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k\Desktop\PREWORK_RGV\SMU-DAL-DATA-PT-08-2019-U-C\02-Homework\01-Excel\"/>
    </mc:Choice>
  </mc:AlternateContent>
  <xr:revisionPtr revIDLastSave="0" documentId="13_ncr:1_{952F91CB-5E0A-4CB6-8CEE-55F7A1ED20EB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StackedPivot1" sheetId="2" r:id="rId2"/>
    <sheet name="Stacked_Pivot2 (2)" sheetId="10" r:id="rId3"/>
    <sheet name="Line Graph" sheetId="19" r:id="rId4"/>
    <sheet name="Line_graph_End_Date" sheetId="44" r:id="rId5"/>
    <sheet name="Outcomes_Based_Goals" sheetId="53" r:id="rId6"/>
    <sheet name="Duration Graph" sheetId="41" r:id="rId7"/>
    <sheet name="Stacked_Pivot2" sheetId="3" state="hidden" r:id="rId8"/>
  </sheets>
  <definedNames>
    <definedName name="_xlnm._FilterDatabase" localSheetId="0" hidden="1">Data!$A$1:$U$4115</definedName>
    <definedName name="_xlnm._FilterDatabase" localSheetId="5" hidden="1">Outcomes_Based_Goals!$U$1:$V$4065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3" l="1"/>
  <c r="H4" i="53"/>
  <c r="H5" i="53"/>
  <c r="H6" i="53"/>
  <c r="H7" i="53"/>
  <c r="H8" i="53"/>
  <c r="H9" i="53"/>
  <c r="H10" i="53"/>
  <c r="H11" i="53"/>
  <c r="H12" i="53"/>
  <c r="H13" i="53"/>
  <c r="H2" i="53"/>
  <c r="G3" i="53"/>
  <c r="G4" i="53"/>
  <c r="G5" i="53"/>
  <c r="G6" i="53"/>
  <c r="G7" i="53"/>
  <c r="G8" i="53"/>
  <c r="G9" i="53"/>
  <c r="G10" i="53"/>
  <c r="G11" i="53"/>
  <c r="G12" i="53"/>
  <c r="G13" i="53"/>
  <c r="G2" i="53"/>
  <c r="F3" i="53"/>
  <c r="F4" i="53"/>
  <c r="F5" i="53"/>
  <c r="F6" i="53"/>
  <c r="F7" i="53"/>
  <c r="F8" i="53"/>
  <c r="F9" i="53"/>
  <c r="F10" i="53"/>
  <c r="F11" i="53"/>
  <c r="F12" i="53"/>
  <c r="F13" i="53"/>
  <c r="F2" i="53"/>
  <c r="E3" i="53"/>
  <c r="E4" i="53"/>
  <c r="E5" i="53"/>
  <c r="E6" i="53"/>
  <c r="E7" i="53"/>
  <c r="E8" i="53"/>
  <c r="E9" i="53"/>
  <c r="E10" i="53"/>
  <c r="E11" i="53"/>
  <c r="E12" i="53"/>
  <c r="E13" i="53"/>
  <c r="E2" i="53"/>
  <c r="C3" i="53"/>
  <c r="C4" i="53"/>
  <c r="D13" i="53"/>
  <c r="D12" i="53"/>
  <c r="D11" i="53"/>
  <c r="D10" i="53"/>
  <c r="D9" i="53"/>
  <c r="D8" i="53"/>
  <c r="D7" i="53"/>
  <c r="D6" i="53"/>
  <c r="D5" i="53"/>
  <c r="C13" i="53"/>
  <c r="C12" i="53"/>
  <c r="C11" i="53"/>
  <c r="C10" i="53"/>
  <c r="C9" i="53"/>
  <c r="C8" i="53"/>
  <c r="C7" i="53"/>
  <c r="C6" i="53"/>
  <c r="C5" i="53"/>
  <c r="D3" i="53"/>
  <c r="D2" i="53"/>
  <c r="C2" i="53"/>
  <c r="B3" i="53"/>
  <c r="B2" i="53"/>
  <c r="B13" i="53"/>
  <c r="B12" i="53"/>
  <c r="B11" i="53"/>
  <c r="B10" i="53"/>
  <c r="B9" i="53"/>
  <c r="B8" i="53"/>
  <c r="B7" i="53"/>
  <c r="B6" i="53"/>
  <c r="B5" i="53"/>
  <c r="B4" i="53"/>
  <c r="D4" i="53"/>
  <c r="S2319" i="1" l="1"/>
  <c r="T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U2319" i="1" s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R2672" i="1"/>
  <c r="R2673" i="1"/>
  <c r="R2674" i="1"/>
  <c r="R2675" i="1"/>
  <c r="R2676" i="1"/>
  <c r="R2677" i="1"/>
  <c r="R2678" i="1"/>
  <c r="R2679" i="1"/>
  <c r="R2680" i="1"/>
  <c r="R2681" i="1"/>
  <c r="R2682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703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22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2923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5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642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664" i="1"/>
  <c r="R2665" i="1"/>
  <c r="R2666" i="1"/>
  <c r="R2667" i="1"/>
  <c r="R2668" i="1"/>
  <c r="R2669" i="1"/>
  <c r="R2670" i="1"/>
  <c r="R2671" i="1"/>
  <c r="R266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190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72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76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563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186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88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1022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2523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1066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183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112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114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12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16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24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R422" i="1"/>
  <c r="Q42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3" i="1"/>
  <c r="P4" i="1"/>
  <c r="P5" i="1"/>
  <c r="P6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3409" i="1" l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041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</calcChain>
</file>

<file path=xl/sharedStrings.xml><?xml version="1.0" encoding="utf-8"?>
<sst xmlns="http://schemas.openxmlformats.org/spreadsheetml/2006/main" count="28985" uniqueCount="8407">
  <si>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</si>
  <si>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</si>
  <si>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</si>
  <si>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</si>
  <si>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</si>
  <si>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</si>
  <si>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</si>
  <si>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</si>
  <si>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</si>
  <si>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</si>
  <si>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</si>
  <si>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</si>
  <si>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</si>
  <si>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</si>
  <si>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</si>
  <si>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</si>
  <si>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</si>
  <si>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</si>
  <si>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</si>
  <si>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</si>
  <si>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</si>
  <si>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</si>
  <si>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</si>
  <si>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</si>
  <si>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</si>
  <si>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</si>
  <si>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</si>
  <si>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</si>
  <si>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</si>
  <si>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</si>
  <si>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</si>
  <si>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</si>
  <si>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</si>
  <si>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</si>
  <si>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</si>
  <si>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</si>
  <si>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</si>
  <si>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</si>
  <si>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</si>
  <si>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</si>
  <si>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</si>
  <si>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</si>
  <si>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</si>
  <si>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</si>
  <si>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</si>
  <si>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</si>
  <si>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</si>
  <si>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</si>
  <si>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</si>
  <si>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</si>
  <si>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</si>
  <si>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</si>
  <si>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</si>
  <si>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</si>
  <si>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</si>
  <si>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</si>
  <si>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</si>
  <si>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</si>
  <si>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</si>
  <si>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</si>
  <si>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</si>
  <si>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</si>
  <si>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</si>
  <si>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</si>
  <si>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</si>
  <si>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</si>
  <si>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</si>
  <si>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</si>
  <si>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</si>
  <si>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</si>
  <si>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</si>
  <si>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</si>
  <si>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</si>
  <si>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</si>
  <si>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</si>
  <si>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</si>
  <si>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</si>
  <si>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</si>
  <si>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</si>
  <si>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</si>
  <si>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</si>
  <si>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</si>
  <si>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</si>
  <si>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</si>
  <si>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</si>
  <si>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</si>
  <si>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</si>
  <si>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</si>
  <si>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</si>
  <si>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</si>
  <si>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</si>
  <si>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</si>
  <si>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</si>
  <si>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</si>
  <si>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</si>
  <si>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</si>
  <si>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</si>
  <si>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</si>
  <si>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</si>
  <si>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</si>
  <si>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</si>
  <si>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</si>
  <si>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</si>
  <si>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</si>
  <si>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</si>
  <si>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</si>
  <si>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</si>
  <si>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</si>
  <si>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</si>
  <si>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</si>
  <si>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</si>
  <si>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</si>
  <si>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</si>
  <si>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</si>
  <si>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</si>
  <si>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</si>
  <si>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</si>
  <si>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</si>
  <si>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</si>
  <si>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</si>
  <si>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</si>
  <si>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</si>
  <si>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</si>
  <si>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</si>
  <si>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</si>
  <si>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</si>
  <si>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</si>
  <si>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</si>
  <si>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</si>
  <si>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</si>
  <si>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</si>
  <si>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</si>
  <si>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</si>
  <si>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</si>
  <si>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</si>
  <si>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</si>
  <si>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</si>
  <si>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</si>
  <si>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</si>
  <si>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</si>
  <si>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</si>
  <si>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</si>
  <si>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</si>
  <si>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</si>
  <si>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</si>
  <si>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</si>
  <si>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</si>
  <si>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</si>
  <si>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</si>
  <si>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</si>
  <si>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</si>
  <si>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</si>
  <si>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</si>
  <si>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</si>
  <si>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</si>
  <si>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</si>
  <si>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</si>
  <si>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</si>
  <si>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</si>
  <si>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</si>
  <si>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</si>
  <si>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</si>
  <si>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</si>
  <si>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</si>
  <si>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</si>
  <si>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</si>
  <si>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</si>
  <si>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</si>
  <si>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</si>
  <si>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</si>
  <si>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</si>
  <si>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</si>
  <si>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</si>
  <si>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</si>
  <si>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</si>
  <si>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</si>
  <si>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</si>
  <si>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</si>
  <si>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</si>
  <si>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</si>
  <si>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</si>
  <si>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</si>
  <si>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</si>
  <si>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</si>
  <si>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</si>
  <si>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</si>
  <si>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</si>
  <si>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</si>
  <si>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</si>
  <si>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</si>
  <si>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</si>
  <si>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</si>
  <si>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</si>
  <si>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</si>
  <si>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</si>
  <si>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</si>
  <si>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</si>
  <si>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</si>
  <si>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</si>
  <si>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</si>
  <si>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</si>
  <si>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</si>
  <si>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</si>
  <si>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</si>
  <si>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</si>
  <si>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</si>
  <si>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</si>
  <si>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</si>
  <si>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</si>
  <si>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</si>
  <si>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</si>
  <si>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</si>
  <si>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</si>
  <si>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</si>
  <si>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</si>
  <si>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</si>
  <si>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</si>
  <si>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</si>
  <si>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</si>
  <si>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</si>
  <si>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</si>
  <si>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</si>
  <si>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</si>
  <si>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</si>
  <si>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</si>
  <si>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</si>
  <si>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</si>
  <si>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</si>
  <si>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</si>
  <si>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</si>
  <si>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</si>
  <si>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</si>
  <si>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</si>
  <si>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</si>
  <si>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</si>
  <si>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</si>
  <si>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</si>
  <si>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</si>
  <si>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</si>
  <si>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</si>
  <si>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</si>
  <si>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</si>
  <si>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</si>
  <si>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</si>
  <si>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</si>
  <si>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</si>
  <si>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</si>
  <si>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</si>
  <si>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</si>
  <si>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</si>
  <si>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</si>
  <si>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</si>
  <si>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</si>
  <si>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</si>
  <si>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</si>
  <si>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</si>
  <si>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</si>
  <si>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</si>
  <si>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</si>
  <si>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</si>
  <si>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</si>
  <si>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</si>
  <si>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</si>
  <si>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</si>
  <si>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</si>
  <si>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</si>
  <si>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</si>
  <si>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</si>
  <si>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</si>
  <si>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</si>
  <si>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</si>
  <si>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</si>
  <si>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</si>
  <si>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</si>
  <si>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</si>
  <si>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</si>
  <si>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</si>
  <si>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</si>
  <si>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</si>
  <si>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</si>
  <si>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</si>
  <si>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</si>
  <si>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</si>
  <si>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</si>
  <si>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</si>
  <si>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</si>
  <si>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</si>
  <si>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</si>
  <si>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</si>
  <si>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</si>
  <si>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</si>
  <si>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</si>
  <si>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</si>
  <si>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</si>
  <si>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</si>
  <si>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</si>
  <si>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</si>
  <si>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</si>
  <si>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</si>
  <si>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</si>
  <si>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</si>
  <si>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</si>
  <si>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</si>
  <si>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</si>
  <si>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</si>
  <si>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</si>
  <si>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</si>
  <si>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</si>
  <si>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</si>
  <si>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</si>
  <si>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</si>
  <si>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</si>
  <si>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</si>
  <si>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</si>
  <si>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</si>
  <si>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</si>
  <si>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</si>
  <si>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</si>
  <si>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</si>
  <si>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</si>
  <si>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</si>
  <si>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</si>
  <si>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</si>
  <si>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</si>
  <si>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</si>
  <si>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</si>
  <si>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</si>
  <si>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</si>
  <si>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</si>
  <si>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</si>
  <si>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</si>
  <si>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</si>
  <si>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</si>
  <si>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</si>
  <si>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</si>
  <si>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</si>
  <si>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</si>
  <si>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</si>
  <si>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</si>
  <si>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</si>
  <si>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</si>
  <si>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</si>
  <si>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</si>
  <si>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</si>
  <si>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</si>
  <si>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</si>
  <si>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</si>
  <si>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</si>
  <si>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</si>
  <si>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</si>
  <si>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</si>
  <si>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</si>
  <si>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</si>
  <si>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</si>
  <si>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</si>
  <si>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</si>
  <si>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</si>
  <si>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</si>
  <si>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</si>
  <si>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</si>
  <si>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</si>
  <si>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</si>
  <si>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</si>
  <si>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</si>
  <si>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</si>
  <si>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</si>
  <si>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</si>
  <si>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</si>
  <si>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</si>
  <si>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</si>
  <si>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</si>
  <si>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</si>
  <si>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</si>
  <si>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</si>
  <si>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</si>
  <si>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</si>
  <si>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</si>
  <si>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</si>
  <si>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</si>
  <si>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</si>
  <si>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</si>
  <si>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</si>
  <si>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</si>
  <si>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</si>
  <si>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</si>
  <si>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</si>
  <si>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</si>
  <si>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</si>
  <si>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</si>
  <si>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</si>
  <si>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</si>
  <si>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</si>
  <si>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</si>
  <si>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</si>
  <si>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</si>
  <si>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</si>
  <si>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</si>
  <si>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</si>
  <si>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</si>
  <si>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</si>
  <si>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</si>
  <si>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</si>
  <si>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</si>
  <si>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</si>
  <si>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</si>
  <si>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</si>
  <si>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</si>
  <si>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</si>
  <si>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</si>
  <si>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</si>
  <si>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</si>
  <si>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</si>
  <si>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</si>
  <si>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</si>
  <si>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</si>
  <si>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</si>
  <si>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</si>
  <si>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</si>
  <si>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</si>
  <si>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</si>
  <si>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</si>
  <si>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</si>
  <si>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</si>
  <si>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</si>
  <si>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</si>
  <si>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</si>
  <si>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</si>
  <si>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</si>
  <si>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</si>
  <si>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</si>
  <si>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</si>
  <si>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</si>
  <si>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</si>
  <si>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</si>
  <si>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</si>
  <si>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</si>
  <si>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</si>
  <si>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</si>
  <si>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</si>
  <si>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</si>
  <si>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</si>
  <si>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</si>
  <si>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</si>
  <si>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</si>
  <si>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</si>
  <si>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</si>
  <si>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</si>
  <si>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</si>
  <si>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</si>
  <si>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</si>
  <si>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</si>
  <si>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</si>
  <si>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</si>
  <si>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</si>
  <si>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</si>
  <si>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</si>
  <si>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</si>
  <si>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</si>
  <si>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</si>
  <si>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</si>
  <si>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</si>
  <si>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</si>
  <si>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</si>
  <si>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</si>
  <si>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</si>
  <si>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</si>
  <si>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</si>
  <si>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</si>
  <si>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</si>
  <si>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</si>
  <si>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</si>
  <si>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</si>
  <si>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</si>
  <si>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</si>
  <si>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</si>
  <si>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</si>
  <si>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</si>
  <si>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</si>
  <si>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</si>
  <si>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</si>
  <si>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</si>
  <si>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</si>
  <si>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</si>
  <si>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</si>
  <si>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</si>
  <si>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</si>
  <si>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</si>
  <si>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</si>
  <si>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</si>
  <si>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</si>
  <si>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</si>
  <si>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</si>
  <si>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</si>
  <si>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</si>
  <si>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</si>
  <si>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</si>
  <si>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</si>
  <si>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</si>
  <si>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</si>
  <si>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</si>
  <si>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</si>
  <si>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</si>
  <si>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</si>
  <si>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</si>
  <si>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</si>
  <si>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</si>
  <si>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</si>
  <si>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</si>
  <si>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</si>
  <si>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</si>
  <si>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</si>
  <si>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</si>
  <si>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</si>
  <si>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</si>
  <si>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</si>
  <si>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</si>
  <si>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</si>
  <si>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</si>
  <si>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</si>
  <si>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</si>
  <si>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</si>
  <si>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</si>
  <si>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</si>
  <si>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</si>
  <si>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</si>
  <si>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</si>
  <si>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</si>
  <si>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</si>
  <si>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</si>
  <si>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</si>
  <si>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</si>
  <si>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</si>
  <si>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</si>
  <si>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</si>
  <si>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</si>
  <si>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</si>
  <si>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</si>
  <si>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</si>
  <si>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</si>
  <si>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</si>
  <si>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</si>
  <si>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</si>
  <si>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</si>
  <si>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</si>
  <si>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</si>
  <si>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</si>
  <si>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</si>
  <si>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</si>
  <si>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</si>
  <si>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</si>
  <si>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</si>
  <si>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</si>
  <si>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</si>
  <si>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</si>
  <si>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</si>
  <si>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</si>
  <si>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</si>
  <si>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</si>
  <si>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</si>
  <si>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</si>
  <si>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</si>
  <si>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</si>
  <si>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</si>
  <si>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</si>
  <si>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</si>
  <si>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</si>
  <si>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</si>
  <si>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</si>
  <si>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</si>
  <si>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</si>
  <si>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</si>
  <si>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</si>
  <si>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</si>
  <si>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</si>
  <si>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</si>
  <si>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</si>
  <si>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</si>
  <si>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</si>
  <si>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</si>
  <si>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</si>
  <si>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</si>
  <si>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</si>
  <si>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</si>
  <si>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</si>
  <si>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</si>
  <si>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</si>
  <si>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</si>
  <si>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</si>
  <si>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</si>
  <si>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</si>
  <si>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</si>
  <si>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</si>
  <si>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</si>
  <si>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</si>
  <si>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</si>
  <si>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</si>
  <si>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</si>
  <si>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</si>
  <si>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</si>
  <si>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</si>
  <si>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</si>
  <si>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</si>
  <si>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</si>
  <si>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</si>
  <si>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</si>
  <si>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</si>
  <si>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</si>
  <si>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</si>
  <si>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</si>
  <si>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</si>
  <si>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</si>
  <si>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</si>
  <si>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</si>
  <si>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</si>
  <si>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</si>
  <si>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</si>
  <si>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</si>
  <si>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</si>
  <si>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</si>
  <si>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</si>
  <si>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</si>
  <si>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</si>
  <si>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</si>
  <si>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</si>
  <si>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</si>
  <si>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</si>
  <si>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</si>
  <si>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</si>
  <si>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</si>
  <si>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</si>
  <si>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</si>
  <si>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</si>
  <si>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</si>
  <si>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</si>
  <si>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</si>
  <si>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</si>
  <si>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</si>
  <si>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</si>
  <si>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</si>
  <si>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</si>
  <si>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</si>
  <si>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</si>
  <si>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</si>
  <si>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</si>
  <si>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</si>
  <si>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</si>
  <si>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</si>
  <si>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</si>
  <si>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</si>
  <si>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</si>
  <si>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</si>
  <si>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</si>
  <si>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</si>
  <si>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</si>
  <si>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</si>
  <si>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</si>
  <si>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</si>
  <si>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</si>
  <si>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</si>
  <si>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</si>
  <si>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</si>
  <si>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</si>
  <si>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</si>
  <si>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</si>
  <si>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</si>
  <si>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</si>
  <si>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</si>
  <si>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</si>
  <si>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</si>
  <si>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</si>
  <si>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</si>
  <si>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</si>
  <si>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</si>
  <si>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</si>
  <si>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</si>
  <si>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</si>
  <si>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</si>
  <si>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</si>
  <si>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</si>
  <si>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</si>
  <si>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</si>
  <si>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</si>
  <si>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</si>
  <si>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</si>
  <si>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</si>
  <si>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</si>
  <si>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</si>
  <si>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</si>
  <si>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</si>
  <si>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</si>
  <si>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</si>
  <si>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</si>
  <si>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</si>
  <si>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</si>
  <si>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</si>
  <si>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</si>
  <si>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</si>
  <si>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</si>
  <si>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</si>
  <si>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</si>
  <si>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</si>
  <si>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</si>
  <si>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</si>
  <si>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</si>
  <si>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</si>
  <si>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</si>
  <si>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</si>
  <si>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</si>
  <si>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</si>
  <si>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</si>
  <si>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</si>
  <si>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</si>
  <si>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</si>
  <si>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</si>
  <si>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</si>
  <si>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</si>
  <si>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</si>
  <si>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</si>
  <si>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</si>
  <si>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</si>
  <si>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</si>
  <si>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</si>
  <si>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</si>
  <si>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</si>
  <si>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</si>
  <si>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</si>
  <si>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</si>
  <si>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</si>
  <si>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</si>
  <si>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</si>
  <si>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</si>
  <si>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</si>
  <si>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</si>
  <si>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</si>
  <si>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</si>
  <si>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</si>
  <si>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</si>
  <si>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</si>
  <si>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</si>
  <si>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</si>
  <si>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</si>
  <si>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</si>
  <si>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</si>
  <si>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</si>
  <si>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</si>
  <si>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</si>
  <si>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</si>
  <si>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</si>
  <si>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</si>
  <si>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</si>
  <si>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</si>
  <si>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</si>
  <si>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</si>
  <si>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</si>
  <si>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</si>
  <si>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</si>
  <si>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</si>
  <si>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</si>
  <si>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</si>
  <si>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</si>
  <si>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</si>
  <si>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</si>
  <si>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</si>
  <si>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</si>
  <si>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</si>
  <si>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</si>
  <si>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</si>
  <si>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</si>
  <si>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</si>
  <si>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</si>
  <si>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</si>
  <si>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</si>
  <si>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</si>
  <si>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</si>
  <si>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</si>
  <si>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</si>
  <si>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</si>
  <si>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</si>
  <si>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</si>
  <si>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</si>
  <si>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</si>
  <si>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</si>
  <si>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</si>
  <si>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</si>
  <si>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</si>
  <si>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</si>
  <si>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</si>
  <si>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</si>
  <si>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</si>
  <si>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</si>
  <si>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</si>
  <si>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</si>
  <si>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</si>
  <si>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</si>
  <si>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</si>
  <si>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</si>
  <si>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</si>
  <si>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</si>
  <si>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</si>
  <si>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</si>
  <si>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</si>
  <si>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</si>
  <si>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</si>
  <si>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</si>
  <si>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</si>
  <si>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</si>
  <si>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</si>
  <si>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</si>
  <si>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</si>
  <si>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</si>
  <si>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</si>
  <si>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</si>
  <si>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</si>
  <si>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</si>
  <si>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</si>
  <si>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</si>
  <si>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</si>
  <si>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</si>
  <si>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</si>
  <si>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</si>
  <si>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</si>
  <si>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</si>
  <si>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</si>
  <si>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</si>
  <si>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</si>
  <si>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</si>
  <si>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</si>
  <si>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</si>
  <si>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</si>
  <si>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</si>
  <si>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</si>
  <si>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</si>
  <si>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</si>
  <si>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</si>
  <si>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</si>
  <si>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</si>
  <si>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</si>
  <si>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</si>
  <si>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</si>
  <si>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</si>
  <si>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</si>
  <si>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</si>
  <si>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</si>
  <si>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</si>
  <si>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</si>
  <si>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</si>
  <si>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</si>
  <si>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</si>
  <si>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</si>
  <si>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</si>
  <si>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</si>
  <si>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</si>
  <si>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</si>
  <si>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</si>
  <si>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</si>
  <si>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</si>
  <si>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</si>
  <si>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</si>
  <si>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</si>
  <si>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</si>
  <si>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</si>
  <si>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</si>
  <si>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</si>
  <si>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</si>
  <si>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</si>
  <si>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</si>
  <si>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</si>
  <si>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</si>
  <si>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</si>
  <si>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</si>
  <si>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</si>
  <si>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</si>
  <si>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</si>
  <si>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</si>
  <si>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</si>
  <si>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</si>
  <si>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</si>
  <si>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</si>
  <si>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</si>
  <si>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</si>
  <si>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</si>
  <si>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</si>
  <si>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</si>
  <si>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</si>
  <si>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</si>
  <si>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</si>
  <si>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</si>
  <si>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</si>
  <si>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</si>
  <si>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</si>
  <si>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</si>
  <si>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</si>
  <si>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</si>
  <si>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</si>
  <si>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</si>
  <si>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</si>
  <si>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</si>
  <si>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</si>
  <si>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</si>
  <si>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</si>
  <si>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</si>
  <si>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</si>
  <si>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</si>
  <si>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</si>
  <si>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</si>
  <si>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</si>
  <si>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</si>
  <si>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</si>
  <si>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</si>
  <si>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</si>
  <si>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</si>
  <si>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</si>
  <si>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</si>
  <si>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</si>
  <si>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</si>
  <si>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</si>
  <si>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</si>
  <si>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</si>
  <si>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</si>
  <si>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</si>
  <si>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</si>
  <si>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</si>
  <si>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</si>
  <si>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</si>
  <si>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</si>
  <si>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</si>
  <si>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</si>
  <si>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</si>
  <si>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</si>
  <si>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</si>
  <si>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</si>
  <si>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</si>
  <si>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</si>
  <si>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</si>
  <si>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</si>
  <si>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</si>
  <si>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</si>
  <si>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</si>
  <si>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</si>
  <si>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</si>
  <si>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</si>
  <si>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</si>
  <si>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</si>
  <si>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</si>
  <si>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</si>
  <si>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</si>
  <si>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</si>
  <si>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</si>
  <si>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</si>
  <si>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</si>
  <si>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</si>
  <si>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</si>
  <si>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</si>
  <si>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</si>
  <si>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</si>
  <si>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</si>
  <si>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</si>
  <si>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</si>
  <si>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</si>
  <si>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</si>
  <si>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</si>
  <si>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</si>
  <si>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</si>
  <si>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</si>
  <si>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</si>
  <si>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</si>
  <si>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</si>
  <si>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</si>
  <si>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</si>
  <si>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</si>
  <si>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</si>
  <si>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</si>
  <si>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</si>
  <si>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</si>
  <si>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</si>
  <si>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</si>
  <si>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</si>
  <si>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</si>
  <si>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</si>
  <si>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</si>
  <si>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</si>
  <si>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</si>
  <si>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</si>
  <si>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</si>
  <si>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</si>
  <si>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</si>
  <si>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</si>
  <si>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</si>
  <si>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</si>
  <si>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</si>
  <si>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</si>
  <si>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</si>
  <si>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</si>
  <si>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</si>
  <si>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</si>
  <si>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</si>
  <si>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</si>
  <si>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</si>
  <si>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</si>
  <si>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</si>
  <si>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</si>
  <si>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</si>
  <si>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</si>
  <si>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</si>
  <si>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</si>
  <si>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</si>
  <si>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</si>
  <si>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</si>
  <si>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</si>
  <si>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</si>
  <si>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</si>
  <si>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</si>
  <si>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</si>
  <si>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</si>
  <si>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</si>
  <si>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</si>
  <si>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</si>
  <si>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</si>
  <si>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</si>
  <si>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</si>
  <si>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</si>
  <si>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</si>
  <si>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</si>
  <si>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</si>
  <si>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</si>
  <si>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</si>
  <si>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</si>
  <si>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</si>
  <si>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</si>
  <si>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</si>
  <si>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</si>
  <si>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</si>
  <si>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</si>
  <si>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</si>
  <si>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</si>
  <si>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</si>
  <si>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</si>
  <si>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</si>
  <si>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</si>
  <si>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</si>
  <si>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</si>
  <si>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</si>
  <si>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</si>
  <si>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</si>
  <si>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</si>
  <si>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</si>
  <si>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</si>
  <si>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</si>
  <si>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</si>
  <si>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</si>
  <si>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</si>
  <si>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</si>
  <si>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</si>
  <si>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</si>
  <si>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</si>
  <si>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</si>
  <si>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</si>
  <si>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</si>
  <si>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</si>
  <si>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</si>
  <si>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</si>
  <si>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</si>
  <si>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</si>
  <si>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</si>
  <si>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</si>
  <si>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</si>
  <si>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</si>
  <si>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</si>
  <si>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</si>
  <si>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</si>
  <si>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</si>
  <si>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</si>
  <si>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</si>
  <si>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</si>
  <si>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</si>
  <si>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</si>
  <si>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</si>
  <si>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</si>
  <si>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</si>
  <si>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</si>
  <si>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</si>
  <si>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</si>
  <si>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</si>
  <si>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</si>
  <si>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</si>
  <si>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</si>
  <si>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</si>
  <si>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</si>
  <si>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</si>
  <si>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</si>
  <si>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</si>
  <si>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</si>
  <si>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</si>
  <si>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</si>
  <si>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</si>
  <si>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</si>
  <si>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</si>
  <si>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</si>
  <si>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</si>
  <si>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</si>
  <si>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</si>
  <si>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</si>
  <si>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</si>
  <si>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</si>
  <si>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</si>
  <si>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</si>
  <si>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</si>
  <si>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</si>
  <si>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</si>
  <si>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</si>
  <si>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</si>
  <si>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</si>
  <si>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</si>
  <si>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</si>
  <si>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</si>
  <si>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</si>
  <si>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</si>
  <si>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</si>
  <si>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</si>
  <si>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</si>
  <si>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</si>
  <si>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</si>
  <si>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</si>
  <si>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</si>
  <si>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</si>
  <si>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</si>
  <si>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</si>
  <si>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</si>
  <si>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</si>
  <si>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</si>
  <si>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</si>
  <si>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</si>
  <si>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</si>
  <si>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</si>
  <si>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</si>
  <si>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</si>
  <si>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</si>
  <si>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</si>
  <si>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</si>
  <si>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</si>
  <si>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</si>
  <si>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</si>
  <si>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</si>
  <si>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</si>
  <si>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</si>
  <si>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</si>
  <si>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</si>
  <si>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</si>
  <si>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</si>
  <si>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</si>
  <si>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</si>
  <si>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</si>
  <si>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</si>
  <si>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</si>
  <si>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</si>
  <si>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</si>
  <si>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</si>
  <si>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</si>
  <si>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</si>
  <si>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</si>
  <si>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</si>
  <si>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</si>
  <si>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</si>
  <si>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</si>
  <si>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</si>
  <si>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</si>
  <si>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</si>
  <si>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</si>
  <si>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</si>
  <si>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</si>
  <si>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</si>
  <si>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</si>
  <si>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</si>
  <si>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</si>
  <si>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</si>
  <si>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</si>
  <si>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</si>
  <si>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</si>
  <si>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</si>
  <si>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</si>
  <si>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</si>
  <si>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</si>
  <si>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</si>
  <si>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</si>
  <si>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</si>
  <si>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</si>
  <si>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</si>
  <si>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</si>
  <si>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</si>
  <si>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</si>
  <si>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</si>
  <si>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</si>
  <si>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</si>
  <si>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</si>
  <si>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</si>
  <si>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</si>
  <si>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</si>
  <si>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</si>
  <si>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</si>
  <si>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</si>
  <si>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</si>
  <si>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</si>
  <si>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</si>
  <si>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</si>
  <si>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</si>
  <si>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</si>
  <si>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</si>
  <si>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</si>
  <si>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</si>
  <si>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</si>
  <si>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</si>
  <si>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</si>
  <si>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</si>
  <si>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</si>
  <si>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</si>
  <si>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</si>
  <si>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</si>
  <si>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</si>
  <si>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</si>
  <si>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</si>
  <si>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</si>
  <si>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</si>
  <si>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</si>
  <si>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</si>
  <si>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</si>
  <si>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</si>
  <si>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</si>
  <si>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</si>
  <si>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</si>
  <si>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</si>
  <si>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</si>
  <si>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</si>
  <si>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</si>
  <si>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</si>
  <si>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</si>
  <si>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</si>
  <si>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</si>
  <si>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</si>
  <si>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</si>
  <si>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</si>
  <si>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</si>
  <si>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</si>
  <si>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</si>
  <si>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</si>
  <si>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</si>
  <si>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</si>
  <si>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</si>
  <si>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</si>
  <si>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</si>
  <si>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</si>
  <si>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</si>
  <si>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</si>
  <si>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</si>
  <si>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</si>
  <si>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</si>
  <si>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</si>
  <si>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</si>
  <si>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</si>
  <si>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</si>
  <si>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</si>
  <si>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</si>
  <si>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</si>
  <si>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</si>
  <si>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</si>
  <si>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</si>
  <si>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</si>
  <si>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</si>
  <si>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</si>
  <si>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</si>
  <si>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</si>
  <si>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</si>
  <si>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</si>
  <si>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</si>
  <si>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</si>
  <si>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</si>
  <si>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</si>
  <si>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</si>
  <si>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</si>
  <si>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</si>
  <si>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</si>
  <si>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</si>
  <si>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</si>
  <si>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</si>
  <si>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</si>
  <si>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</si>
  <si>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</si>
  <si>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</si>
  <si>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</si>
  <si>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</si>
  <si>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</si>
  <si>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</si>
  <si>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</si>
  <si>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</si>
  <si>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</si>
  <si>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</si>
  <si>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</si>
  <si>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</si>
  <si>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</si>
  <si>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</si>
  <si>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</si>
  <si>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</si>
  <si>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</si>
  <si>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</si>
  <si>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</si>
  <si>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</si>
  <si>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</si>
  <si>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</si>
  <si>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</si>
  <si>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</si>
  <si>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</si>
  <si>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</si>
  <si>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</si>
  <si>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</si>
  <si>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</si>
  <si>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</si>
  <si>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</si>
  <si>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</si>
  <si>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</si>
  <si>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</si>
  <si>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</si>
  <si>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</si>
  <si>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</si>
  <si>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</si>
  <si>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</si>
  <si>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</si>
  <si>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</si>
  <si>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</si>
  <si>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</si>
  <si>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</si>
  <si>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</si>
  <si>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</si>
  <si>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</si>
  <si>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</si>
  <si>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</si>
  <si>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</si>
  <si>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</si>
  <si>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</si>
  <si>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</si>
  <si>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</si>
  <si>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</si>
  <si>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</si>
  <si>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</si>
  <si>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</si>
  <si>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</si>
  <si>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</si>
  <si>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</si>
  <si>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</si>
  <si>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</si>
  <si>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</si>
  <si>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</si>
  <si>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</si>
  <si>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</si>
  <si>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</si>
  <si>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</si>
  <si>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</si>
  <si>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</si>
  <si>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</si>
  <si>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</si>
  <si>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</si>
  <si>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</si>
  <si>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</si>
  <si>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</si>
  <si>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</si>
  <si>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</si>
  <si>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</si>
  <si>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</si>
  <si>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</si>
  <si>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</si>
  <si>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</si>
  <si>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</si>
  <si>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</si>
  <si>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</si>
  <si>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</si>
  <si>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</si>
  <si>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</si>
  <si>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</si>
  <si>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</si>
  <si>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</si>
  <si>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</si>
  <si>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</si>
  <si>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</si>
  <si>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</si>
  <si>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</si>
  <si>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</si>
  <si>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</si>
  <si>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</si>
  <si>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</si>
  <si>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</si>
  <si>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</si>
  <si>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</si>
  <si>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</si>
  <si>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</si>
  <si>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</si>
  <si>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</si>
  <si>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</si>
  <si>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</si>
  <si>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</si>
  <si>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</si>
  <si>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</si>
  <si>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</si>
  <si>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</si>
  <si>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</si>
  <si>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</si>
  <si>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</si>
  <si>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</si>
  <si>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</si>
  <si>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</si>
  <si>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</si>
  <si>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</si>
  <si>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</si>
  <si>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</si>
  <si>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</si>
  <si>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</si>
  <si>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</si>
  <si>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</si>
  <si>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</si>
  <si>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</si>
  <si>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</si>
  <si>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</si>
  <si>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</si>
  <si>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</si>
  <si>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</si>
  <si>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</si>
  <si>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</si>
  <si>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</si>
  <si>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</si>
  <si>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</si>
  <si>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</si>
  <si>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</si>
  <si>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</si>
  <si>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</si>
  <si>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</si>
  <si>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</si>
  <si>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</si>
  <si>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</si>
  <si>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</si>
  <si>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</si>
  <si>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</si>
  <si>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</si>
  <si>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</si>
  <si>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</si>
  <si>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</si>
  <si>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</si>
  <si>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</si>
  <si>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</si>
  <si>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</si>
  <si>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</si>
  <si>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</si>
  <si>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</si>
  <si>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</si>
  <si>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</si>
  <si>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</si>
  <si>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</si>
  <si>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</si>
  <si>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</si>
  <si>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</si>
  <si>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</si>
  <si>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</si>
  <si>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</si>
  <si>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</si>
  <si>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</si>
  <si>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</si>
  <si>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</si>
  <si>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</si>
  <si>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</si>
  <si>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</si>
  <si>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</si>
  <si>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</si>
  <si>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</si>
  <si>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</si>
  <si>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</si>
  <si>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</si>
  <si>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</si>
  <si>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</si>
  <si>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</si>
  <si>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</si>
  <si>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</si>
  <si>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</si>
  <si>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</si>
  <si>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</si>
  <si>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</si>
  <si>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</si>
  <si>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</si>
  <si>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</si>
  <si>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</si>
  <si>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</si>
  <si>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</si>
  <si>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</si>
  <si>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</si>
  <si>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</si>
  <si>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</si>
  <si>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</si>
  <si>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</si>
  <si>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</si>
  <si>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</si>
  <si>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</si>
  <si>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</si>
  <si>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</si>
  <si>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</si>
  <si>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</si>
  <si>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</si>
  <si>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</si>
  <si>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</si>
  <si>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</si>
  <si>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</si>
  <si>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</si>
  <si>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</si>
  <si>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</si>
  <si>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</si>
  <si>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</si>
  <si>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</si>
  <si>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</si>
  <si>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</si>
  <si>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</si>
  <si>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</si>
  <si>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</si>
  <si>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</si>
  <si>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</si>
  <si>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</si>
  <si>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</si>
  <si>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</si>
  <si>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</si>
  <si>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</si>
  <si>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</si>
  <si>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</si>
  <si>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</si>
  <si>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</si>
  <si>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</si>
  <si>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</si>
  <si>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</si>
  <si>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</si>
  <si>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</si>
  <si>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</si>
  <si>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</si>
  <si>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</si>
  <si>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</si>
  <si>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</si>
  <si>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</si>
  <si>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</si>
  <si>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</si>
  <si>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</si>
  <si>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</si>
  <si>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</si>
  <si>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</si>
  <si>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</si>
  <si>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</si>
  <si>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</si>
  <si>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</si>
  <si>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</si>
  <si>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</si>
  <si>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</si>
  <si>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</si>
  <si>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</si>
  <si>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</si>
  <si>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</si>
  <si>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</si>
  <si>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</si>
  <si>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</si>
  <si>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</si>
  <si>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</si>
  <si>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</si>
  <si>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</si>
  <si>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</si>
  <si>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</si>
  <si>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</si>
  <si>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</si>
  <si>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</si>
  <si>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</si>
  <si>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</si>
  <si>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</si>
  <si>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</si>
  <si>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</si>
  <si>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</si>
  <si>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</si>
  <si>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</si>
  <si>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</si>
  <si>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</si>
  <si>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</si>
  <si>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</si>
  <si>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</si>
  <si>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</si>
  <si>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</si>
  <si>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</si>
  <si>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</si>
  <si>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</si>
  <si>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</si>
  <si>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</si>
  <si>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</si>
  <si>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</si>
  <si>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</si>
  <si>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</si>
  <si>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</si>
  <si>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</si>
  <si>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</si>
  <si>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</si>
  <si>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</si>
  <si>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</si>
  <si>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</si>
  <si>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</si>
  <si>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</si>
  <si>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</si>
  <si>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</si>
  <si>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</si>
  <si>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</si>
  <si>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</si>
  <si>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</si>
  <si>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</si>
  <si>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</si>
  <si>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</si>
  <si>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</si>
  <si>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</si>
  <si>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</si>
  <si>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</si>
  <si>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</si>
  <si>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</si>
  <si>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</si>
  <si>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</si>
  <si>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</si>
  <si>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</si>
  <si>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</si>
  <si>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</si>
  <si>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</si>
  <si>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</si>
  <si>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</si>
  <si>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</si>
  <si>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</si>
  <si>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</si>
  <si>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</si>
  <si>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</si>
  <si>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</si>
  <si>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</si>
  <si>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</si>
  <si>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</si>
  <si>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</si>
  <si>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</si>
  <si>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</si>
  <si>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</si>
  <si>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</si>
  <si>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</si>
  <si>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</si>
  <si>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</si>
  <si>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</si>
  <si>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</si>
  <si>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</si>
  <si>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</si>
  <si>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</si>
  <si>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</si>
  <si>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</si>
  <si>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</si>
  <si>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</si>
  <si>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</si>
  <si>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</si>
  <si>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</si>
  <si>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</si>
  <si>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</si>
  <si>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</si>
  <si>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</si>
  <si>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</si>
  <si>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</si>
  <si>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</si>
  <si>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</si>
  <si>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</si>
  <si>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</si>
  <si>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</si>
  <si>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</si>
  <si>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</si>
  <si>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</si>
  <si>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</si>
  <si>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</si>
  <si>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</si>
  <si>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</si>
  <si>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</si>
  <si>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</si>
  <si>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</si>
  <si>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</si>
  <si>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</si>
  <si>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</si>
  <si>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</si>
  <si>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</si>
  <si>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</si>
  <si>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</si>
  <si>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</si>
  <si>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</si>
  <si>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</si>
  <si>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</si>
  <si>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</si>
  <si>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</si>
  <si>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</si>
  <si>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</si>
  <si>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</si>
  <si>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</si>
  <si>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</si>
  <si>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</si>
  <si>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</si>
  <si>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</si>
  <si>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</si>
  <si>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</si>
  <si>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</si>
  <si>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</si>
  <si>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</si>
  <si>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</si>
  <si>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</si>
  <si>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</si>
  <si>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</si>
  <si>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</si>
  <si>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</si>
  <si>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</si>
  <si>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</si>
  <si>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</si>
  <si>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</si>
  <si>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</si>
  <si>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</si>
  <si>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</si>
  <si>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</si>
  <si>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</si>
  <si>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</si>
  <si>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</si>
  <si>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</si>
  <si>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</si>
  <si>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</si>
  <si>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</si>
  <si>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</si>
  <si>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</si>
  <si>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</si>
  <si>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</si>
  <si>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</si>
  <si>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</si>
  <si>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</si>
  <si>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</si>
  <si>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</si>
  <si>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</si>
  <si>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</si>
  <si>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</si>
  <si>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</si>
  <si>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</si>
  <si>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</si>
  <si>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</si>
  <si>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</si>
  <si>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</si>
  <si>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</si>
  <si>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</si>
  <si>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</si>
  <si>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</si>
  <si>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</si>
  <si>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</si>
  <si>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</si>
  <si>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</si>
  <si>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</si>
  <si>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</si>
  <si>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</si>
  <si>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</si>
  <si>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</si>
  <si>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</si>
  <si>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</si>
  <si>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</si>
  <si>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</si>
  <si>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</si>
  <si>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</si>
  <si>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</si>
  <si>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</si>
  <si>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</si>
  <si>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</si>
  <si>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</si>
  <si>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</si>
  <si>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</si>
  <si>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</si>
  <si>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</si>
  <si>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</si>
  <si>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</si>
  <si>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</si>
  <si>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</si>
  <si>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</si>
  <si>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</si>
  <si>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</si>
  <si>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</si>
  <si>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</si>
  <si>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</si>
  <si>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</si>
  <si>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</si>
  <si>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</si>
  <si>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</si>
  <si>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</si>
  <si>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</si>
  <si>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</si>
  <si>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</si>
  <si>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</si>
  <si>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</si>
  <si>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</si>
  <si>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</si>
  <si>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</si>
  <si>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</si>
  <si>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</si>
  <si>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</si>
  <si>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</si>
  <si>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</si>
  <si>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</si>
  <si>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</si>
  <si>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</si>
  <si>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</si>
  <si>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</si>
  <si>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</si>
  <si>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</si>
  <si>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</si>
  <si>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</si>
  <si>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</si>
  <si>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</si>
  <si>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</si>
  <si>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</si>
  <si>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</si>
  <si>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</si>
  <si>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</si>
  <si>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</si>
  <si>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</si>
  <si>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</si>
  <si>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</si>
  <si>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</si>
  <si>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</si>
  <si>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</si>
  <si>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</si>
  <si>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</si>
  <si>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</si>
  <si>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</si>
  <si>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</si>
  <si>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</si>
  <si>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</si>
  <si>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</si>
  <si>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</si>
  <si>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</si>
  <si>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</si>
  <si>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</si>
  <si>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</si>
  <si>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</si>
  <si>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</si>
  <si>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</si>
  <si>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</si>
  <si>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</si>
  <si>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</si>
  <si>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</si>
  <si>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</si>
  <si>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</si>
  <si>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</si>
  <si>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</si>
  <si>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</si>
  <si>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</si>
  <si>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</si>
  <si>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</si>
  <si>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</si>
  <si>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</si>
  <si>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</si>
  <si>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</si>
  <si>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</si>
  <si>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</si>
  <si>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</si>
  <si>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</si>
  <si>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</si>
  <si>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</si>
  <si>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</si>
  <si>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</si>
  <si>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</si>
  <si>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</si>
  <si>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</si>
  <si>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</si>
  <si>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</si>
  <si>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</si>
  <si>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</si>
  <si>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</si>
  <si>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</si>
  <si>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</si>
  <si>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</si>
  <si>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</si>
  <si>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</si>
  <si>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</si>
  <si>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</si>
  <si>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</si>
  <si>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</si>
  <si>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</si>
  <si>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</si>
  <si>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</si>
  <si>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</si>
  <si>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</si>
  <si>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</si>
  <si>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</si>
  <si>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</si>
  <si>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</si>
  <si>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</si>
  <si>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</si>
  <si>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</si>
  <si>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</si>
  <si>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</si>
  <si>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</si>
  <si>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</si>
  <si>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</si>
  <si>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</si>
  <si>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</si>
  <si>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</si>
  <si>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</si>
  <si>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</si>
  <si>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</si>
  <si>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</si>
  <si>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</si>
  <si>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</si>
  <si>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</si>
  <si>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</si>
  <si>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</si>
  <si>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</si>
  <si>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</si>
  <si>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</si>
  <si>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</si>
  <si>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</si>
  <si>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</si>
  <si>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</si>
  <si>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</si>
  <si>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</si>
  <si>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</si>
  <si>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</si>
  <si>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</si>
  <si>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</si>
  <si>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</si>
  <si>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</si>
  <si>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</si>
  <si>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</si>
  <si>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</si>
  <si>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</si>
  <si>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</si>
  <si>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</si>
  <si>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</si>
  <si>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</si>
  <si>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</si>
  <si>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</si>
  <si>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</si>
  <si>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</si>
  <si>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</si>
  <si>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</si>
  <si>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</si>
  <si>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</si>
  <si>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</si>
  <si>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</si>
  <si>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</si>
  <si>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</si>
  <si>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</si>
  <si>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</si>
  <si>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</si>
  <si>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</si>
  <si>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</si>
  <si>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</si>
  <si>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</si>
  <si>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</si>
  <si>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</si>
  <si>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</si>
  <si>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</si>
  <si>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</si>
  <si>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</si>
  <si>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</si>
  <si>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</si>
  <si>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</si>
  <si>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</si>
  <si>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</si>
  <si>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</si>
  <si>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</si>
  <si>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</si>
  <si>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</si>
  <si>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</si>
  <si>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</si>
  <si>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</si>
  <si>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</si>
  <si>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</si>
  <si>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</si>
  <si>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</si>
  <si>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</si>
  <si>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</si>
  <si>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</si>
  <si>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</si>
  <si>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</si>
  <si>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</si>
  <si>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</si>
  <si>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</si>
  <si>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</si>
  <si>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</si>
  <si>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</si>
  <si>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</si>
  <si>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</si>
  <si>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</si>
  <si>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</si>
  <si>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</si>
  <si>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</si>
  <si>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</si>
  <si>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</si>
  <si>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</si>
  <si>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</si>
  <si>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</si>
  <si>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</si>
  <si>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</si>
  <si>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</si>
  <si>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</si>
  <si>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</si>
  <si>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</si>
  <si>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</si>
  <si>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</si>
  <si>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</si>
  <si>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</si>
  <si>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</si>
  <si>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</si>
  <si>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</si>
  <si>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</si>
  <si>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</si>
  <si>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</si>
  <si>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</si>
  <si>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</si>
  <si>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</si>
  <si>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</si>
  <si>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</si>
  <si>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</si>
  <si>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</si>
  <si>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</si>
  <si>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</si>
  <si>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</si>
  <si>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</si>
  <si>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</si>
  <si>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</si>
  <si>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</si>
  <si>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</si>
  <si>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</si>
  <si>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</si>
  <si>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</si>
  <si>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</si>
  <si>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</si>
  <si>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</si>
  <si>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</si>
  <si>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</si>
  <si>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</si>
  <si>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</si>
  <si>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</si>
  <si>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</si>
  <si>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</si>
  <si>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</si>
  <si>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</si>
  <si>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</si>
  <si>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</si>
  <si>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</si>
  <si>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</si>
  <si>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</si>
  <si>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</si>
  <si>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</si>
  <si>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</si>
  <si>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</si>
  <si>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</si>
  <si>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</si>
  <si>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</si>
  <si>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</si>
  <si>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</si>
  <si>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</si>
  <si>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</si>
  <si>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</si>
  <si>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</si>
  <si>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</si>
  <si>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</si>
  <si>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</si>
  <si>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</si>
  <si>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</si>
  <si>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</si>
  <si>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</si>
  <si>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</si>
  <si>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</si>
  <si>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</si>
  <si>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</si>
  <si>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</si>
  <si>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</si>
  <si>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</si>
  <si>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</si>
  <si>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</si>
  <si>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</si>
  <si>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</si>
  <si>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</si>
  <si>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</si>
  <si>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</si>
  <si>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</si>
  <si>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</si>
  <si>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</si>
  <si>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</si>
  <si>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</si>
  <si>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</si>
  <si>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</si>
  <si>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</si>
  <si>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</si>
  <si>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</si>
  <si>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</si>
  <si>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</si>
  <si>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</si>
  <si>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</si>
  <si>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</si>
  <si>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</si>
  <si>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</si>
  <si>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</si>
  <si>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</si>
  <si>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</si>
  <si>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</si>
  <si>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</si>
  <si>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</si>
  <si>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</si>
  <si>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</si>
  <si>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</si>
  <si>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</si>
  <si>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</si>
  <si>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</si>
  <si>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</si>
  <si>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</si>
  <si>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</si>
  <si>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</si>
  <si>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</si>
  <si>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</si>
  <si>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</si>
  <si>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</si>
  <si>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</si>
  <si>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</si>
  <si>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</si>
  <si>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</si>
  <si>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</si>
  <si>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</si>
  <si>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</si>
  <si>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</si>
  <si>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</si>
  <si>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</si>
  <si>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</si>
  <si>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</si>
  <si>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</si>
  <si>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</si>
  <si>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</si>
  <si>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</si>
  <si>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</si>
  <si>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</si>
  <si>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</si>
  <si>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</si>
  <si>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</si>
  <si>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</si>
  <si>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</si>
  <si>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</si>
  <si>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</si>
  <si>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</si>
  <si>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</si>
  <si>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</si>
  <si>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</si>
  <si>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</si>
  <si>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</si>
  <si>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</si>
  <si>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</si>
  <si>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</si>
  <si>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</si>
  <si>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</si>
  <si>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</si>
  <si>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</si>
  <si>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</si>
  <si>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</si>
  <si>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</si>
  <si>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</si>
  <si>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</si>
  <si>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</si>
  <si>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</si>
  <si>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</si>
  <si>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</si>
  <si>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</si>
  <si>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</si>
  <si>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</si>
  <si>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</si>
  <si>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</si>
  <si>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</si>
  <si>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</si>
  <si>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</si>
  <si>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</si>
  <si>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</si>
  <si>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</si>
  <si>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</si>
  <si>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</si>
  <si>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</si>
  <si>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</si>
  <si>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</si>
  <si>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</si>
  <si>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</si>
  <si>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</si>
  <si>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</si>
  <si>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</si>
  <si>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</si>
  <si>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</si>
  <si>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</si>
  <si>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</si>
  <si>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</si>
  <si>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</si>
  <si>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</si>
  <si>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</si>
  <si>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</si>
  <si>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</si>
  <si>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</si>
  <si>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</si>
  <si>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</si>
  <si>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</si>
  <si>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</si>
  <si>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</si>
  <si>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</si>
  <si>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</si>
  <si>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</si>
  <si>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</si>
  <si>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</si>
  <si>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</si>
  <si>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</si>
  <si>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</si>
  <si>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</si>
  <si>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</si>
  <si>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</si>
  <si>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</si>
  <si>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</si>
  <si>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</si>
  <si>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</si>
  <si>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</si>
  <si>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</si>
  <si>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</si>
  <si>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</si>
  <si>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</si>
  <si>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</si>
  <si>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</si>
  <si>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</si>
  <si>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</si>
  <si>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</si>
  <si>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</si>
  <si>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</si>
  <si>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</si>
  <si>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</si>
  <si>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</si>
  <si>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</si>
  <si>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</si>
  <si>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</si>
  <si>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</si>
  <si>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</si>
  <si>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</si>
  <si>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</si>
  <si>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</si>
  <si>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</si>
  <si>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</si>
  <si>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</si>
  <si>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</si>
  <si>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</si>
  <si>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</si>
  <si>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</si>
  <si>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</si>
  <si>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</si>
  <si>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</si>
  <si>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</si>
  <si>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</si>
  <si>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</si>
  <si>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</si>
  <si>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</si>
  <si>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</si>
  <si>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</si>
  <si>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</si>
  <si>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</si>
  <si>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</si>
  <si>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</si>
  <si>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</si>
  <si>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</si>
  <si>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</si>
  <si>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</si>
  <si>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</si>
  <si>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</si>
  <si>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</si>
  <si>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</si>
  <si>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</si>
  <si>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</si>
  <si>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</si>
  <si>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</si>
  <si>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</si>
  <si>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</si>
  <si>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</si>
  <si>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</si>
  <si>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</si>
  <si>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</si>
  <si>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</si>
  <si>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</si>
  <si>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</si>
  <si>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</si>
  <si>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</si>
  <si>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</si>
  <si>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</si>
  <si>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</si>
  <si>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</si>
  <si>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</si>
  <si>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</si>
  <si>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</si>
  <si>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</si>
  <si>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</si>
  <si>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</si>
  <si>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</si>
  <si>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</si>
  <si>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</si>
  <si>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</si>
  <si>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</si>
  <si>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</si>
  <si>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</si>
  <si>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</si>
  <si>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</si>
  <si>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</si>
  <si>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</si>
  <si>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</si>
  <si>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</si>
  <si>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</si>
  <si>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</si>
  <si>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</si>
  <si>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</si>
  <si>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</si>
  <si>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</si>
  <si>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</si>
  <si>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</si>
  <si>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</si>
  <si>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</si>
  <si>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</si>
  <si>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</si>
  <si>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</si>
  <si>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</si>
  <si>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</si>
  <si>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</si>
  <si>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</si>
  <si>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</si>
  <si>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</si>
  <si>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</si>
  <si>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</si>
  <si>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</si>
  <si>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</si>
  <si>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</si>
  <si>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</si>
  <si>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</si>
  <si>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</si>
  <si>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</si>
  <si>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</si>
  <si>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</si>
  <si>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</si>
  <si>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</si>
  <si>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</si>
  <si>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</si>
  <si>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</si>
  <si>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</si>
  <si>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</si>
  <si>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</si>
  <si>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</si>
  <si>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</si>
  <si>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</si>
  <si>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</si>
  <si>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</si>
  <si>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</si>
  <si>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</si>
  <si>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</si>
  <si>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</si>
  <si>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</si>
  <si>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</si>
  <si>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</si>
  <si>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</si>
  <si>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</si>
  <si>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</si>
  <si>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</si>
  <si>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</si>
  <si>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</si>
  <si>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</si>
  <si>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</si>
  <si>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</si>
  <si>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</si>
  <si>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</si>
  <si>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</si>
  <si>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</si>
  <si>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</si>
  <si>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</si>
  <si>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</si>
  <si>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</si>
  <si>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</si>
  <si>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</si>
  <si>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</si>
  <si>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</si>
  <si>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</si>
  <si>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</si>
  <si>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</si>
  <si>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</si>
  <si>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</si>
  <si>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</si>
  <si>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</si>
  <si>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</si>
  <si>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</si>
  <si>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</si>
  <si>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</si>
  <si>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</si>
  <si>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</si>
  <si>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</si>
  <si>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</si>
  <si>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</si>
  <si>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</si>
  <si>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</si>
  <si>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</si>
  <si>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</si>
  <si>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</si>
  <si>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</si>
  <si>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</si>
  <si>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</si>
  <si>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</si>
  <si>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</si>
  <si>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</si>
  <si>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</si>
  <si>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</si>
  <si>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</si>
  <si>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</si>
  <si>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</si>
  <si>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</si>
  <si>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</si>
  <si>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</si>
  <si>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</si>
  <si>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</si>
  <si>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</si>
  <si>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</si>
  <si>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</si>
  <si>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</si>
  <si>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</si>
  <si>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</si>
  <si>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</si>
  <si>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</si>
  <si>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</si>
  <si>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</si>
  <si>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</si>
  <si>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</si>
  <si>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</si>
  <si>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</si>
  <si>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</si>
  <si>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</si>
  <si>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</si>
  <si>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</si>
  <si>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</si>
  <si>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</si>
  <si>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</si>
  <si>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</si>
  <si>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</si>
  <si>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</si>
  <si>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</si>
  <si>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</si>
  <si>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</si>
  <si>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</si>
  <si>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</si>
  <si>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</si>
  <si>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</si>
  <si>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</si>
  <si>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</si>
  <si>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</si>
  <si>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</si>
  <si>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</si>
  <si>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</si>
  <si>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</si>
  <si>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</si>
  <si>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</si>
  <si>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</si>
  <si>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</si>
  <si>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</si>
  <si>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</si>
  <si>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</si>
  <si>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</si>
  <si>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</si>
  <si>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</si>
  <si>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</si>
  <si>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</si>
  <si>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</si>
  <si>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</si>
  <si>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</si>
  <si>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</si>
  <si>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</si>
  <si>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</si>
  <si>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</si>
  <si>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</si>
  <si>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</si>
  <si>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</si>
  <si>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</si>
  <si>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</si>
  <si>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</si>
  <si>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</si>
  <si>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</si>
  <si>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</si>
  <si>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</si>
  <si>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</si>
  <si>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</si>
  <si>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</si>
  <si>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</si>
  <si>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</si>
  <si>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</si>
  <si>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</si>
  <si>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</si>
  <si>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</si>
  <si>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</si>
  <si>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</si>
  <si>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</si>
  <si>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</si>
  <si>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</si>
  <si>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</si>
  <si>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</si>
  <si>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</si>
  <si>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</si>
  <si>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</si>
  <si>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</si>
  <si>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</si>
  <si>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</si>
  <si>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</si>
  <si>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</si>
  <si>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</si>
  <si>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</si>
  <si>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</si>
  <si>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</si>
  <si>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</si>
  <si>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</si>
  <si>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</si>
  <si>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</si>
  <si>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</si>
  <si>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</si>
  <si>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</si>
  <si>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</si>
  <si>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</si>
  <si>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</si>
  <si>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</si>
  <si>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</si>
  <si>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</si>
  <si>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</si>
  <si>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</si>
  <si>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</si>
  <si>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</si>
  <si>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</si>
  <si>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</si>
  <si>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</si>
  <si>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</si>
  <si>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</si>
  <si>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</si>
  <si>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</si>
  <si>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</si>
  <si>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</si>
  <si>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</si>
  <si>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</si>
  <si>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</si>
  <si>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</si>
  <si>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</si>
  <si>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</si>
  <si>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</si>
  <si>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</si>
  <si>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</si>
  <si>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</si>
  <si>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</si>
  <si>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</si>
  <si>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</si>
  <si>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</si>
  <si>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</si>
  <si>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</si>
  <si>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</si>
  <si>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</si>
  <si>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</si>
  <si>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</si>
  <si>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</si>
  <si>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</si>
  <si>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</si>
  <si>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</si>
  <si>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</si>
  <si>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</si>
  <si>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</si>
  <si>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</si>
  <si>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</si>
  <si>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</si>
  <si>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</si>
  <si>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</si>
  <si>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</si>
  <si>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</si>
  <si>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</si>
  <si>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</si>
  <si>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</si>
  <si>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</si>
  <si>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</si>
  <si>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</si>
  <si>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</si>
  <si>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</si>
  <si>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</si>
  <si>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</si>
  <si>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</si>
  <si>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</si>
  <si>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</si>
  <si>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</si>
  <si>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</si>
  <si>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</si>
  <si>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</si>
  <si>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</si>
  <si>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</si>
  <si>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</si>
  <si>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</si>
  <si>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</si>
  <si>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</si>
  <si>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</si>
  <si>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</si>
  <si>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</si>
  <si>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</si>
  <si>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</si>
  <si>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</si>
  <si>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</si>
  <si>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</si>
  <si>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</si>
  <si>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</si>
  <si>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</si>
  <si>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</si>
  <si>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</si>
  <si>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</si>
  <si>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</si>
  <si>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</si>
  <si>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</si>
  <si>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</si>
  <si>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</si>
  <si>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</si>
  <si>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</si>
  <si>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</si>
  <si>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</si>
  <si>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</si>
  <si>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</si>
  <si>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</si>
  <si>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</si>
  <si>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</si>
  <si>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</si>
  <si>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</si>
  <si>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</si>
  <si>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</si>
  <si>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</si>
  <si>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</si>
  <si>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</si>
  <si>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</si>
  <si>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</si>
  <si>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</si>
  <si>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</si>
  <si>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</si>
  <si>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</si>
  <si>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</si>
  <si>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</si>
  <si>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</si>
  <si>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</si>
  <si>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</si>
  <si>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</si>
  <si>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</si>
  <si>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</si>
  <si>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</si>
  <si>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</si>
  <si>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</si>
  <si>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</si>
  <si>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</si>
  <si>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</si>
  <si>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</si>
  <si>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</si>
  <si>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</si>
  <si>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</si>
  <si>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</si>
  <si>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</si>
  <si>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</si>
  <si>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</si>
  <si>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</si>
  <si>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</si>
  <si>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</si>
  <si>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</si>
  <si>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</si>
  <si>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</si>
  <si>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</si>
  <si>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</si>
  <si>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</si>
  <si>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</si>
  <si>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</si>
  <si>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</si>
  <si>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</si>
  <si>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</si>
  <si>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</si>
  <si>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</si>
  <si>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</si>
  <si>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</si>
  <si>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</si>
  <si>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</si>
  <si>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</si>
  <si>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</si>
  <si>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</si>
  <si>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</si>
  <si>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</si>
  <si>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</si>
  <si>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</si>
  <si>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</si>
  <si>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</si>
  <si>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</si>
  <si>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</si>
  <si>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</si>
  <si>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</si>
  <si>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</si>
  <si>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</si>
  <si>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</si>
  <si>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</si>
  <si>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</si>
  <si>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</si>
  <si>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</si>
  <si>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</si>
  <si>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</si>
  <si>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</si>
  <si>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</si>
  <si>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</si>
  <si>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</si>
  <si>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</si>
  <si>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</si>
  <si>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</si>
  <si>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</si>
  <si>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</si>
  <si>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</si>
  <si>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</si>
  <si>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</si>
  <si>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</si>
  <si>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</si>
  <si>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</si>
  <si>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</si>
  <si>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</si>
  <si>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</si>
  <si>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</si>
  <si>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</si>
  <si>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</si>
  <si>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</si>
  <si>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</si>
  <si>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</si>
  <si>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</si>
  <si>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</si>
  <si>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</si>
  <si>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</si>
  <si>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</si>
  <si>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</si>
  <si>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</si>
  <si>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</si>
  <si>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</si>
  <si>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</si>
  <si>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</si>
  <si>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</si>
  <si>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</si>
  <si>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</si>
  <si>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</si>
  <si>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</si>
  <si>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</si>
  <si>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</si>
  <si>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</si>
  <si>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</si>
  <si>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</si>
  <si>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</si>
  <si>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</si>
  <si>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</si>
  <si>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</si>
  <si>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</si>
  <si>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</si>
  <si>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</si>
  <si>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</si>
  <si>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</si>
  <si>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</si>
  <si>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</si>
  <si>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</si>
  <si>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</si>
  <si>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</si>
  <si>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</si>
  <si>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</si>
  <si>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</si>
  <si>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</si>
  <si>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</si>
  <si>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</si>
  <si>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</si>
  <si>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</si>
  <si>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</si>
  <si>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</si>
  <si>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</si>
  <si>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</si>
  <si>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</si>
  <si>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</si>
  <si>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</si>
  <si>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</si>
  <si>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</si>
  <si>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</si>
  <si>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</si>
  <si>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</si>
  <si>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</si>
  <si>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</si>
  <si>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</si>
  <si>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</si>
  <si>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</si>
  <si>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</si>
  <si>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</si>
  <si>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</si>
  <si>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</si>
  <si>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</si>
  <si>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</si>
  <si>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</si>
  <si>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</si>
  <si>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</si>
  <si>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</si>
  <si>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</si>
  <si>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</si>
  <si>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</si>
  <si>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</si>
  <si>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</si>
  <si>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</si>
  <si>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</si>
  <si>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</si>
  <si>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</si>
  <si>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</si>
  <si>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</si>
  <si>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</si>
  <si>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</si>
  <si>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</si>
  <si>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</si>
  <si>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</si>
  <si>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</si>
  <si>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</si>
  <si>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</si>
  <si>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</si>
  <si>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</si>
  <si>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</si>
  <si>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</si>
  <si>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</si>
  <si>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</si>
  <si>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</si>
  <si>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</si>
  <si>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</si>
  <si>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</si>
  <si>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</si>
  <si>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</si>
  <si>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</si>
  <si>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</si>
  <si>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</si>
  <si>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</si>
  <si>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</si>
  <si>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</si>
  <si>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</si>
  <si>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</si>
  <si>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</si>
  <si>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</si>
  <si>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</si>
  <si>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</si>
  <si>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</si>
  <si>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</si>
  <si>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</si>
  <si>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</si>
  <si>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</si>
  <si>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</si>
  <si>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</si>
  <si>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</si>
  <si>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</si>
  <si>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</si>
  <si>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</si>
  <si>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</si>
  <si>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</si>
  <si>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</si>
  <si>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</si>
  <si>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</si>
  <si>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</si>
  <si>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</si>
  <si>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</si>
  <si>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</si>
  <si>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</si>
  <si>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</si>
  <si>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</si>
  <si>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</si>
  <si>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</si>
  <si>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</si>
  <si>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</si>
  <si>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</si>
  <si>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</si>
  <si>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</si>
  <si>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</si>
  <si>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</si>
  <si>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</si>
  <si>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</si>
  <si>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</si>
  <si>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</si>
  <si>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</si>
  <si>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</si>
  <si>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</si>
  <si>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</si>
  <si>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</si>
  <si>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</si>
  <si>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</si>
  <si>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</si>
  <si>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</si>
  <si>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</si>
  <si>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</si>
  <si>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</si>
  <si>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</si>
  <si>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</si>
  <si>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</si>
  <si>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</si>
  <si>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</si>
  <si>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</si>
  <si>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</si>
  <si>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</si>
  <si>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</si>
  <si>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</si>
  <si>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</si>
  <si>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</si>
  <si>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</si>
  <si>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</si>
  <si>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</si>
  <si>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</si>
  <si>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</si>
  <si>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</si>
  <si>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</si>
  <si>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</si>
  <si>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</si>
  <si>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</si>
  <si>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</si>
  <si>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</si>
  <si>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</si>
  <si>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</si>
  <si>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</si>
  <si>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</si>
  <si>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</si>
  <si>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</si>
  <si>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</si>
  <si>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</si>
  <si>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</si>
  <si>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</si>
  <si>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</si>
  <si>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</si>
  <si>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</si>
  <si>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</si>
  <si>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</si>
  <si>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</si>
  <si>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</si>
  <si>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</si>
  <si>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</si>
  <si>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</si>
  <si>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</si>
  <si>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</si>
  <si>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</si>
  <si>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</si>
  <si>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</si>
  <si>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</si>
  <si>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</si>
  <si>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</si>
  <si>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</si>
  <si>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</si>
  <si>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</si>
  <si>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</si>
  <si>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</si>
  <si>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</si>
  <si>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</si>
  <si>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</si>
  <si>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</si>
  <si>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</si>
  <si>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</si>
  <si>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</si>
  <si>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</si>
  <si>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</si>
  <si>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</si>
  <si>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</si>
  <si>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</si>
  <si>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</si>
  <si>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</si>
  <si>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</si>
  <si>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</si>
  <si>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</si>
  <si>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</si>
  <si>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</si>
  <si>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</si>
  <si>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</si>
  <si>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</si>
  <si>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</si>
  <si>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</si>
  <si>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</si>
  <si>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</si>
  <si>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</si>
  <si>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</si>
  <si>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</si>
  <si>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</si>
  <si>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</si>
  <si>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</si>
  <si>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</si>
  <si>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</si>
  <si>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</si>
  <si>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</si>
  <si>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</si>
  <si>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</si>
  <si>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</si>
  <si>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</si>
  <si>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</si>
  <si>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</si>
  <si>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</si>
  <si>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</si>
  <si>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</si>
  <si>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</si>
  <si>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</si>
  <si>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</si>
  <si>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</si>
  <si>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</si>
  <si>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</si>
  <si>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</si>
  <si>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</si>
  <si>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</si>
  <si>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</si>
  <si>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</si>
  <si>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</si>
  <si>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</si>
  <si>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</si>
  <si>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</si>
  <si>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</si>
  <si>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</si>
  <si>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</si>
  <si>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</si>
  <si>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</si>
  <si>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</si>
  <si>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</si>
  <si>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</si>
  <si>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</si>
  <si>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</si>
  <si>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</si>
  <si>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</si>
  <si>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</si>
  <si>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</si>
  <si>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</si>
  <si>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</si>
  <si>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</si>
  <si>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</si>
  <si>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</si>
  <si>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</si>
  <si>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</si>
  <si>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</si>
  <si>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</si>
  <si>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</si>
  <si>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</si>
  <si>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</si>
  <si>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</si>
  <si>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</si>
  <si>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</si>
  <si>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</si>
  <si>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</si>
  <si>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</si>
  <si>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</si>
  <si>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</si>
  <si>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</si>
  <si>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</si>
  <si>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</si>
  <si>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</si>
  <si>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</si>
  <si>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</si>
  <si>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</si>
  <si>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</si>
  <si>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</si>
  <si>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</si>
  <si>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</si>
  <si>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</si>
  <si>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</si>
  <si>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</si>
  <si>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</si>
  <si>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</si>
  <si>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</si>
  <si>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</si>
  <si>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</si>
  <si>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</si>
  <si>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</si>
  <si>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</si>
  <si>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</si>
  <si>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</si>
  <si>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</si>
  <si>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</si>
  <si>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</si>
  <si>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</si>
  <si>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</si>
  <si>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</si>
  <si>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</si>
  <si>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</si>
  <si>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</si>
  <si>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</si>
  <si>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</si>
  <si>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</si>
  <si>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</si>
  <si>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</si>
  <si>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</si>
  <si>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</si>
  <si>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</si>
  <si>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</si>
  <si>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</si>
  <si>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</si>
  <si>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</si>
  <si>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</si>
  <si>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</si>
  <si>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</si>
  <si>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</si>
  <si>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</si>
  <si>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</si>
  <si>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</si>
  <si>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</si>
  <si>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</si>
  <si>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</si>
  <si>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</si>
  <si>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</si>
  <si>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</si>
  <si>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</si>
  <si>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</si>
  <si>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</si>
  <si>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</si>
  <si>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</si>
  <si>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</si>
  <si>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</si>
  <si>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</si>
  <si>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</si>
  <si>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</si>
  <si>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</si>
  <si>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</si>
  <si>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</si>
  <si>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</si>
  <si>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</si>
  <si>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</si>
  <si>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</si>
  <si>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</si>
  <si>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</si>
  <si>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</si>
  <si>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</si>
  <si>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</si>
  <si>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</si>
  <si>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</si>
  <si>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</si>
  <si>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</si>
  <si>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</si>
  <si>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</si>
  <si>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</si>
  <si>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</si>
  <si>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</si>
  <si>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</si>
  <si>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</si>
  <si>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</si>
  <si>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</si>
  <si>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</si>
  <si>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</si>
  <si>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</si>
  <si>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</si>
  <si>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</si>
  <si>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</si>
  <si>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</si>
  <si>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</si>
  <si>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</si>
  <si>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</si>
  <si>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</si>
  <si>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</si>
  <si>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</si>
  <si>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</si>
  <si>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</si>
  <si>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</si>
  <si>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</si>
  <si>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</si>
  <si>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</si>
  <si>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</si>
  <si>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</si>
  <si>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</si>
  <si>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</si>
  <si>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</si>
  <si>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</si>
  <si>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</si>
  <si>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</si>
  <si>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</si>
  <si>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</si>
  <si>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</si>
  <si>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</si>
  <si>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</si>
  <si>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</si>
  <si>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</si>
  <si>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</si>
  <si>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</si>
  <si>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</si>
  <si>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</si>
  <si>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</si>
  <si>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</si>
  <si>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</si>
  <si>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</si>
  <si>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</si>
  <si>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</si>
  <si>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</si>
  <si>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</si>
  <si>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</si>
  <si>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</si>
  <si>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</si>
  <si>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</si>
  <si>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</si>
  <si>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</si>
  <si>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</si>
  <si>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</si>
  <si>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</si>
  <si>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</si>
  <si>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</si>
  <si>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</si>
  <si>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</si>
  <si>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</si>
  <si>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</si>
  <si>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</si>
  <si>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</si>
  <si>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</si>
  <si>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</si>
  <si>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</si>
  <si>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</si>
  <si>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</si>
  <si>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</si>
  <si>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</si>
  <si>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</si>
  <si>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</si>
  <si>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</si>
  <si>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</si>
  <si>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</si>
  <si>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</si>
  <si>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</si>
  <si>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</si>
  <si>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</si>
  <si>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</si>
  <si>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</si>
  <si>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</si>
  <si>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</si>
  <si>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</si>
  <si>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</si>
  <si>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</si>
  <si>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</si>
  <si>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</si>
  <si>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</si>
  <si>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</si>
  <si>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</si>
  <si>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</si>
  <si>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</si>
  <si>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</si>
  <si>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</si>
  <si>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</si>
  <si>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</si>
  <si>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</si>
  <si>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</si>
  <si>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</si>
  <si>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</si>
  <si>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</si>
  <si>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</si>
  <si>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</si>
  <si>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</si>
  <si>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</si>
  <si>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</si>
  <si>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</si>
  <si>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</si>
  <si>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</si>
  <si>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</si>
  <si>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</si>
  <si>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</si>
  <si>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</si>
  <si>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</si>
  <si>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</si>
  <si>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</si>
  <si>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</si>
  <si>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</si>
  <si>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</si>
  <si>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</si>
  <si>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</si>
  <si>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</si>
  <si>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</si>
  <si>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</si>
  <si>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</si>
  <si>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</si>
  <si>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</si>
  <si>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</si>
  <si>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</si>
  <si>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</si>
  <si>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</si>
  <si>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</si>
  <si>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</si>
  <si>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</si>
  <si>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</si>
  <si>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</si>
  <si>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</si>
  <si>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</si>
  <si>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</si>
  <si>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</si>
  <si>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</si>
  <si>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</si>
  <si>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</si>
  <si>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</si>
  <si>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</si>
  <si>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</si>
  <si>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</si>
  <si>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</si>
  <si>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</si>
  <si>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</si>
  <si>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</si>
  <si>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</si>
  <si>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</si>
  <si>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</si>
  <si>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</si>
  <si>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</si>
  <si>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</si>
  <si>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</si>
  <si>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</si>
  <si>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</si>
  <si>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</si>
  <si>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</si>
  <si>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</si>
  <si>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</si>
  <si>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</si>
  <si>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</si>
  <si>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</si>
  <si>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</si>
  <si>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</si>
  <si>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</si>
  <si>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</si>
  <si>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</si>
  <si>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</si>
  <si>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</si>
  <si>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</si>
  <si>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</si>
  <si>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</si>
  <si>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</si>
  <si>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</si>
  <si>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</si>
  <si>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</si>
  <si>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</si>
  <si>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</si>
  <si>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</si>
  <si>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</si>
  <si>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</si>
  <si>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</si>
  <si>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</si>
  <si>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</si>
  <si>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</si>
  <si>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</si>
  <si>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</si>
  <si>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</si>
  <si>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</si>
  <si>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</si>
  <si>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</si>
  <si>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</si>
  <si>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</si>
  <si>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</si>
  <si>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</si>
  <si>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</si>
  <si>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</si>
  <si>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</si>
  <si>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</si>
  <si>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</si>
  <si>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</si>
  <si>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</si>
  <si>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</si>
  <si>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</si>
  <si>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</si>
  <si>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</si>
  <si>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</si>
  <si>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</si>
  <si>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</si>
  <si>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</si>
  <si>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</si>
  <si>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</si>
  <si>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</si>
  <si>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</si>
  <si>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</si>
  <si>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</si>
  <si>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</si>
  <si>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</si>
  <si>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</si>
  <si>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</si>
  <si>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</si>
  <si>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</si>
  <si>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</si>
  <si>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</si>
  <si>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</si>
  <si>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</si>
  <si>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</si>
  <si>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</si>
  <si>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</si>
  <si>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</si>
  <si>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</si>
  <si>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</si>
  <si>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</si>
  <si>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</si>
  <si>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</si>
  <si>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</si>
  <si>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</si>
  <si>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</si>
  <si>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</si>
  <si>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</si>
  <si>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</si>
  <si>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</si>
  <si>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</si>
  <si>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</si>
  <si>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</si>
  <si>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</si>
  <si>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</si>
  <si>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</si>
  <si>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</si>
  <si>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</si>
  <si>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</si>
  <si>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</si>
  <si>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</si>
  <si>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</si>
  <si>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</si>
  <si>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</si>
  <si>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</si>
  <si>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</si>
  <si>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</si>
  <si>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</si>
  <si>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</si>
  <si>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</si>
  <si>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</si>
  <si>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</si>
  <si>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</si>
  <si>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</si>
  <si>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</si>
  <si>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</si>
  <si>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</si>
  <si>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</si>
  <si>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</si>
  <si>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</si>
  <si>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</si>
  <si>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</si>
  <si>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</si>
  <si>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</si>
  <si>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</si>
  <si>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</si>
  <si>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</si>
  <si>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</si>
  <si>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</si>
  <si>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</si>
  <si>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</si>
  <si>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</si>
  <si>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</si>
  <si>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</si>
  <si>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</si>
  <si>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</si>
  <si>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</si>
  <si>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</si>
  <si>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</si>
  <si>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</si>
  <si>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</si>
  <si>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</si>
  <si>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</si>
  <si>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</si>
  <si>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</si>
  <si>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</si>
  <si>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</si>
  <si>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</si>
  <si>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</si>
  <si>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</si>
  <si>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</si>
  <si>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</si>
  <si>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</si>
  <si>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</si>
  <si>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</si>
  <si>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</si>
  <si>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</si>
  <si>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</si>
  <si>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</si>
  <si>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</si>
  <si>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</si>
  <si>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</si>
  <si>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</si>
  <si>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</si>
  <si>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</si>
  <si>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</si>
  <si>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</si>
  <si>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</si>
  <si>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</si>
  <si>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</si>
  <si>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</si>
  <si>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</si>
  <si>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</si>
  <si>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</si>
  <si>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</si>
  <si>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</si>
  <si>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</si>
  <si>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</si>
  <si>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</si>
  <si>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</si>
  <si>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</si>
  <si>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</si>
  <si>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</si>
  <si>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</si>
  <si>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</si>
  <si>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</si>
  <si>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</si>
  <si>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</si>
  <si>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</si>
  <si>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</si>
  <si>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</si>
  <si>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</si>
  <si>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</si>
  <si>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</si>
  <si>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</si>
  <si>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</si>
  <si>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</si>
  <si>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</si>
  <si>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</si>
  <si>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</si>
  <si>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</si>
  <si>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</si>
  <si>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</si>
  <si>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</si>
  <si>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</si>
  <si>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</si>
  <si>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</si>
  <si>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</si>
  <si>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</si>
  <si>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</si>
  <si>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</si>
  <si>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</si>
  <si>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</si>
  <si>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</si>
  <si>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</si>
  <si>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</si>
  <si>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</si>
  <si>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</si>
  <si>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</si>
  <si>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</si>
  <si>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</si>
  <si>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</si>
  <si>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</si>
  <si>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</si>
  <si>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</si>
  <si>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</si>
  <si>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</si>
  <si>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</si>
  <si>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</si>
  <si>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</si>
  <si>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</si>
  <si>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</si>
  <si>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</si>
  <si>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</si>
  <si>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</si>
  <si>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</si>
  <si>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</si>
  <si>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</si>
  <si>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</si>
  <si>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</si>
  <si>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</si>
  <si>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</si>
  <si>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</si>
  <si>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</si>
  <si>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</si>
  <si>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</si>
  <si>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</si>
  <si>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</si>
  <si>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</si>
  <si>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</si>
  <si>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</si>
  <si>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</si>
  <si>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</si>
  <si>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</si>
  <si>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</si>
  <si>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</si>
  <si>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</si>
  <si>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</si>
  <si>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</si>
  <si>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</si>
  <si>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</si>
  <si>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</si>
  <si>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</si>
  <si>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</si>
  <si>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</si>
  <si>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</si>
  <si>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</si>
  <si>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</si>
  <si>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</si>
  <si>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</si>
  <si>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</si>
  <si>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</si>
  <si>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</si>
  <si>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</si>
  <si>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</si>
  <si>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</si>
  <si>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</si>
  <si>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</si>
  <si>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</si>
  <si>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</si>
  <si>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</si>
  <si>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</si>
  <si>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</si>
  <si>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</si>
  <si>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</si>
  <si>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</si>
  <si>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</si>
  <si>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</si>
  <si>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</si>
  <si>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</si>
  <si>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</si>
  <si>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</si>
  <si>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</si>
  <si>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</si>
  <si>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</si>
  <si>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</si>
  <si>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</si>
  <si>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</si>
  <si>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</si>
  <si>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</si>
  <si>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</si>
  <si>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</si>
  <si>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</si>
  <si>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</si>
  <si>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</si>
  <si>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</si>
  <si>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</si>
  <si>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</si>
  <si>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</si>
  <si>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</si>
  <si>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</si>
  <si>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</si>
  <si>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</si>
  <si>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</si>
  <si>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</si>
  <si>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</si>
  <si>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</si>
  <si>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</si>
  <si>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</si>
  <si>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</si>
  <si>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</si>
  <si>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</si>
  <si>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</si>
  <si>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</si>
  <si>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</si>
  <si>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</si>
  <si>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</si>
  <si>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</si>
  <si>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</si>
  <si>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</si>
  <si>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</si>
  <si>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</si>
  <si>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</si>
  <si>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</si>
  <si>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</si>
  <si>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</si>
  <si>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</si>
  <si>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</si>
  <si>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</si>
  <si>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</si>
  <si>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</si>
  <si>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</si>
  <si>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</si>
  <si>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</si>
  <si>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</si>
  <si>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</si>
  <si>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</si>
  <si>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</si>
  <si>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</si>
  <si>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</si>
  <si>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</si>
  <si>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</si>
  <si>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</si>
  <si>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</si>
  <si>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</si>
  <si>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</si>
  <si>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</si>
  <si>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</si>
  <si>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</si>
  <si>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</si>
  <si>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</si>
  <si>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</si>
  <si>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</si>
  <si>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</si>
  <si>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</si>
  <si>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</si>
  <si>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</si>
  <si>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</si>
  <si>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</si>
  <si>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</si>
  <si>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</si>
  <si>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</si>
  <si>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</si>
  <si>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</si>
  <si>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</si>
  <si>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</si>
  <si>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</si>
  <si>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</si>
  <si>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</si>
  <si>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</si>
  <si>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</si>
  <si>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</si>
  <si>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</si>
  <si>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</si>
  <si>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</si>
  <si>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</si>
  <si>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</si>
  <si>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</si>
  <si>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</si>
  <si>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</si>
  <si>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</si>
  <si>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</si>
  <si>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</si>
  <si>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</si>
  <si>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</si>
  <si>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</si>
  <si>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</si>
  <si>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</si>
  <si>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</si>
  <si>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</si>
  <si>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</si>
  <si>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</si>
  <si>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</si>
  <si>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</si>
  <si>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</si>
  <si>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</si>
  <si>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</si>
  <si>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</si>
  <si>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</si>
  <si>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</si>
  <si>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</si>
  <si>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</si>
  <si>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</si>
  <si>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</si>
  <si>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</si>
  <si>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</si>
  <si>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</si>
  <si>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</si>
  <si>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</si>
  <si>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</si>
  <si>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</si>
  <si>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</si>
  <si>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</si>
  <si>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</si>
  <si>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</si>
  <si>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</si>
  <si>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</si>
  <si>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</si>
  <si>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</si>
  <si>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</si>
  <si>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</si>
  <si>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</si>
  <si>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</si>
  <si>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</si>
  <si>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</si>
  <si>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</si>
  <si>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</si>
  <si>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</si>
  <si>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</si>
  <si>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</si>
  <si>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</si>
  <si>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</si>
  <si>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</si>
  <si>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</si>
  <si>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</si>
  <si>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</si>
  <si>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</si>
  <si>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</si>
  <si>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</si>
  <si>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</si>
  <si>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</si>
  <si>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</si>
  <si>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</si>
  <si>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</si>
  <si>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</si>
  <si>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</si>
  <si>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</si>
  <si>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</si>
  <si>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</si>
  <si>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</si>
  <si>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</si>
  <si>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</si>
  <si>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</si>
  <si>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</si>
  <si>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</si>
  <si>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</si>
  <si>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</si>
  <si>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</si>
  <si>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</si>
  <si>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</si>
  <si>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</si>
  <si>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</si>
  <si>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</si>
  <si>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</si>
  <si>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</si>
  <si>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</si>
  <si>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</si>
  <si>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</si>
  <si>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</si>
  <si>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</si>
  <si>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</si>
  <si>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</si>
  <si>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</si>
  <si>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</si>
  <si>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</si>
  <si>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</si>
  <si>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</si>
  <si>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</si>
  <si>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</si>
  <si>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</si>
  <si>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</si>
  <si>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</si>
  <si>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</si>
  <si>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</si>
  <si>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</si>
  <si>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</si>
  <si>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</si>
  <si>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</si>
  <si>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</si>
  <si>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</si>
  <si>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</si>
  <si>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</si>
  <si>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</si>
  <si>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</si>
  <si>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</si>
  <si>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</si>
  <si>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</si>
  <si>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</si>
  <si>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</si>
  <si>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</si>
  <si>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</si>
  <si>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</si>
  <si>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</si>
  <si>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</si>
  <si>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</si>
  <si>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</si>
  <si>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</si>
  <si>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</si>
  <si>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</si>
  <si>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</si>
  <si>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</si>
  <si>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</si>
  <si>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</si>
  <si>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</si>
  <si>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</si>
  <si>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</si>
  <si>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</si>
  <si>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</si>
  <si>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</si>
  <si>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</si>
  <si>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</si>
  <si>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</si>
  <si>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</si>
  <si>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</si>
  <si>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</si>
  <si>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</si>
  <si>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</si>
  <si>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</si>
  <si>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</si>
  <si>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</si>
  <si>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</si>
  <si>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</si>
  <si>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</si>
  <si>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</si>
  <si>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</si>
  <si>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</si>
  <si>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</si>
  <si>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</si>
  <si>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</si>
  <si>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</si>
  <si>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</si>
  <si>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</si>
  <si>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</si>
  <si>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</si>
  <si>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</si>
  <si>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</si>
  <si>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</si>
  <si>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</si>
  <si>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</si>
  <si>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</si>
  <si>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</si>
  <si>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</si>
  <si>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</si>
  <si>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</si>
  <si>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</si>
  <si>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</si>
  <si>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</si>
  <si>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</si>
  <si>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</si>
  <si>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</si>
  <si>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</si>
  <si>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</si>
  <si>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</si>
  <si>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</si>
  <si>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</si>
  <si>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</si>
  <si>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</si>
  <si>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</si>
  <si>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</si>
  <si>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</si>
  <si>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</si>
  <si>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</si>
  <si>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</si>
  <si>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</si>
  <si>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</si>
  <si>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</si>
  <si>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</si>
  <si>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</si>
  <si>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</si>
  <si>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</si>
  <si>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</si>
  <si>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</si>
  <si>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</si>
  <si>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</si>
  <si>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</si>
  <si>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</si>
  <si>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</si>
  <si>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</si>
  <si>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</si>
  <si>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</si>
  <si>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</si>
  <si>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</si>
  <si>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</si>
  <si>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</si>
  <si>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</si>
  <si>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</si>
  <si>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</si>
  <si>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</si>
  <si>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</si>
  <si>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</si>
  <si>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</si>
  <si>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</si>
  <si>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</si>
  <si>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</si>
  <si>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</si>
  <si>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</si>
  <si>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</si>
  <si>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</si>
  <si>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</si>
  <si>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</si>
  <si>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</si>
  <si>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</si>
  <si>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</si>
  <si>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</si>
  <si>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</si>
  <si>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</si>
  <si>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</si>
  <si>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</si>
  <si>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</si>
  <si>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</si>
  <si>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</si>
  <si>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</si>
  <si>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</si>
  <si>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</si>
  <si>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</si>
  <si>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</si>
  <si>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</si>
  <si>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</si>
  <si>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</si>
  <si>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</si>
  <si>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</si>
  <si>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</si>
  <si>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</si>
  <si>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</si>
  <si>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</si>
  <si>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</si>
  <si>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</si>
  <si>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</si>
  <si>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</si>
  <si>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</si>
  <si>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</si>
  <si>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</si>
  <si>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</si>
  <si>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</si>
  <si>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</si>
  <si>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</si>
  <si>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</si>
  <si>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</si>
  <si>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</si>
  <si>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</si>
  <si>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</si>
  <si>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</si>
  <si>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</si>
  <si>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</si>
  <si>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</si>
  <si>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</si>
  <si>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</si>
  <si>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</si>
  <si>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</si>
  <si>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</si>
  <si>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</si>
  <si>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</si>
  <si>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</si>
  <si>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</si>
  <si>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</si>
  <si>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</si>
  <si>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</si>
  <si>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</si>
  <si>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</si>
  <si>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</si>
  <si>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</si>
  <si>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</si>
  <si>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</si>
  <si>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</si>
  <si>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</si>
  <si>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</si>
  <si>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</si>
  <si>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</si>
  <si>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</si>
  <si>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</si>
  <si>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</si>
  <si>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</si>
  <si>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</si>
  <si>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</si>
  <si>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</si>
  <si>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</si>
  <si>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</si>
  <si>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</si>
  <si>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</si>
  <si>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</si>
  <si>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</si>
  <si>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</si>
  <si>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</si>
  <si>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</si>
  <si>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</si>
  <si>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</si>
  <si>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</si>
  <si>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</si>
  <si>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</si>
  <si>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</si>
  <si>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</si>
  <si>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</si>
  <si>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</si>
  <si>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</si>
  <si>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</si>
  <si>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</si>
  <si>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</si>
  <si>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</si>
  <si>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</si>
  <si>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</si>
  <si>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</si>
  <si>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</si>
  <si>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</si>
  <si>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</si>
  <si>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</si>
  <si>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</si>
  <si>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</si>
  <si>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</si>
  <si>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</si>
  <si>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</si>
  <si>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</si>
  <si>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</si>
  <si>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</si>
  <si>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</si>
  <si>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</si>
  <si>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</si>
  <si>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</si>
  <si>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</si>
  <si>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</si>
  <si>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</si>
  <si>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</si>
  <si>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</si>
  <si>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</si>
  <si>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</si>
  <si>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</si>
  <si>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</si>
  <si>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</si>
  <si>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</si>
  <si>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</si>
  <si>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</si>
  <si>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</si>
  <si>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</si>
  <si>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</si>
  <si>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</si>
  <si>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</si>
  <si>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</si>
  <si>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</si>
  <si>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</si>
  <si>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</si>
  <si>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</si>
  <si>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</si>
  <si>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</si>
  <si>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</si>
  <si>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</si>
  <si>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</si>
  <si>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</si>
  <si>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</si>
  <si>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</si>
  <si>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</si>
  <si>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</si>
  <si>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</si>
  <si>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</si>
  <si>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</si>
  <si>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</si>
  <si>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</si>
  <si>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</si>
  <si>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</si>
  <si>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</si>
  <si>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</si>
  <si>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</si>
  <si>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</si>
  <si>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</si>
  <si>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</si>
  <si>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</si>
  <si>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</si>
  <si>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</si>
  <si>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</si>
  <si>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</si>
  <si>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</si>
  <si>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</si>
  <si>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</si>
  <si>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</si>
  <si>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</si>
  <si>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</si>
  <si>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</si>
  <si>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</si>
  <si>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</si>
  <si>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</si>
  <si>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</si>
  <si>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</si>
  <si>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</si>
  <si>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</si>
  <si>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</si>
  <si>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</si>
  <si>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</si>
  <si>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</si>
  <si>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</si>
  <si>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</si>
  <si>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</si>
  <si>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</si>
  <si>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</si>
  <si>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</si>
  <si>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</si>
  <si>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</si>
  <si>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</si>
  <si>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</si>
  <si>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</si>
  <si>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</si>
  <si>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</si>
  <si>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</si>
  <si>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</si>
  <si>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</si>
  <si>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</si>
  <si>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</si>
  <si>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</si>
  <si>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</si>
  <si>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</si>
  <si>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</si>
  <si>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</si>
  <si>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</si>
  <si>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</si>
  <si>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</si>
  <si>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</si>
  <si>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</si>
  <si>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</si>
  <si>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</si>
  <si>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</si>
  <si>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</si>
  <si>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</si>
  <si>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</si>
  <si>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</si>
  <si>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</si>
  <si>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</si>
  <si>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</si>
  <si>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</si>
  <si>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</si>
  <si>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</si>
  <si>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</si>
  <si>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</si>
  <si>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</si>
  <si>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</si>
  <si>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</si>
  <si>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</si>
  <si>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</si>
  <si>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</si>
  <si>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</si>
  <si>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</si>
  <si>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</si>
  <si>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</si>
  <si>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</si>
  <si>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</si>
  <si>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</si>
  <si>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</si>
  <si>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</si>
  <si>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</si>
  <si>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</si>
  <si>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</si>
  <si>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</si>
  <si>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</si>
  <si>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</si>
  <si>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</si>
  <si>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</si>
  <si>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</si>
  <si>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</si>
  <si>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</si>
  <si>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</si>
  <si>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</si>
  <si>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</si>
  <si>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</si>
  <si>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</si>
  <si>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</si>
  <si>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</si>
  <si>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</si>
  <si>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</si>
  <si>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</si>
  <si>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</si>
  <si>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</si>
  <si>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</si>
  <si>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</si>
  <si>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</si>
  <si>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</si>
  <si>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</si>
  <si>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</si>
  <si>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</si>
  <si>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</si>
  <si>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</si>
  <si>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</si>
  <si>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</si>
  <si>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</si>
  <si>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</si>
  <si>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</si>
  <si>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</si>
  <si>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</si>
  <si>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</si>
  <si>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</si>
  <si>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</si>
  <si>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</si>
  <si>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</si>
  <si>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</si>
  <si>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</si>
  <si>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</si>
  <si>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</si>
  <si>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</si>
  <si>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</si>
  <si>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</si>
  <si>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</si>
  <si>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</si>
  <si>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</si>
  <si>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</si>
  <si>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</si>
  <si>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</si>
  <si>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</si>
  <si>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</si>
  <si>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</si>
  <si>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</si>
  <si>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</si>
  <si>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</si>
  <si>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</si>
  <si>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</si>
  <si>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</si>
  <si>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</si>
  <si>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</si>
  <si>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</si>
  <si>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</si>
  <si>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</si>
  <si>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</si>
  <si>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</si>
  <si>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</si>
  <si>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</si>
  <si>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</si>
  <si>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</si>
  <si>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</si>
  <si>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</si>
  <si>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</si>
  <si>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</si>
  <si>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</si>
  <si>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</si>
  <si>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</si>
  <si>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</si>
  <si>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</si>
  <si>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</si>
  <si>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</si>
  <si>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</si>
  <si>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</si>
  <si>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</si>
  <si>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</si>
  <si>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</si>
  <si>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</si>
  <si>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</si>
  <si>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</si>
  <si>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</si>
  <si>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</si>
  <si>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</si>
  <si>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</si>
  <si>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</si>
  <si>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</si>
  <si>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</si>
  <si>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</si>
  <si>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</si>
  <si>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</si>
  <si>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</si>
  <si>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</si>
  <si>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</si>
  <si>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</si>
  <si>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</si>
  <si>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</si>
  <si>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</si>
  <si>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</si>
  <si>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</si>
  <si>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</si>
  <si>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</si>
  <si>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</si>
  <si>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</si>
  <si>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</si>
  <si>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</si>
  <si>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</si>
  <si>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</si>
  <si>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</si>
  <si>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</si>
  <si>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</si>
  <si>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</si>
  <si>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</si>
  <si>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</si>
  <si>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</si>
  <si>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</si>
  <si>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</si>
  <si>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</si>
  <si>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</si>
  <si>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</si>
  <si>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</si>
  <si>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</si>
  <si>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</si>
  <si>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</si>
  <si>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</si>
  <si>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</si>
  <si>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</si>
  <si>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</si>
  <si>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</si>
  <si>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</si>
  <si>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</si>
  <si>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</si>
  <si>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</si>
  <si>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</si>
  <si>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</si>
  <si>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</si>
  <si>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</si>
  <si>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</si>
  <si>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</si>
  <si>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</si>
  <si>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</si>
  <si>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</si>
  <si>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</si>
  <si>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</si>
  <si>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</si>
  <si>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</si>
  <si>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</si>
  <si>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</si>
  <si>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</si>
  <si>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</si>
  <si>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</si>
  <si>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</si>
  <si>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</si>
  <si>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</si>
  <si>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</si>
  <si>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</si>
  <si>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</si>
  <si>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</si>
  <si>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</si>
  <si>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</si>
  <si>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</si>
  <si>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</si>
  <si>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</si>
  <si>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</si>
  <si>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</si>
  <si>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</si>
  <si>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</si>
  <si>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</si>
  <si>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</si>
  <si>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</si>
  <si>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</si>
  <si>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</si>
  <si>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</si>
  <si>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</si>
  <si>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</si>
  <si>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</si>
  <si>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</si>
  <si>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</si>
  <si>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</si>
  <si>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</si>
  <si>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</si>
  <si>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</si>
  <si>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</si>
  <si>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</si>
  <si>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</si>
  <si>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</si>
  <si>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</si>
  <si>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</si>
  <si>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</si>
  <si>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</si>
  <si>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</si>
  <si>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</si>
  <si>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</si>
  <si>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</si>
  <si>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</si>
  <si>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</si>
  <si>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</si>
  <si>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</si>
  <si>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</si>
  <si>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</si>
  <si>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</si>
  <si>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</si>
  <si>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</si>
  <si>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</si>
  <si>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</si>
  <si>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</si>
  <si>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</si>
  <si>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</si>
  <si>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</si>
  <si>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</si>
  <si>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</si>
  <si>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</si>
  <si>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</si>
  <si>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</si>
  <si>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</si>
  <si>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</si>
  <si>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</si>
  <si>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</si>
  <si>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</si>
  <si>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</si>
  <si>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</si>
  <si>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</si>
  <si>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</si>
  <si>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</si>
  <si>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</si>
  <si>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</si>
  <si>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</si>
  <si>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</si>
  <si>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</si>
  <si>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</si>
  <si>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</si>
  <si>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</si>
  <si>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</si>
  <si>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</si>
  <si>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</si>
  <si>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</si>
  <si>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</si>
  <si>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</si>
  <si>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</si>
  <si>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</si>
  <si>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</si>
  <si>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</si>
  <si>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</si>
  <si>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</si>
  <si>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</si>
  <si>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</si>
  <si>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</si>
  <si>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</si>
  <si>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</si>
  <si>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</si>
  <si>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</si>
  <si>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</si>
  <si>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</si>
  <si>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</si>
  <si>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</si>
  <si>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</si>
  <si>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</si>
  <si>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</si>
  <si>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</si>
  <si>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</si>
  <si>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</si>
  <si>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</si>
  <si>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</si>
  <si>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</si>
  <si>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</si>
  <si>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</si>
  <si>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</si>
  <si>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</si>
  <si>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</si>
  <si>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</si>
  <si>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</si>
  <si>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</si>
  <si>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</si>
  <si>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</si>
  <si>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</si>
  <si>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</si>
  <si>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</si>
  <si>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</si>
  <si>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</si>
  <si>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</si>
  <si>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</si>
  <si>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</si>
  <si>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</si>
  <si>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</si>
  <si>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</si>
  <si>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</si>
  <si>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</si>
  <si>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</si>
  <si>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</si>
  <si>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</si>
  <si>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</si>
  <si>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</si>
  <si>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</si>
  <si>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</si>
  <si>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</si>
  <si>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</si>
  <si>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</si>
  <si>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</si>
  <si>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</si>
  <si>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</si>
  <si>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</si>
  <si>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</si>
  <si>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</si>
  <si>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</si>
  <si>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</si>
  <si>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</si>
  <si>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</si>
  <si>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</si>
  <si>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</si>
  <si>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</si>
  <si>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</si>
  <si>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</si>
  <si>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</si>
  <si>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</si>
  <si>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</si>
  <si>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</si>
  <si>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</si>
  <si>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</si>
  <si>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</si>
  <si>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</si>
  <si>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</si>
  <si>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</si>
  <si>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</si>
  <si>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</si>
  <si>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</si>
  <si>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</si>
  <si>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</si>
  <si>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</si>
  <si>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</si>
  <si>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</si>
  <si>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</si>
  <si>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</si>
  <si>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</si>
  <si>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</si>
  <si>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</si>
  <si>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</si>
  <si>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</si>
  <si>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</si>
  <si>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</si>
  <si>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</si>
  <si>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</si>
  <si>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</si>
  <si>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</si>
  <si>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</si>
  <si>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</si>
  <si>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</si>
  <si>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</si>
  <si>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</si>
  <si>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</si>
  <si>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</si>
  <si>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</si>
  <si>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</si>
  <si>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</si>
  <si>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</si>
  <si>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</si>
  <si>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</si>
  <si>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</si>
  <si>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</si>
  <si>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</si>
  <si>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</si>
  <si>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</si>
  <si>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</si>
  <si>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</si>
  <si>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</si>
  <si>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</si>
  <si>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</si>
  <si>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</si>
  <si>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</si>
  <si>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</si>
  <si>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</si>
  <si>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</si>
  <si>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</si>
  <si>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</si>
  <si>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</si>
  <si>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</si>
  <si>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</si>
  <si>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</si>
  <si>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</si>
  <si>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</si>
  <si>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</si>
  <si>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</si>
  <si>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</si>
  <si>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</si>
  <si>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</si>
  <si>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</si>
  <si>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</si>
  <si>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</si>
  <si>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</si>
  <si>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</si>
  <si>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</si>
  <si>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</si>
  <si>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</si>
  <si>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</si>
  <si>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</si>
  <si>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</si>
  <si>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</si>
  <si>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</si>
  <si>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</si>
  <si>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</si>
  <si>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</si>
  <si>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</si>
  <si>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</si>
  <si>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</si>
  <si>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</si>
  <si>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</si>
  <si>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</si>
  <si>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</si>
  <si>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</si>
  <si>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</si>
  <si>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</si>
  <si>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</si>
  <si>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</si>
  <si>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</si>
  <si>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</si>
  <si>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</si>
  <si>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</si>
  <si>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</si>
  <si>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</si>
  <si>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</si>
  <si>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</si>
  <si>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</si>
  <si>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</si>
  <si>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</si>
  <si>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</si>
  <si>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</si>
  <si>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</si>
  <si>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</si>
  <si>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</si>
  <si>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</si>
  <si>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</si>
  <si>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</si>
  <si>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</si>
  <si>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</si>
  <si>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</si>
  <si>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</si>
  <si>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</si>
  <si>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</si>
  <si>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</si>
  <si>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</si>
  <si>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</si>
  <si>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</si>
  <si>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</si>
  <si>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</si>
  <si>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</si>
  <si>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</si>
  <si>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</si>
  <si>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</si>
  <si>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</si>
  <si>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</si>
  <si>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</si>
  <si>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</si>
  <si>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</si>
  <si>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</si>
  <si>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</si>
  <si>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</si>
  <si>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</si>
  <si>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</si>
  <si>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</si>
  <si>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</si>
  <si>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</si>
  <si>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</si>
  <si>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</si>
  <si>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</si>
  <si>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</si>
  <si>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</si>
  <si>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</si>
  <si>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</si>
  <si>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</si>
  <si>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</si>
  <si>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</si>
  <si>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</si>
  <si>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</si>
  <si>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</si>
  <si>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</si>
  <si>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</si>
  <si>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</si>
  <si>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</si>
  <si>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</si>
  <si>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</si>
  <si>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</si>
  <si>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</si>
  <si>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</si>
  <si>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</si>
  <si>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</si>
  <si>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</si>
  <si>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</si>
  <si>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</si>
  <si>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</si>
  <si>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</si>
  <si>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</si>
  <si>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</si>
  <si>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</si>
  <si>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</si>
  <si>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</si>
  <si>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</si>
  <si>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</si>
  <si>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</si>
  <si>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</si>
  <si>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</si>
  <si>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</si>
  <si>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</si>
  <si>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</si>
  <si>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</si>
  <si>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</si>
  <si>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</si>
  <si>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</si>
  <si>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</si>
  <si>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</si>
  <si>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</si>
  <si>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</si>
  <si>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</si>
  <si>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</si>
  <si>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</si>
  <si>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</si>
  <si>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</si>
  <si>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</si>
  <si>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</si>
  <si>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</si>
  <si>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</si>
  <si>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</si>
  <si>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</si>
  <si>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</si>
  <si>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</si>
  <si>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</si>
  <si>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</si>
  <si>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</si>
  <si>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</si>
  <si>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</si>
  <si>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</si>
  <si>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</si>
  <si>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</si>
  <si>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</si>
  <si>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</si>
  <si>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</si>
  <si>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</si>
  <si>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</si>
  <si>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</si>
  <si>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</si>
  <si>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</si>
  <si>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</si>
  <si>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</si>
  <si>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</si>
  <si>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</si>
  <si>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</si>
  <si>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</si>
  <si>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</si>
  <si>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</si>
  <si>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</si>
  <si>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</si>
  <si>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</si>
  <si>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</si>
  <si>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</si>
  <si>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</si>
  <si>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</si>
  <si>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</si>
  <si>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</si>
  <si>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</si>
  <si>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</si>
  <si>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</si>
  <si>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</si>
  <si>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</si>
  <si>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</si>
  <si>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</si>
  <si>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</si>
  <si>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</si>
  <si>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</si>
  <si>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</si>
  <si>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</si>
  <si>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</si>
  <si>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</si>
  <si>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</si>
  <si>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</si>
  <si>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</si>
  <si>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</si>
  <si>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</si>
  <si>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</si>
  <si>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</si>
  <si>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</si>
  <si>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</si>
  <si>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</si>
  <si>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</si>
  <si>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</si>
  <si>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</si>
  <si>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</si>
  <si>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</si>
  <si>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</si>
  <si>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</si>
  <si>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</si>
  <si>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</si>
  <si>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</si>
  <si>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</si>
  <si>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</si>
  <si>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</si>
  <si>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</si>
  <si>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</si>
  <si>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</si>
  <si>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</si>
  <si>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</si>
  <si>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</si>
  <si>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</si>
  <si>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</si>
  <si>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</si>
  <si>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</si>
  <si>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</si>
  <si>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</si>
  <si>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</si>
  <si>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</si>
  <si>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</si>
  <si>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</si>
  <si>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</si>
  <si>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</si>
  <si>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</si>
  <si>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</si>
  <si>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</si>
  <si>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</si>
  <si>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</si>
  <si>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</si>
  <si>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</si>
  <si>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</si>
  <si>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</si>
  <si>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</si>
  <si>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</si>
  <si>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</si>
  <si>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</si>
  <si>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</si>
  <si>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</si>
  <si>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</si>
  <si>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</si>
  <si>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</si>
  <si>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</si>
  <si>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</si>
  <si>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</si>
  <si>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</si>
  <si>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</si>
  <si>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</si>
  <si>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</si>
  <si>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</si>
  <si>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</si>
  <si>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</si>
  <si>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</si>
  <si>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</si>
  <si>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</si>
  <si>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</si>
  <si>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</si>
  <si>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</si>
  <si>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</si>
  <si>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</si>
  <si>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</si>
  <si>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</si>
  <si>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</si>
  <si>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</si>
  <si>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</si>
  <si>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</si>
  <si>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</si>
  <si>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</si>
  <si>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</si>
  <si>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</si>
  <si>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</si>
  <si>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</si>
  <si>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</si>
  <si>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</si>
  <si>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</si>
  <si>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</si>
  <si>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</si>
  <si>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</si>
  <si>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</si>
  <si>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</si>
  <si>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</si>
  <si>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</si>
  <si>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</si>
  <si>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</si>
  <si>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</si>
  <si>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</si>
  <si>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</si>
  <si>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</si>
  <si>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</si>
  <si>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</si>
  <si>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</si>
  <si>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</si>
  <si>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</si>
  <si>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</si>
  <si>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</si>
  <si>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</si>
  <si>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</si>
  <si>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</si>
  <si>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</si>
  <si>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</si>
  <si>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</si>
  <si>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</si>
  <si>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</si>
  <si>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</si>
  <si>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</si>
  <si>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</si>
  <si>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</si>
  <si>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</si>
  <si>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</si>
  <si>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</si>
  <si>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</si>
  <si>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</si>
  <si>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</si>
  <si>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</si>
  <si>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</si>
  <si>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</si>
  <si>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</si>
  <si>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</si>
  <si>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</si>
  <si>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</si>
  <si>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</si>
  <si>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</si>
  <si>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</si>
  <si>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</si>
  <si>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</si>
  <si>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</si>
  <si>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</si>
  <si>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</si>
  <si>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</si>
  <si>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</si>
  <si>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</si>
  <si>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</si>
  <si>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</si>
  <si>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</si>
  <si>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</si>
  <si>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</si>
  <si>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</si>
  <si>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</si>
  <si>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</si>
  <si>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</si>
  <si>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</si>
  <si>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</si>
  <si>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</si>
  <si>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</si>
  <si>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</si>
  <si>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</si>
  <si>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</si>
  <si>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</si>
  <si>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</si>
  <si>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</si>
  <si>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</si>
  <si>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</si>
  <si>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</si>
  <si>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</si>
  <si>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</si>
  <si>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</si>
  <si>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</si>
  <si>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</si>
  <si>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</si>
  <si>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</si>
  <si>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</si>
  <si>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</si>
  <si>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</si>
  <si>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</si>
  <si>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</si>
  <si>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</si>
  <si>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</si>
  <si>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</si>
  <si>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</si>
  <si>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</si>
  <si>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</si>
  <si>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</si>
  <si>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</si>
  <si>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</si>
  <si>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</si>
  <si>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</si>
  <si>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</si>
  <si>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</si>
  <si>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</si>
  <si>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</si>
  <si>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</si>
  <si>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</si>
  <si>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</si>
  <si>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</si>
  <si>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</si>
  <si>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</si>
  <si>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</si>
  <si>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</si>
  <si>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</si>
  <si>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</si>
  <si>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</si>
  <si>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</si>
  <si>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</si>
  <si>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</si>
  <si>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</si>
  <si>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</si>
  <si>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</si>
  <si>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</si>
  <si>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</si>
  <si>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</si>
  <si>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</si>
  <si>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</si>
  <si>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</si>
  <si>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</si>
  <si>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</si>
  <si>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</si>
  <si>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</si>
  <si>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</si>
  <si>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</si>
  <si>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</si>
  <si>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</si>
  <si>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</si>
  <si>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</si>
  <si>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</si>
  <si>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</si>
  <si>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</si>
  <si>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</si>
  <si>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</si>
  <si>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</si>
  <si>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</si>
  <si>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</si>
  <si>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</si>
  <si>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</si>
  <si>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</si>
  <si>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</si>
  <si>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</si>
  <si>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</si>
  <si>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</si>
  <si>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</si>
  <si>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</si>
  <si>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</si>
  <si>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</si>
  <si>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</si>
  <si>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</si>
  <si>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</si>
  <si>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</si>
  <si>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</si>
  <si>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</si>
  <si>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</si>
  <si>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</si>
  <si>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</si>
  <si>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</si>
  <si>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</si>
  <si>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</si>
  <si>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</si>
  <si>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</si>
  <si>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</si>
  <si>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</si>
  <si>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</si>
  <si>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</si>
  <si>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</si>
  <si>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</si>
  <si>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</si>
  <si>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</si>
  <si>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</si>
  <si>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</si>
  <si>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</si>
  <si>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</si>
  <si>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</si>
  <si>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</si>
  <si>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</si>
  <si>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</si>
  <si>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</si>
  <si>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</si>
  <si>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</si>
  <si>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</si>
  <si>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</si>
  <si>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</si>
  <si>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</si>
  <si>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</si>
  <si>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</si>
  <si>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</si>
  <si>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</si>
  <si>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</si>
  <si>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</si>
  <si>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</si>
  <si>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</si>
  <si>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</si>
  <si>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</si>
  <si>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</si>
  <si>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</si>
  <si>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</si>
  <si>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</si>
  <si>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</si>
  <si>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</si>
  <si>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</si>
  <si>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</si>
  <si>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</si>
  <si>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</si>
  <si>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</si>
  <si>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</si>
  <si>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</si>
  <si>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</si>
  <si>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</si>
  <si>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</si>
  <si>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</si>
  <si>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</si>
  <si>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</si>
  <si>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</si>
  <si>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</si>
  <si>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</si>
  <si>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</si>
  <si>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</si>
  <si>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</si>
  <si>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</si>
  <si>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</si>
  <si>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</si>
  <si>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</si>
  <si>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</si>
  <si>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</si>
  <si>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</si>
  <si>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</si>
  <si>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</si>
  <si>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</si>
  <si>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</si>
  <si>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</si>
  <si>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</si>
  <si>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</si>
  <si>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</si>
  <si>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</si>
  <si>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</si>
  <si>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</si>
  <si>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</si>
  <si>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</si>
  <si>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</si>
  <si>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</si>
  <si>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</si>
  <si>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</si>
  <si>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</si>
  <si>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</si>
  <si>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</si>
  <si>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</si>
  <si>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</si>
  <si>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</si>
  <si>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</si>
  <si>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</si>
  <si>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</si>
  <si>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</si>
  <si>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</si>
  <si>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</si>
  <si>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</si>
  <si>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</si>
  <si>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</si>
  <si>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</si>
  <si>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</si>
  <si>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</si>
  <si>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</si>
  <si>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</si>
  <si>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</si>
  <si>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</si>
  <si>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</si>
  <si>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</si>
  <si>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</si>
  <si>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</si>
  <si>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</si>
  <si>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</si>
  <si>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</si>
  <si>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</si>
  <si>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</si>
  <si>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</si>
  <si>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</si>
  <si>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</si>
  <si>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</si>
  <si>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</si>
  <si>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</si>
  <si>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</si>
  <si>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</si>
  <si>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</si>
  <si>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</si>
  <si>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</si>
  <si>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</si>
  <si>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</si>
  <si>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</si>
  <si>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</si>
  <si>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</si>
  <si>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</si>
  <si>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</si>
  <si>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</si>
  <si>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</si>
  <si>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</si>
  <si>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</si>
  <si>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</si>
  <si>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</si>
  <si>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</si>
  <si>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</si>
  <si>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</si>
  <si>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</si>
  <si>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</si>
  <si>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</si>
  <si>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</si>
  <si>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</si>
  <si>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</si>
  <si>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</si>
  <si>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</si>
  <si>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</si>
  <si>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</si>
  <si>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</si>
  <si>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</si>
  <si>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</si>
  <si>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</si>
  <si>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</si>
  <si>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</si>
  <si>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</si>
  <si>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</si>
  <si>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</si>
  <si>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</si>
  <si>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</si>
  <si>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</si>
  <si>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</si>
  <si>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</si>
  <si>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</si>
  <si>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</si>
  <si>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</si>
  <si>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</si>
  <si>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</si>
  <si>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</si>
  <si>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</si>
  <si>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</si>
  <si>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</si>
  <si>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</si>
  <si>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</si>
  <si>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</si>
  <si>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</si>
  <si>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</si>
  <si>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</si>
  <si>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</si>
  <si>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</si>
  <si>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</si>
  <si>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</si>
  <si>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</si>
  <si>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</si>
  <si>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</si>
  <si>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</si>
  <si>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</si>
  <si>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</si>
  <si>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</si>
  <si>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</si>
  <si>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</si>
  <si>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</si>
  <si>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</si>
  <si>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</si>
  <si>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</si>
  <si>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</si>
  <si>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</si>
  <si>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</si>
  <si>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</si>
  <si>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</si>
  <si>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</si>
  <si>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</si>
  <si>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</si>
  <si>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</si>
  <si>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</si>
  <si>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</si>
  <si>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</si>
  <si>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</si>
  <si>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</si>
  <si>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</si>
  <si>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</si>
  <si>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</si>
  <si>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</si>
  <si>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</si>
  <si>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</si>
  <si>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</si>
  <si>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</si>
  <si>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</si>
  <si>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</si>
  <si>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</si>
  <si>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</si>
  <si>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</si>
  <si>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</si>
  <si>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</si>
  <si>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</si>
  <si>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</si>
  <si>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</si>
  <si>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</si>
  <si>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</si>
  <si>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</si>
  <si>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</si>
  <si>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</si>
  <si>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</si>
  <si>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</si>
  <si>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</si>
  <si>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</si>
  <si>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</si>
  <si>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</si>
  <si>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</si>
  <si>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</si>
  <si>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</si>
  <si>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</si>
  <si>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</si>
  <si>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</si>
  <si>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</si>
  <si>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</si>
  <si>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</si>
  <si>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</si>
  <si>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</si>
  <si>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</si>
  <si>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</si>
  <si>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</si>
  <si>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</si>
  <si>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</si>
  <si>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</si>
  <si>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</si>
  <si>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</si>
  <si>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</si>
  <si>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</si>
  <si>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</si>
  <si>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</si>
  <si>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</si>
  <si>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</si>
  <si>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</si>
  <si>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</si>
  <si>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</si>
  <si>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</si>
  <si>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</si>
  <si>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</si>
  <si>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</si>
  <si>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</si>
  <si>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</si>
  <si>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</si>
  <si>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</si>
  <si>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</si>
  <si>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</si>
  <si>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</si>
  <si>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</si>
  <si>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</si>
  <si>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</si>
  <si>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</si>
  <si>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</si>
  <si>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</si>
  <si>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</si>
  <si>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</si>
  <si>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</si>
  <si>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</si>
  <si>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</si>
  <si>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</si>
  <si>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</si>
  <si>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</si>
  <si>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</si>
  <si>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</si>
  <si>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</si>
  <si>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</si>
  <si>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</si>
  <si>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</si>
  <si>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</si>
  <si>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</si>
  <si>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</si>
  <si>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</si>
  <si>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</si>
  <si>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</si>
  <si>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</si>
  <si>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</si>
  <si>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</si>
  <si>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</si>
  <si>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</si>
  <si>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</si>
  <si>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</si>
  <si>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</si>
  <si>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</si>
  <si>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</si>
  <si>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</si>
  <si>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</si>
  <si>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</si>
  <si>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</si>
  <si>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</si>
  <si>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</si>
  <si>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</si>
  <si>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</si>
  <si>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</si>
  <si>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</si>
  <si>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</si>
  <si>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</si>
  <si>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</si>
  <si>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</si>
  <si>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</si>
  <si>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</si>
  <si>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</si>
  <si>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</si>
  <si>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</si>
  <si>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</si>
  <si>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</si>
  <si>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</si>
  <si>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</si>
  <si>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</si>
  <si>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</si>
  <si>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</si>
  <si>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</si>
  <si>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</si>
  <si>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</si>
  <si>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</si>
  <si>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</si>
  <si>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</si>
  <si>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</si>
  <si>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</si>
  <si>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</si>
  <si>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</si>
  <si>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</si>
  <si>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</si>
  <si>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</si>
  <si>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</si>
  <si>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</si>
  <si>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</si>
  <si>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</si>
  <si>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</si>
  <si>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</si>
  <si>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</si>
  <si>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</si>
  <si>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</si>
  <si>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</si>
  <si>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</si>
  <si>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</si>
  <si>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</si>
  <si>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</si>
  <si>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</si>
  <si>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</si>
  <si>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</si>
  <si>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</si>
  <si>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</si>
  <si>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</si>
  <si>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</si>
  <si>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</si>
  <si>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</si>
  <si>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</si>
  <si>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</si>
  <si>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</si>
  <si>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</si>
  <si>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</si>
  <si>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</si>
  <si>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</si>
  <si>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</si>
  <si>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</si>
  <si>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</si>
  <si>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</si>
  <si>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</si>
  <si>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</si>
  <si>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</si>
  <si>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</si>
  <si>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</si>
  <si>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</si>
  <si>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</si>
  <si>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</si>
  <si>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</si>
  <si>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</si>
  <si>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</si>
  <si>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</si>
  <si>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</si>
  <si>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</si>
  <si>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</si>
  <si>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</si>
  <si>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</si>
  <si>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</si>
  <si>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</si>
  <si>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</si>
  <si>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</si>
  <si>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</si>
  <si>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</si>
  <si>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</si>
  <si>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</si>
  <si>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</si>
  <si>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</si>
  <si>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</si>
  <si>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</si>
  <si>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</si>
  <si>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</si>
  <si>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</si>
  <si>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</si>
  <si>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</si>
  <si>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</si>
  <si>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</si>
  <si>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</si>
  <si>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</si>
  <si>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</si>
  <si>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</si>
  <si>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</si>
  <si>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</si>
  <si>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</si>
  <si>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</si>
  <si>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</si>
  <si>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</si>
  <si>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</si>
  <si>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</si>
  <si>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</si>
  <si>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</si>
  <si>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</si>
  <si>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</si>
  <si>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</si>
  <si>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</si>
  <si>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</si>
  <si>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</si>
  <si>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</si>
  <si>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</si>
  <si>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</si>
  <si>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</si>
  <si>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</si>
  <si>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</si>
  <si>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</si>
  <si>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</si>
  <si>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</si>
  <si>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</si>
  <si>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</si>
  <si>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</si>
  <si>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</si>
  <si>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</si>
  <si>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</si>
  <si>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</si>
  <si>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</si>
  <si>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</si>
  <si>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</si>
  <si>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</si>
  <si>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</si>
  <si>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</si>
  <si>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</si>
  <si>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</si>
  <si>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</si>
  <si>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</si>
  <si>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</si>
  <si>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</si>
  <si>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</si>
  <si>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</si>
  <si>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</si>
  <si>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</si>
  <si>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</si>
  <si>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</si>
  <si>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</si>
  <si>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</si>
  <si>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</si>
  <si>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</si>
  <si>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</si>
  <si>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</si>
  <si>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</si>
  <si>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</si>
  <si>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</si>
  <si>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</si>
  <si>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</si>
  <si>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</si>
  <si>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</si>
  <si>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</si>
  <si>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</si>
  <si>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</si>
  <si>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</si>
  <si>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</si>
  <si>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</si>
  <si>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</si>
  <si>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</si>
  <si>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</si>
  <si>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</si>
  <si>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</si>
  <si>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</si>
  <si>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</si>
  <si>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</si>
  <si>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</si>
  <si>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</si>
  <si>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</si>
  <si>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</si>
  <si>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</si>
  <si>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</si>
  <si>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</si>
  <si>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</si>
  <si>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</si>
  <si>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</si>
  <si>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</si>
  <si>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</si>
  <si>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</si>
  <si>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</si>
  <si>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</si>
  <si>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</si>
  <si>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</si>
  <si>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</si>
  <si>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</si>
  <si>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</si>
  <si>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</si>
  <si>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</si>
  <si>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</si>
  <si>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</si>
  <si>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</si>
  <si>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</si>
  <si>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</si>
  <si>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</si>
  <si>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</si>
  <si>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</si>
  <si>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</si>
  <si>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</si>
  <si>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</si>
  <si>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</si>
  <si>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</si>
  <si>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</si>
  <si>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</si>
  <si>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</si>
  <si>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</si>
  <si>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</si>
  <si>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</si>
  <si>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</si>
  <si>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</si>
  <si>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</si>
  <si>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</si>
  <si>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</si>
  <si>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</si>
  <si>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</si>
  <si>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</si>
  <si>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</si>
  <si>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</si>
  <si>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</si>
  <si>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</si>
  <si>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</si>
  <si>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</si>
  <si>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</si>
  <si>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</si>
  <si>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</si>
  <si>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</si>
  <si>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</si>
  <si>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</si>
  <si>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</si>
  <si>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</si>
  <si>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</si>
  <si>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</si>
  <si>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</si>
  <si>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</si>
  <si>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</si>
  <si>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</si>
  <si>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</si>
  <si>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</si>
  <si>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</si>
  <si>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</si>
  <si>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</si>
  <si>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</si>
  <si>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</si>
  <si>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</si>
  <si>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</si>
  <si>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</si>
  <si>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</si>
  <si>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</si>
  <si>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</si>
  <si>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</si>
  <si>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</si>
  <si>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</si>
  <si>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</si>
  <si>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</si>
  <si>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</si>
  <si>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</si>
  <si>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</si>
  <si>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</si>
  <si>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</si>
  <si>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</si>
  <si>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</si>
  <si>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</si>
  <si>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</si>
  <si>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</si>
  <si>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</si>
  <si>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</si>
  <si>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</si>
  <si>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</si>
  <si>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</si>
  <si>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</si>
  <si>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</si>
  <si>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</si>
  <si>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</si>
  <si>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</si>
  <si>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</si>
  <si>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</si>
  <si>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</si>
  <si>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</si>
  <si>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</si>
  <si>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</si>
  <si>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</si>
  <si>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</si>
  <si>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</si>
  <si>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</si>
  <si>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</si>
  <si>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</si>
  <si>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</si>
  <si>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</si>
  <si>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</si>
  <si>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</si>
  <si>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</si>
  <si>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</si>
  <si>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</si>
  <si>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</si>
  <si>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</si>
  <si>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</si>
  <si>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</si>
  <si>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</si>
  <si>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</si>
  <si>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</si>
  <si>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</si>
  <si>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</si>
  <si>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</si>
  <si>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</si>
  <si>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</si>
  <si>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</si>
  <si>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</si>
  <si>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</si>
  <si>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</si>
  <si>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</si>
  <si>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</si>
  <si>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</si>
  <si>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</si>
  <si>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</si>
  <si>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</si>
  <si>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</si>
  <si>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</si>
  <si>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</si>
  <si>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</si>
  <si>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</si>
  <si>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</si>
  <si>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</si>
  <si>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</si>
  <si>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</si>
  <si>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</si>
  <si>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</si>
  <si>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</si>
  <si>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</si>
  <si>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</si>
  <si>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</si>
  <si>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</si>
  <si>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</si>
  <si>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</si>
  <si>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</si>
  <si>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</si>
  <si>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</si>
  <si>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</si>
  <si>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</si>
  <si>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</si>
  <si>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</si>
  <si>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</si>
  <si>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</si>
  <si>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</si>
  <si>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</si>
  <si>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</si>
  <si>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</si>
  <si>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</si>
  <si>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</si>
  <si>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</si>
  <si>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</si>
  <si>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</si>
  <si>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</si>
  <si>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</si>
  <si>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</si>
  <si>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</si>
  <si>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</si>
  <si>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</si>
  <si>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</si>
  <si>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</si>
  <si>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</si>
  <si>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</si>
  <si>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</si>
  <si>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</si>
  <si>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</si>
  <si>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</si>
  <si>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</si>
  <si>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</si>
  <si>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</si>
  <si>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</si>
  <si>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</si>
  <si>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</si>
  <si>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</si>
  <si>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</si>
  <si>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</si>
  <si>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</si>
  <si>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</si>
  <si>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</si>
  <si>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</si>
  <si>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</si>
  <si>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</si>
  <si>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</si>
  <si>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</si>
  <si>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</si>
  <si>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</si>
  <si>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</si>
  <si>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</si>
  <si>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</si>
  <si>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</si>
  <si>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</si>
  <si>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</si>
  <si>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</si>
  <si>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</si>
  <si>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</si>
  <si>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</si>
  <si>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</si>
  <si>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</si>
  <si>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</si>
  <si>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</si>
  <si>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</si>
  <si>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</si>
  <si>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</si>
  <si>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</si>
  <si>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</si>
  <si>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</si>
  <si>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</si>
  <si>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</si>
  <si>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</si>
  <si>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</si>
  <si>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</si>
  <si>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</si>
  <si>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</si>
  <si>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</si>
  <si>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</si>
  <si>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</si>
  <si>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</si>
  <si>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</si>
  <si>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</si>
  <si>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</si>
  <si>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</si>
  <si>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</si>
  <si>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</si>
  <si>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</si>
  <si>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</si>
  <si>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</si>
  <si>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</si>
  <si>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</si>
  <si>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</si>
  <si>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</si>
  <si>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</si>
  <si>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</si>
  <si>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</si>
  <si>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</si>
  <si>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</si>
  <si>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</si>
  <si>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</si>
  <si>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</si>
  <si>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</si>
  <si>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</si>
  <si>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</si>
  <si>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</si>
  <si>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</si>
  <si>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</si>
  <si>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</si>
  <si>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</si>
  <si>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</si>
  <si>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</si>
  <si>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</si>
  <si>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</si>
  <si>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</si>
  <si>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</si>
  <si>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</si>
  <si>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</si>
  <si>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</si>
  <si>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</si>
  <si>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</si>
  <si>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</si>
  <si>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</si>
  <si>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</si>
  <si>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</si>
  <si>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</si>
  <si>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</si>
  <si>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</si>
  <si>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</si>
  <si>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</si>
  <si>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</si>
  <si>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</si>
  <si>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</si>
  <si>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</si>
  <si>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</si>
  <si>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</si>
  <si>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</si>
  <si>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</si>
  <si>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</si>
  <si>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</si>
  <si>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</si>
  <si>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</si>
  <si>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</si>
  <si>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</si>
  <si>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</si>
  <si>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</si>
  <si>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</si>
  <si>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</si>
  <si>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</si>
  <si>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</si>
  <si>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</si>
  <si>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</si>
  <si>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</si>
  <si>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</si>
  <si>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</si>
  <si>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</si>
  <si>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</si>
  <si>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</si>
  <si>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</si>
  <si>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</si>
  <si>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</si>
  <si>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</si>
  <si>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</si>
  <si>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</si>
  <si>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</si>
  <si>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</si>
  <si>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</si>
  <si>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</si>
  <si>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</si>
  <si>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</si>
  <si>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</si>
  <si>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</si>
  <si>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</si>
  <si>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</si>
  <si>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</si>
  <si>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</si>
  <si>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</si>
  <si>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</si>
  <si>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</si>
  <si>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</si>
  <si>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</si>
  <si>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</si>
  <si>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</si>
  <si>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</si>
  <si>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</si>
  <si>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</si>
  <si>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</si>
  <si>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</si>
  <si>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</si>
  <si>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</si>
  <si>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</si>
  <si>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</si>
  <si>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</si>
  <si>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</si>
  <si>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</si>
  <si>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</si>
  <si>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</si>
  <si>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</si>
  <si>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</si>
  <si>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</si>
  <si>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</si>
  <si>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</si>
  <si>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</si>
  <si>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</si>
  <si>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</si>
  <si>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</si>
  <si>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</si>
  <si>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</si>
  <si>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</si>
  <si>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</si>
  <si>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</si>
  <si>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</si>
  <si>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</si>
  <si>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</si>
  <si>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</si>
  <si>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</si>
  <si>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</si>
  <si>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</si>
  <si>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</si>
  <si>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</si>
  <si>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</si>
  <si>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</si>
  <si>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</si>
  <si>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</si>
  <si>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</si>
  <si>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</si>
  <si>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</si>
  <si>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</si>
  <si>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</si>
  <si>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</si>
  <si>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</si>
  <si>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</si>
  <si>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</si>
  <si>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</si>
  <si>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</si>
  <si>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</si>
  <si>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</si>
  <si>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</si>
  <si>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</si>
  <si>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</si>
  <si>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</si>
  <si>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</si>
  <si>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</si>
  <si>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</si>
  <si>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</si>
  <si>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</si>
  <si>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</si>
  <si>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</si>
  <si>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</si>
  <si>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</si>
  <si>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</si>
  <si>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</si>
  <si>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</si>
  <si>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</si>
  <si>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</si>
  <si>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</si>
  <si>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</si>
  <si>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</si>
  <si>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</si>
  <si>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</si>
  <si>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</si>
  <si>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</si>
  <si>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</si>
  <si>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</si>
  <si>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</si>
  <si>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</si>
  <si>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</si>
  <si>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</si>
  <si>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</si>
  <si>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</si>
  <si>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</si>
  <si>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</si>
  <si>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</si>
  <si>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</si>
  <si>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</si>
  <si>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</si>
  <si>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</si>
  <si>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</si>
  <si>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</si>
  <si>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</si>
  <si>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</si>
  <si>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</si>
  <si>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</si>
  <si>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</si>
  <si>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</si>
  <si>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</si>
  <si>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</si>
  <si>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</si>
  <si>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</si>
  <si>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</si>
  <si>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</si>
  <si>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</si>
  <si>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</si>
  <si>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</si>
  <si>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</si>
  <si>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</si>
  <si>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</si>
  <si>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</si>
  <si>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</si>
  <si>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</si>
  <si>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</si>
  <si>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</si>
  <si>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</si>
  <si>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</si>
  <si>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</si>
  <si>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</si>
  <si>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</si>
  <si>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</si>
  <si>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</si>
  <si>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</si>
  <si>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</si>
  <si>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</si>
  <si>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</si>
  <si>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</si>
  <si>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</si>
  <si>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</si>
  <si>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</si>
  <si>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</si>
  <si>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</si>
  <si>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</si>
  <si>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</si>
  <si>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</si>
  <si>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</si>
  <si>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</si>
  <si>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</si>
  <si>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</si>
  <si>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</si>
  <si>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</si>
  <si>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</si>
  <si>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</si>
  <si>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</si>
  <si>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</si>
  <si>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</si>
  <si>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</si>
  <si>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</si>
  <si>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</si>
  <si>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</si>
  <si>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</si>
  <si>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</si>
  <si>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</si>
  <si>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</si>
  <si>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</si>
  <si>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</si>
  <si>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</si>
  <si>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</si>
  <si>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</si>
  <si>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</si>
  <si>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</si>
  <si>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</si>
  <si>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</si>
  <si>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</si>
  <si>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</si>
  <si>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</si>
  <si>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</si>
  <si>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</si>
  <si>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</si>
  <si>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</si>
  <si>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</si>
  <si>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</si>
  <si>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</si>
  <si>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</si>
  <si>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</si>
  <si>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</si>
  <si>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</si>
  <si>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</si>
  <si>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</si>
  <si>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</si>
  <si>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</si>
  <si>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</si>
  <si>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</si>
  <si>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</si>
  <si>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</si>
  <si>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</si>
  <si>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</si>
  <si>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</si>
  <si>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</si>
  <si>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</si>
  <si>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</si>
  <si>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</si>
  <si>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</si>
  <si>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</si>
  <si>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</si>
  <si>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</si>
  <si>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</si>
  <si>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</si>
  <si>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</si>
  <si>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</si>
  <si>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</si>
  <si>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</si>
  <si>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</si>
  <si>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</si>
  <si>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</si>
  <si>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</si>
  <si>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</si>
  <si>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</si>
  <si>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</si>
  <si>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</si>
  <si>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</si>
  <si>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</si>
  <si>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</si>
  <si>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</si>
  <si>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</si>
  <si>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</si>
  <si>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</si>
  <si>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</si>
  <si>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</si>
  <si>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</si>
  <si>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</si>
  <si>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</si>
  <si>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</si>
  <si>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</si>
  <si>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</si>
  <si>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</si>
  <si>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</si>
  <si>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</si>
  <si>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</si>
  <si>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</si>
  <si>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</si>
  <si>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</si>
  <si>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</si>
  <si>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</si>
  <si>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</si>
  <si>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</si>
  <si>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</si>
  <si>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</si>
  <si>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</si>
  <si>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</si>
  <si>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</si>
  <si>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</si>
  <si>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</si>
  <si>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</si>
  <si>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</si>
  <si>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</si>
  <si>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</si>
  <si>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</si>
  <si>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</si>
  <si>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</si>
  <si>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</si>
  <si>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</si>
  <si>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</si>
  <si>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</si>
  <si>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</si>
  <si>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</si>
  <si>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</si>
  <si>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</si>
  <si>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</si>
  <si>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</si>
  <si>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</si>
  <si>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</si>
  <si>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</si>
  <si>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</si>
  <si>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</si>
  <si>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</si>
  <si>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</si>
  <si>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</si>
  <si>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</si>
  <si>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</si>
  <si>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</si>
  <si>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</si>
  <si>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</si>
  <si>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</si>
  <si>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</si>
  <si>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</si>
  <si>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</si>
  <si>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</si>
  <si>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</si>
  <si>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</si>
  <si>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</si>
  <si>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</si>
  <si>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</si>
  <si>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</si>
  <si>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</si>
  <si>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</si>
  <si>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</si>
  <si>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</si>
  <si>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</si>
  <si>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</si>
  <si>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</si>
  <si>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</si>
  <si>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</si>
  <si>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</si>
  <si>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</si>
  <si>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</si>
  <si>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</si>
  <si>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</si>
  <si>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</si>
  <si>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</si>
  <si>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</si>
  <si>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</si>
  <si>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</si>
  <si>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</si>
  <si>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</si>
  <si>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</si>
  <si>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</si>
  <si>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</si>
  <si>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</si>
  <si>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</si>
  <si>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</si>
  <si>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</si>
  <si>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</si>
  <si>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</si>
  <si>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</si>
  <si>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</si>
  <si>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</si>
  <si>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</si>
  <si>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</si>
  <si>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</si>
  <si>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</si>
  <si>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</si>
  <si>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</si>
  <si>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</si>
  <si>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</si>
  <si>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</si>
  <si>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</si>
  <si>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</si>
  <si>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</si>
  <si>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</si>
  <si>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</si>
  <si>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</si>
  <si>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</si>
  <si>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</si>
  <si>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</si>
  <si>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</si>
  <si>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</si>
  <si>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</si>
  <si>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</si>
  <si>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</si>
  <si>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</si>
  <si>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</si>
  <si>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</si>
  <si>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</si>
  <si>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</si>
  <si>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</si>
  <si>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</si>
  <si>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</si>
  <si>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</si>
  <si>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</si>
  <si>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</si>
  <si>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</si>
  <si>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</si>
  <si>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</si>
  <si>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</si>
  <si>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</si>
  <si>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</si>
  <si>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</si>
  <si>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</si>
  <si>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</si>
  <si>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</si>
  <si>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</si>
  <si>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</si>
  <si>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</si>
  <si>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</si>
  <si>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</si>
  <si>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</si>
  <si>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</si>
  <si>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</si>
  <si>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</si>
  <si>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</si>
  <si>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</si>
  <si>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</si>
  <si>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</si>
  <si>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</si>
  <si>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</si>
  <si>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</si>
  <si>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</si>
  <si>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</si>
  <si>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</si>
  <si>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</si>
  <si>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</si>
  <si>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</si>
  <si>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</si>
  <si>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</si>
  <si>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</si>
  <si>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</si>
  <si>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</si>
  <si>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</si>
  <si>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</si>
  <si>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</si>
  <si>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</si>
  <si>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</si>
  <si>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</si>
  <si>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</si>
  <si>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</si>
  <si>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</si>
  <si>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</si>
  <si>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</si>
  <si>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</si>
  <si>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</si>
  <si>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</si>
  <si>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</si>
  <si>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</si>
  <si>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</si>
  <si>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</si>
  <si>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</si>
  <si>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</si>
  <si>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</si>
  <si>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</si>
  <si>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</si>
  <si>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</si>
  <si>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</si>
  <si>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</si>
  <si>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</si>
  <si>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</si>
  <si>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</si>
  <si>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</si>
  <si>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</si>
  <si>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</si>
  <si>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</si>
  <si>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</si>
  <si>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</si>
  <si>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</si>
  <si>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</si>
  <si>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</si>
  <si>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</si>
  <si>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</si>
  <si>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</si>
  <si>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</si>
  <si>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</si>
  <si>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</si>
  <si>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</si>
  <si>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</si>
  <si>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</si>
  <si>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</si>
  <si>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</si>
  <si>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</si>
  <si>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</si>
  <si>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</si>
  <si>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</si>
  <si>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</si>
  <si>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</si>
  <si>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</si>
  <si>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</si>
  <si>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</si>
  <si>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</si>
  <si>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</si>
  <si>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</si>
  <si>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</si>
  <si>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</si>
  <si>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</si>
  <si>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</si>
  <si>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</si>
  <si>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</si>
  <si>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</si>
  <si>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</si>
  <si>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</si>
  <si>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</si>
  <si>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</si>
  <si>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</si>
  <si>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</si>
  <si>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</si>
  <si>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</si>
  <si>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</si>
  <si>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</si>
  <si>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</si>
  <si>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</si>
  <si>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</si>
  <si>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</si>
  <si>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</si>
  <si>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</si>
  <si>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</si>
  <si>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</si>
  <si>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</si>
  <si>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</si>
  <si>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</si>
  <si>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</si>
  <si>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</si>
  <si>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</si>
  <si>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</si>
  <si>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</si>
  <si>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</si>
  <si>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</si>
  <si>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</si>
  <si>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</si>
  <si>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</si>
  <si>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</si>
  <si>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</si>
  <si>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</si>
  <si>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</si>
  <si>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</si>
  <si>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</si>
  <si>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</si>
  <si>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</si>
  <si>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</si>
  <si>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</si>
  <si>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</si>
  <si>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</si>
  <si>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</si>
  <si>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</si>
  <si>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</si>
  <si>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</si>
  <si>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</si>
  <si>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</si>
  <si>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</si>
  <si>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</si>
  <si>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</si>
  <si>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</si>
  <si>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</si>
  <si>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</si>
  <si>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</si>
  <si>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</si>
  <si>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</si>
  <si>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</si>
  <si>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</si>
  <si>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</si>
  <si>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</si>
  <si>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</si>
  <si>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</si>
  <si>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</si>
  <si>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</si>
  <si>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</si>
  <si>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</si>
  <si>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</si>
  <si>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</si>
  <si>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</si>
  <si>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</si>
  <si>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</si>
  <si>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</si>
  <si>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</si>
  <si>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</si>
  <si>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</si>
  <si>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</si>
  <si>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</si>
  <si>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</si>
  <si>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</si>
  <si>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</si>
  <si>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</si>
  <si>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</si>
  <si>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</si>
  <si>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</si>
  <si>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</si>
  <si>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</si>
  <si>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</si>
  <si>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</si>
  <si>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</si>
  <si>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</si>
  <si>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</si>
  <si>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</si>
  <si>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</si>
  <si>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</si>
  <si>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</si>
  <si>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</si>
  <si>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</si>
  <si>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</si>
  <si>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</si>
  <si>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</si>
  <si>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</si>
  <si>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</si>
  <si>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</si>
  <si>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</si>
  <si>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</si>
  <si>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</si>
  <si>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</si>
  <si>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</si>
  <si>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</si>
  <si>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</si>
  <si>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</si>
  <si>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</si>
  <si>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</si>
  <si>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</si>
  <si>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</si>
  <si>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</si>
  <si>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</si>
  <si>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</si>
  <si>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</si>
  <si>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</si>
  <si>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</si>
  <si>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</si>
  <si>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</si>
  <si>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</si>
  <si>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</si>
  <si>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</si>
  <si>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</si>
  <si>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</si>
  <si>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</si>
  <si>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</si>
  <si>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</si>
  <si>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</si>
  <si>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</si>
  <si>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</si>
  <si>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</si>
  <si>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</si>
  <si>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</si>
  <si>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</si>
  <si>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</si>
  <si>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</si>
  <si>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</si>
  <si>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</si>
  <si>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</si>
  <si>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</si>
  <si>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</si>
  <si>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</si>
  <si>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</si>
  <si>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</si>
  <si>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</si>
  <si>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</si>
  <si>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</si>
  <si>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</si>
  <si>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</si>
  <si>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</si>
  <si>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</si>
  <si>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</si>
  <si>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</si>
  <si>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</si>
  <si>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</si>
  <si>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</si>
  <si>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</si>
  <si>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</si>
  <si>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</si>
  <si>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</si>
  <si>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</si>
  <si>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</si>
  <si>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</si>
  <si>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</si>
  <si>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</si>
  <si>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</si>
  <si>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</si>
  <si>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</si>
  <si>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</si>
  <si>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</si>
  <si>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</si>
  <si>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</si>
  <si>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</si>
  <si>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</si>
  <si>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</si>
  <si>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</si>
  <si>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</si>
  <si>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</si>
  <si>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</si>
  <si>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</si>
  <si>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</si>
  <si>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</si>
  <si>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</si>
  <si>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</si>
  <si>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</si>
  <si>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</si>
  <si>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</si>
  <si>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</si>
  <si>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</si>
  <si>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</si>
  <si>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</si>
  <si>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</si>
  <si>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</si>
  <si>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</si>
  <si>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</si>
  <si>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</si>
  <si>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</si>
  <si>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</si>
  <si>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</si>
  <si>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</si>
  <si>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</si>
  <si>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</si>
  <si>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</si>
  <si>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</si>
  <si>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</si>
  <si>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</si>
  <si>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</si>
  <si>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</si>
  <si>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</si>
  <si>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</si>
  <si>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</si>
  <si>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</si>
  <si>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</si>
  <si>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</si>
  <si>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</si>
  <si>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</si>
  <si>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</si>
  <si>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</si>
  <si>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</si>
  <si>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</si>
  <si>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</si>
  <si>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</si>
  <si>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</si>
  <si>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</si>
  <si>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</si>
  <si>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</si>
  <si>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</si>
  <si>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</si>
  <si>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</si>
  <si>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</si>
  <si>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</si>
  <si>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</si>
  <si>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</si>
  <si>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</si>
  <si>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</si>
  <si>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</si>
  <si>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</si>
  <si>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</si>
  <si>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</si>
  <si>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</si>
  <si>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</si>
  <si>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</si>
  <si>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</si>
  <si>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</si>
  <si>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</si>
  <si>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</si>
  <si>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</si>
  <si>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</si>
  <si>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</si>
  <si>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</si>
  <si>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</si>
  <si>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</si>
  <si>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</si>
  <si>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</si>
  <si>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</si>
  <si>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</si>
  <si>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</si>
  <si>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</si>
  <si>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</si>
  <si>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</si>
  <si>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</si>
  <si>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</si>
  <si>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</si>
  <si>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</si>
  <si>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</si>
  <si>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</si>
  <si>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</si>
  <si>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</si>
  <si>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</si>
  <si>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</si>
  <si>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</si>
  <si>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</si>
  <si>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</si>
  <si>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</si>
  <si>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</si>
  <si>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</si>
  <si>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</si>
  <si>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</si>
  <si>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</si>
  <si>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</si>
  <si>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</si>
  <si>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</si>
  <si>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</si>
  <si>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</si>
  <si>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</si>
  <si>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</si>
  <si>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</si>
  <si>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</si>
  <si>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</si>
  <si>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</si>
  <si>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</si>
  <si>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</si>
  <si>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</si>
  <si>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</si>
  <si>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</si>
  <si>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</si>
  <si>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</si>
  <si>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</si>
  <si>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</si>
  <si>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</si>
  <si>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</si>
  <si>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</si>
  <si>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</si>
  <si>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</si>
  <si>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</si>
  <si>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</si>
  <si>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</si>
  <si>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</si>
  <si>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</si>
  <si>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</si>
  <si>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</si>
  <si>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</si>
  <si>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</si>
  <si>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</si>
  <si>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</si>
  <si>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</si>
  <si>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</si>
  <si>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</si>
  <si>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</si>
  <si>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</si>
  <si>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</si>
  <si>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</si>
  <si>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</si>
  <si>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</si>
  <si>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</si>
  <si>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</si>
  <si>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</si>
  <si>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</si>
  <si>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</si>
  <si>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</si>
  <si>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</si>
  <si>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</si>
  <si>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</si>
  <si>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</si>
  <si>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</si>
  <si>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</si>
  <si>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</si>
  <si>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</si>
  <si>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</si>
  <si>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</si>
  <si>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</si>
  <si>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</si>
  <si>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</si>
  <si>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</si>
  <si>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</si>
  <si>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</si>
  <si>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</si>
  <si>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</si>
  <si>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</si>
  <si>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</si>
  <si>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</si>
  <si>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</si>
  <si>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</si>
  <si>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</si>
  <si>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</si>
  <si>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</si>
  <si>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</si>
  <si>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</si>
  <si>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</si>
  <si>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</si>
  <si>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</si>
  <si>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</si>
  <si>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</si>
  <si>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</si>
  <si>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</si>
  <si>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</si>
  <si>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</si>
  <si>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</si>
  <si>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</si>
  <si>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</si>
  <si>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</si>
  <si>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</si>
  <si>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</si>
  <si>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</si>
  <si>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</si>
  <si>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</si>
  <si>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</si>
  <si>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</si>
  <si>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</si>
  <si>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</si>
  <si>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</si>
  <si>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</si>
  <si>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</si>
  <si>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</si>
  <si>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</si>
  <si>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</si>
  <si>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</si>
  <si>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</si>
  <si>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</si>
  <si>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</si>
  <si>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</si>
  <si>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</si>
  <si>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</si>
  <si>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</si>
  <si>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</si>
  <si>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</si>
  <si>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</si>
  <si>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</si>
  <si>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</si>
  <si>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</si>
  <si>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</si>
  <si>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</si>
  <si>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</si>
  <si>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</si>
  <si>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</si>
  <si>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</si>
  <si>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</si>
  <si>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</si>
  <si>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</si>
  <si>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</si>
  <si>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</si>
  <si>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</si>
  <si>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</si>
  <si>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</si>
  <si>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</si>
  <si>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</si>
  <si>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</si>
  <si>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</si>
  <si>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</si>
  <si>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</si>
  <si>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</si>
  <si>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</si>
  <si>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</si>
  <si>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</si>
  <si>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</si>
  <si>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</si>
  <si>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</si>
  <si>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</si>
  <si>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</si>
  <si>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</si>
  <si>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</si>
  <si>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</si>
  <si>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</si>
  <si>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</si>
  <si>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</si>
  <si>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</si>
  <si>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</si>
  <si>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</si>
  <si>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</si>
  <si>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</si>
  <si>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</si>
  <si>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</si>
  <si>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</si>
  <si>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</si>
  <si>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</si>
  <si>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</si>
  <si>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</si>
  <si>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</si>
  <si>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</si>
  <si>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</si>
  <si>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</si>
  <si>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</si>
  <si>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</si>
  <si>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</si>
  <si>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</si>
  <si>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</si>
  <si>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</si>
  <si>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</si>
  <si>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</si>
  <si>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</si>
  <si>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</si>
  <si>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</si>
  <si>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</si>
  <si>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</si>
  <si>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</si>
  <si>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</si>
  <si>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</si>
  <si>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</si>
  <si>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</si>
  <si>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</si>
  <si>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</si>
  <si>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</si>
  <si>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</si>
  <si>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</si>
  <si>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</si>
  <si>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</si>
  <si>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</si>
  <si>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</si>
  <si>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</si>
  <si>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</si>
  <si>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</si>
  <si>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</si>
  <si>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</si>
  <si>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</si>
  <si>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</si>
  <si>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</si>
  <si>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</si>
  <si>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</si>
  <si>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</si>
  <si>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</si>
  <si>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</si>
  <si>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</si>
  <si>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</si>
  <si>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</si>
  <si>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</si>
  <si>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</si>
  <si>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</si>
  <si>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</si>
  <si>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</si>
  <si>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</si>
  <si>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</si>
  <si>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</si>
  <si>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</si>
  <si>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</si>
  <si>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</si>
  <si>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</si>
  <si>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</si>
  <si>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</si>
  <si>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</si>
  <si>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</si>
  <si>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</si>
  <si>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</si>
  <si>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</si>
  <si>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</si>
  <si>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</si>
  <si>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</si>
  <si>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</si>
  <si>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</si>
  <si>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</si>
  <si>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</si>
  <si>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</si>
  <si>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</si>
  <si>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</si>
  <si>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</si>
  <si>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</si>
  <si>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</si>
  <si>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</si>
  <si>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</si>
  <si>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</si>
  <si>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</si>
  <si>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</si>
  <si>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</si>
  <si>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</si>
  <si>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</si>
  <si>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</si>
  <si>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</si>
  <si>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</si>
  <si>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</si>
  <si>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</si>
  <si>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</si>
  <si>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</si>
  <si>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</si>
  <si>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</si>
  <si>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</si>
  <si>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</si>
  <si>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</si>
  <si>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</si>
  <si>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</si>
  <si>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</si>
  <si>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</si>
  <si>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</si>
  <si>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</si>
  <si>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</si>
  <si>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</si>
  <si>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</si>
  <si>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</si>
  <si>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</si>
  <si>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</si>
  <si>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</si>
  <si>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</si>
  <si>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</si>
  <si>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</si>
  <si>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</si>
  <si>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</si>
  <si>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</si>
  <si>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</si>
  <si>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</si>
  <si>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</si>
  <si>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</si>
  <si>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</si>
  <si>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</si>
  <si>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</si>
  <si>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</si>
  <si>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</si>
  <si>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</si>
  <si>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</si>
  <si>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</si>
  <si>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</si>
  <si>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</si>
  <si>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</si>
  <si>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</si>
  <si>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</si>
  <si>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</si>
  <si>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</si>
  <si>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</si>
  <si>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</si>
  <si>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</si>
  <si>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</si>
  <si>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</si>
  <si>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</si>
  <si>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</si>
  <si>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</si>
  <si>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</si>
  <si>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</si>
  <si>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</si>
  <si>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</si>
  <si>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</si>
  <si>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</si>
  <si>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</si>
  <si>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</si>
  <si>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</si>
  <si>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</si>
  <si>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</si>
  <si>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</si>
  <si>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</si>
  <si>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</si>
  <si>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</si>
  <si>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</si>
  <si>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</si>
  <si>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</si>
  <si>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</si>
  <si>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</si>
  <si>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</si>
  <si>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</si>
  <si>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</si>
  <si>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</si>
  <si>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</si>
  <si>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</si>
  <si>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</si>
  <si>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</si>
  <si>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</si>
  <si>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</si>
  <si>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</si>
  <si>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</si>
  <si>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</si>
  <si>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</si>
  <si>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</si>
  <si>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</si>
  <si>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</si>
  <si>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</si>
  <si>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</si>
  <si>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</si>
  <si>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</si>
  <si>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</si>
  <si>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</si>
  <si>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</si>
  <si>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</si>
  <si>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</si>
  <si>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</si>
  <si>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</si>
  <si>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</si>
  <si>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</si>
  <si>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</si>
  <si>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</si>
  <si>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</si>
  <si>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</si>
  <si>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</si>
  <si>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</si>
  <si>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</si>
  <si>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</si>
  <si>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</si>
  <si>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</si>
  <si>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</si>
  <si>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</si>
  <si>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</si>
  <si>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</si>
  <si>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</si>
  <si>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</si>
  <si>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</si>
  <si>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</si>
  <si>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</si>
  <si>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</si>
  <si>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</si>
  <si>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</si>
  <si>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</si>
  <si>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</si>
  <si>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</si>
  <si>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</si>
  <si>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</si>
  <si>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</si>
  <si>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</si>
  <si>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</si>
  <si>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</si>
  <si>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</si>
  <si>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</si>
  <si>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</si>
  <si>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</si>
  <si>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</si>
  <si>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</si>
  <si>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</si>
  <si>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</si>
  <si>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</si>
  <si>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</si>
  <si>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</si>
  <si>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</si>
  <si>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</si>
  <si>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</si>
  <si>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</si>
  <si>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</si>
  <si>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</si>
  <si>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</si>
  <si>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</si>
  <si>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</si>
  <si>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</si>
  <si>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</si>
  <si>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</si>
  <si>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</si>
  <si>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</si>
  <si>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</si>
  <si>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</si>
  <si>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</si>
  <si>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</si>
  <si>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</si>
  <si>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</si>
  <si>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</si>
  <si>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</si>
  <si>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</si>
  <si>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</si>
  <si>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</si>
  <si>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</si>
  <si>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</si>
  <si>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</si>
  <si>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</si>
  <si>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</si>
  <si>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</si>
  <si>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</si>
  <si>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</si>
  <si>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</si>
  <si>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</si>
  <si>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</si>
  <si>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</si>
  <si>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</si>
  <si>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</si>
  <si>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</si>
  <si>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</si>
  <si>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</si>
  <si>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</si>
  <si>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</si>
  <si>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</si>
  <si>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</si>
  <si>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</si>
  <si>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</si>
  <si>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</si>
  <si>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</si>
  <si>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</si>
  <si>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</si>
  <si>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</si>
  <si>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</si>
  <si>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</si>
  <si>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</si>
  <si>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</si>
  <si>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</si>
  <si>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</si>
  <si>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</si>
  <si>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</si>
  <si>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</si>
  <si>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</si>
  <si>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</si>
  <si>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</si>
  <si>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</si>
  <si>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</si>
  <si>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</si>
  <si>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</si>
  <si>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</si>
  <si>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</si>
  <si>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</si>
  <si>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</si>
  <si>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</si>
  <si>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</si>
  <si>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</si>
  <si>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</si>
  <si>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</si>
  <si>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</si>
  <si>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</si>
  <si>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</si>
  <si>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</si>
  <si>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</si>
  <si>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</si>
  <si>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</si>
  <si>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</si>
  <si>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</si>
  <si>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</si>
  <si>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</si>
  <si>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</si>
  <si>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</si>
  <si>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</si>
  <si>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</si>
  <si>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</si>
  <si>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</si>
  <si>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</si>
  <si>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</si>
  <si>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</si>
  <si>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</si>
  <si>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</si>
  <si>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</si>
  <si>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</si>
  <si>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</si>
  <si>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</si>
  <si>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</si>
  <si>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</si>
  <si>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</si>
  <si>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</si>
  <si>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</si>
  <si>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</si>
  <si>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</si>
  <si>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</si>
  <si>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</si>
  <si>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</si>
  <si>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</si>
  <si>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</si>
  <si>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</si>
  <si>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</si>
  <si>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</si>
  <si>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</si>
  <si>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</si>
  <si>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</si>
  <si>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</si>
  <si>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</si>
  <si>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</si>
  <si>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</si>
  <si>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</si>
  <si>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</si>
  <si>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</si>
  <si>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</si>
  <si>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</si>
  <si>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</si>
  <si>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</si>
  <si>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</si>
  <si>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</si>
  <si>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</si>
  <si>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</si>
  <si>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</si>
  <si>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</si>
  <si>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</si>
  <si>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</si>
  <si>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</si>
  <si>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</si>
  <si>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</si>
  <si>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</si>
  <si>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</si>
  <si>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</si>
  <si>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</si>
  <si>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</si>
  <si>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</si>
  <si>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</si>
  <si>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</si>
  <si>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</si>
  <si>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</si>
  <si>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</si>
  <si>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</si>
  <si>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</si>
  <si>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</si>
  <si>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</si>
  <si>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</si>
  <si>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</si>
  <si>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</si>
  <si>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</si>
  <si>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</si>
  <si>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</si>
  <si>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</si>
  <si>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</si>
  <si>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</si>
  <si>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</si>
  <si>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</si>
  <si>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</si>
  <si>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</si>
  <si>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</si>
  <si>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</si>
  <si>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</si>
  <si>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</si>
  <si>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</si>
  <si>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</si>
  <si>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</si>
  <si>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</si>
  <si>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</si>
  <si>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</si>
  <si>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</si>
  <si>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</si>
  <si>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</si>
  <si>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</si>
  <si>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</si>
  <si>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</si>
  <si>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</si>
  <si>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</si>
  <si>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</si>
  <si>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</si>
  <si>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</si>
  <si>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</si>
  <si>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</si>
  <si>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</si>
  <si>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</si>
  <si>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</si>
  <si>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</si>
  <si>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</si>
  <si>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</si>
  <si>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</si>
  <si>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</si>
  <si>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</si>
  <si>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</si>
  <si>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</si>
  <si>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</si>
  <si>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</si>
  <si>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</si>
  <si>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</si>
  <si>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</si>
  <si>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</si>
  <si>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</si>
  <si>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</si>
  <si>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</si>
  <si>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</si>
  <si>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</si>
  <si>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</si>
  <si>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</si>
  <si>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</si>
  <si>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</si>
  <si>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</si>
  <si>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</si>
  <si>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</si>
  <si>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</si>
  <si>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</si>
  <si>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</si>
  <si>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</si>
  <si>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</si>
  <si>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</si>
  <si>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</si>
  <si>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</si>
  <si>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</si>
  <si>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</si>
  <si>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</si>
  <si>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</si>
  <si>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</si>
  <si>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</si>
  <si>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</si>
  <si>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</si>
  <si>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</si>
  <si>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</si>
  <si>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</si>
  <si>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</si>
  <si>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</si>
  <si>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</si>
  <si>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</si>
  <si>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</si>
  <si>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</si>
  <si>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</si>
  <si>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</si>
  <si>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</si>
  <si>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</si>
  <si>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</si>
  <si>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</si>
  <si>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</si>
  <si>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</si>
  <si>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</si>
  <si>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</si>
  <si>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</si>
  <si>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</si>
  <si>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</si>
  <si>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</si>
  <si>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</si>
  <si>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</si>
  <si>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</si>
  <si>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</si>
  <si>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</si>
  <si>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</si>
  <si>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</si>
  <si>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</si>
  <si>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</si>
  <si>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</si>
  <si>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</si>
  <si>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</si>
  <si>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</si>
  <si>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</si>
  <si>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</si>
  <si>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</si>
  <si>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</si>
  <si>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</si>
  <si>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</si>
  <si>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</si>
  <si>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</si>
  <si>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</si>
  <si>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</si>
  <si>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</si>
  <si>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</si>
  <si>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</si>
  <si>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</si>
  <si>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</si>
  <si>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</si>
  <si>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</si>
  <si>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</si>
  <si>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</si>
  <si>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</si>
  <si>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</si>
  <si>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</si>
  <si>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</si>
  <si>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</si>
  <si>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</si>
  <si>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</si>
  <si>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</si>
  <si>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</si>
  <si>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</si>
  <si>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</si>
  <si>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</si>
  <si>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</si>
  <si>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</si>
  <si>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</si>
  <si>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</si>
  <si>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</si>
  <si>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</si>
  <si>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</si>
  <si>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</si>
  <si>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</si>
  <si>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</si>
  <si>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</si>
  <si>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</si>
  <si>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</si>
  <si>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</si>
  <si>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</si>
  <si>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</si>
  <si>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</si>
  <si>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</si>
  <si>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</si>
  <si>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</si>
  <si>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</si>
  <si>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</si>
  <si>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</si>
  <si>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</si>
  <si>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</si>
  <si>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</si>
  <si>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</si>
  <si>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</si>
  <si>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</si>
  <si>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</si>
  <si>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</si>
  <si>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</si>
  <si>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</si>
  <si>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</si>
  <si>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</si>
  <si>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</si>
  <si>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</si>
  <si>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</si>
  <si>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</si>
  <si>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</si>
  <si>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</si>
  <si>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</si>
  <si>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</si>
  <si>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</si>
  <si>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</si>
  <si>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</si>
  <si>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</si>
  <si>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</si>
  <si>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</si>
  <si>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</si>
  <si>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</si>
  <si>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</si>
  <si>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</si>
  <si>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</si>
  <si>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</si>
  <si>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</si>
  <si>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</si>
  <si>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</si>
  <si>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</si>
  <si>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</si>
  <si>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</si>
  <si>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</si>
  <si>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</si>
  <si>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</si>
  <si>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</si>
  <si>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</si>
  <si>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</si>
  <si>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</si>
  <si>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</si>
  <si>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</si>
  <si>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</si>
  <si>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</si>
  <si>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</si>
  <si>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</si>
  <si>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</si>
  <si>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</si>
  <si>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</si>
  <si>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</si>
  <si>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</si>
  <si>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</si>
  <si>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</si>
  <si>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</si>
  <si>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</si>
  <si>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</si>
  <si>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</si>
  <si>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</si>
  <si>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</si>
  <si>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</si>
  <si>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</si>
  <si>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</si>
  <si>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</si>
  <si>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</si>
  <si>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</si>
  <si>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</si>
  <si>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</si>
  <si>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</si>
  <si>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</si>
  <si>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</si>
  <si>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</si>
  <si>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</si>
  <si>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</si>
  <si>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</si>
  <si>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</si>
  <si>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</si>
  <si>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</si>
  <si>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</si>
  <si>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</si>
  <si>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</si>
  <si>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</si>
  <si>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</si>
  <si>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</si>
  <si>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</si>
  <si>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</si>
  <si>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</si>
  <si>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</si>
  <si>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</si>
  <si>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</si>
  <si>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</si>
  <si>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</si>
  <si>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</si>
  <si>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</si>
  <si>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</si>
  <si>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</si>
  <si>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</si>
  <si>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</si>
  <si>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</si>
  <si>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</si>
  <si>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</si>
  <si>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</si>
  <si>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</si>
  <si>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</si>
  <si>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</si>
  <si>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</si>
  <si>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</si>
  <si>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</si>
  <si>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</si>
  <si>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</si>
  <si>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</si>
  <si>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</si>
  <si>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</si>
  <si>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</si>
  <si>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</si>
  <si>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</si>
  <si>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</si>
  <si>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</si>
  <si>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</si>
  <si>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</si>
  <si>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</si>
  <si>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</si>
  <si>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</si>
  <si>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</si>
  <si>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</si>
  <si>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</si>
  <si>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</si>
  <si>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</si>
  <si>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</si>
  <si>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</si>
  <si>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</si>
  <si>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</si>
  <si>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</si>
  <si>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</si>
  <si>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</si>
  <si>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</si>
  <si>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</si>
  <si>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</si>
  <si>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</si>
  <si>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</si>
  <si>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</si>
  <si>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</si>
  <si>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</si>
  <si>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</si>
  <si>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</si>
  <si>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</si>
  <si>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</si>
  <si>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</si>
  <si>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</si>
  <si>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</si>
  <si>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</si>
  <si>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</si>
  <si>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</si>
  <si>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</si>
  <si>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</si>
  <si>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</si>
  <si>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</si>
  <si>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</si>
  <si>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</si>
  <si>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</si>
  <si>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</si>
  <si>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</si>
  <si>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</si>
  <si>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</si>
  <si>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</si>
  <si>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</si>
  <si>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</si>
  <si>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</si>
  <si>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</si>
  <si>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</si>
  <si>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</si>
  <si>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</si>
  <si>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</si>
  <si>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</si>
  <si>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</si>
  <si>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</si>
  <si>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</si>
  <si>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</si>
  <si>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</si>
  <si>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</si>
  <si>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</si>
  <si>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</si>
  <si>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</si>
  <si>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</si>
  <si>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</si>
  <si>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</si>
  <si>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</si>
  <si>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</si>
  <si>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</si>
  <si>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</si>
  <si>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</si>
  <si>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</si>
  <si>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</si>
  <si>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</si>
  <si>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</si>
  <si>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</si>
  <si>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</si>
  <si>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</si>
  <si>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</si>
  <si>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</si>
  <si>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</si>
  <si>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</si>
  <si>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</si>
  <si>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</si>
  <si>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</si>
  <si>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</si>
  <si>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</si>
  <si>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</si>
  <si>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</si>
  <si>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</si>
  <si>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</si>
  <si>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</si>
  <si>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</si>
  <si>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</si>
  <si>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</si>
  <si>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</si>
  <si>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</si>
  <si>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</si>
  <si>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</si>
  <si>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</si>
  <si>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</si>
  <si>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</si>
  <si>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</si>
  <si>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</si>
  <si>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</si>
  <si>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</si>
  <si>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</si>
  <si>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</si>
  <si>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</si>
  <si>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</si>
  <si>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</si>
  <si>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</si>
  <si>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</si>
  <si>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</si>
  <si>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</si>
  <si>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</si>
  <si>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</si>
  <si>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</si>
  <si>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</si>
  <si>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</si>
  <si>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</si>
  <si>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</si>
  <si>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</si>
  <si>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</si>
  <si>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</si>
  <si>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</si>
  <si>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</si>
  <si>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</si>
  <si>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</si>
  <si>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</si>
  <si>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</si>
  <si>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</si>
  <si>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</si>
  <si>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</si>
  <si>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</si>
  <si>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</si>
  <si>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</si>
  <si>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</si>
  <si>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</si>
  <si>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</si>
  <si>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</si>
  <si>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</si>
  <si>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</si>
  <si>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</si>
  <si>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</si>
  <si>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</si>
  <si>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</si>
  <si>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</si>
  <si>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</si>
  <si>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</si>
  <si>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</si>
  <si>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</si>
  <si>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</si>
  <si>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</si>
  <si>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</si>
  <si>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</si>
  <si>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</si>
  <si>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</si>
  <si>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</si>
  <si>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</si>
  <si>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</si>
  <si>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</si>
  <si>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</si>
  <si>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</si>
  <si>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</si>
  <si>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</si>
  <si>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</si>
  <si>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</si>
  <si>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</si>
  <si>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</si>
  <si>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</si>
  <si>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</si>
  <si>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</si>
  <si>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</si>
  <si>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</si>
  <si>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</si>
  <si>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</si>
  <si>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</si>
  <si>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</si>
  <si>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</si>
  <si>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</si>
  <si>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</si>
  <si>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</si>
  <si>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</si>
  <si>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</si>
  <si>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</si>
  <si>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</si>
  <si>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</si>
  <si>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</si>
  <si>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</si>
  <si>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</si>
  <si>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</si>
  <si>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</si>
  <si>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</si>
  <si>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</si>
  <si>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</si>
  <si>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</si>
  <si>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</si>
  <si>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</si>
  <si>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</si>
  <si>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</si>
  <si>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</si>
  <si>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</si>
  <si>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</si>
  <si>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</si>
  <si>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</si>
  <si>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</si>
  <si>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</si>
  <si>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</si>
  <si>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</si>
  <si>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</si>
  <si>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</si>
  <si>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</si>
  <si>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</si>
  <si>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</si>
  <si>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</si>
  <si>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</si>
  <si>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</si>
  <si>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</si>
  <si>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</si>
  <si>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</si>
  <si>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</si>
  <si>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</si>
  <si>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</si>
  <si>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</si>
  <si>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</si>
  <si>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</si>
  <si>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</si>
  <si>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</si>
  <si>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</si>
  <si>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</si>
  <si>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</si>
  <si>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</si>
  <si>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</si>
  <si>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</si>
  <si>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</si>
  <si>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</si>
  <si>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</si>
  <si>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</si>
  <si>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</si>
  <si>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</si>
  <si>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</si>
  <si>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</si>
  <si>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</si>
  <si>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</si>
  <si>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</si>
  <si>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</si>
  <si>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</si>
  <si>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</si>
  <si>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</si>
  <si>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</si>
  <si>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</si>
  <si>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</si>
  <si>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</si>
  <si>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</si>
  <si>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</si>
  <si>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</si>
  <si>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</si>
  <si>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</si>
  <si>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</si>
  <si>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</si>
  <si>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</si>
  <si>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</si>
  <si>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</si>
  <si>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</si>
  <si>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</si>
  <si>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</si>
  <si>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</si>
  <si>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</si>
  <si>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</si>
  <si>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</si>
  <si>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</si>
  <si>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</si>
  <si>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</si>
  <si>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</si>
  <si>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</si>
  <si>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</si>
  <si>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</si>
  <si>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</si>
  <si>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</si>
  <si>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</si>
  <si>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</si>
  <si>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</si>
  <si>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</si>
  <si>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</si>
  <si>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</si>
  <si>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</si>
  <si>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</si>
  <si>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</si>
  <si>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</si>
  <si>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</si>
  <si>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</si>
  <si>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</si>
  <si>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</si>
  <si>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</si>
  <si>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</si>
  <si>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</si>
  <si>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</si>
  <si>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</si>
  <si>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</si>
  <si>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</si>
  <si>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</si>
  <si>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</si>
  <si>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</si>
  <si>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</si>
  <si>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</si>
  <si>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</si>
  <si>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</si>
  <si>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</si>
  <si>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</si>
  <si>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</si>
  <si>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</si>
  <si>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</si>
  <si>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</si>
  <si>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</si>
  <si>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</si>
  <si>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</si>
  <si>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</si>
  <si>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</si>
  <si>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</si>
  <si>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</si>
  <si>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</si>
  <si>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</si>
  <si>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</si>
  <si>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</si>
  <si>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</si>
  <si>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</si>
  <si>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</si>
  <si>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</si>
  <si>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</si>
  <si>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</si>
  <si>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</si>
  <si>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</si>
  <si>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</si>
  <si>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</si>
  <si>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</si>
  <si>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</si>
  <si>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</si>
  <si>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</si>
  <si>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</si>
  <si>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</si>
  <si>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</si>
  <si>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</si>
  <si>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</si>
  <si>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</si>
  <si>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</si>
  <si>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</si>
  <si>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</si>
  <si>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</si>
  <si>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</si>
  <si>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</si>
  <si>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</si>
  <si>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</si>
  <si>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</si>
  <si>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</si>
  <si>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</si>
  <si>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</si>
  <si>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</si>
  <si>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</si>
  <si>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</si>
  <si>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</si>
  <si>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</si>
  <si>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</si>
  <si>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</si>
  <si>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</si>
  <si>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</si>
  <si>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</si>
  <si>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</si>
  <si>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</si>
  <si>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</si>
  <si>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</si>
  <si>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</si>
  <si>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</si>
  <si>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</si>
  <si>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</si>
  <si>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</si>
  <si>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</si>
  <si>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</si>
  <si>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</si>
  <si>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</si>
  <si>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</si>
  <si>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</si>
  <si>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</si>
  <si>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</si>
  <si>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</si>
  <si>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</si>
  <si>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</si>
  <si>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</si>
  <si>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</si>
  <si>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</si>
  <si>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</si>
  <si>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</si>
  <si>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</si>
  <si>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</si>
  <si>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</si>
  <si>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</si>
  <si>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</si>
  <si>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</si>
  <si>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</si>
  <si>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</si>
  <si>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</si>
  <si>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</si>
  <si>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</si>
  <si>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</si>
  <si>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</si>
  <si>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</si>
  <si>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</si>
  <si>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</si>
  <si>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</si>
  <si>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</si>
  <si>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</si>
  <si>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</si>
  <si>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</si>
  <si>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</si>
  <si>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</si>
  <si>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</si>
  <si>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</si>
  <si>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</si>
  <si>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</si>
  <si>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</si>
  <si>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</si>
  <si>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</si>
  <si>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</si>
  <si>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</si>
  <si>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</si>
  <si>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</si>
  <si>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</si>
  <si>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</si>
  <si>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</si>
  <si>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</si>
  <si>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</si>
  <si>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</si>
  <si>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</si>
  <si>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</si>
  <si>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</si>
  <si>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</si>
  <si>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</si>
  <si>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</si>
  <si>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</si>
  <si>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</si>
  <si>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</si>
  <si>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</si>
  <si>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</si>
  <si>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</si>
  <si>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</si>
  <si>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</si>
  <si>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</si>
  <si>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</si>
  <si>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</si>
  <si>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</si>
  <si>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</si>
  <si>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</si>
  <si>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</si>
  <si>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</si>
  <si>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</si>
  <si>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</si>
  <si>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</si>
  <si>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</si>
  <si>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</si>
  <si>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</si>
  <si>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</si>
  <si>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</si>
  <si>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</si>
  <si>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</si>
  <si>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</si>
  <si>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</si>
  <si>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</si>
  <si>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</si>
  <si>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</si>
  <si>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</si>
  <si>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</si>
  <si>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</si>
  <si>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</si>
  <si>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</si>
  <si>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</si>
  <si>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</si>
  <si>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</si>
  <si>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</si>
  <si>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</si>
  <si>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</si>
  <si>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</si>
  <si>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</si>
  <si>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</si>
  <si>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</si>
  <si>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</si>
  <si>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</si>
  <si>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</si>
  <si>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</si>
  <si>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</si>
  <si>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</si>
  <si>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</si>
  <si>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</si>
  <si>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</si>
  <si>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</si>
  <si>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</si>
  <si>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</si>
  <si>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</si>
  <si>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</si>
  <si>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</si>
  <si>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</si>
  <si>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</si>
  <si>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</si>
  <si>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</si>
  <si>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</si>
  <si>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</si>
  <si>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</si>
  <si>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</si>
  <si>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</si>
  <si>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</si>
  <si>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</si>
  <si>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</si>
  <si>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</si>
  <si>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</si>
  <si>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</si>
  <si>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</si>
  <si>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</si>
  <si>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</si>
  <si>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</si>
  <si>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</si>
  <si>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</si>
  <si>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</si>
  <si>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</si>
  <si>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</si>
  <si>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</si>
  <si>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</si>
  <si>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</si>
  <si>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</si>
  <si>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</si>
  <si>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</si>
  <si>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</si>
  <si>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</si>
  <si>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</si>
  <si>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</si>
  <si>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</si>
  <si>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</si>
  <si>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</si>
  <si>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</si>
  <si>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</si>
  <si>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</si>
  <si>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</si>
  <si>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</si>
  <si>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</si>
  <si>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</si>
  <si>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</si>
  <si>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</si>
  <si>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</si>
  <si>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</si>
  <si>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</si>
  <si>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</si>
  <si>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</si>
  <si>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</si>
  <si>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</si>
  <si>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</si>
  <si>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</si>
  <si>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</si>
  <si>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</si>
  <si>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</si>
  <si>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</si>
  <si>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</si>
  <si>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</si>
  <si>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</si>
  <si>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</si>
  <si>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</si>
  <si>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</si>
  <si>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</si>
  <si>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</si>
  <si>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</si>
  <si>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</si>
  <si>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</si>
  <si>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</si>
  <si>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</si>
  <si>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</si>
  <si>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</si>
  <si>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</si>
  <si>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</si>
  <si>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</si>
  <si>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</si>
  <si>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</si>
  <si>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</si>
  <si>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</si>
  <si>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</si>
  <si>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</si>
  <si>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</si>
  <si>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</si>
  <si>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</si>
  <si>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</si>
  <si>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</si>
  <si>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</si>
  <si>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</si>
  <si>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</si>
  <si>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</si>
  <si>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</si>
  <si>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</si>
  <si>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</si>
  <si>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</si>
  <si>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</si>
  <si>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</si>
  <si>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</si>
  <si>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</si>
  <si>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</si>
  <si>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</si>
  <si>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</si>
  <si>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</si>
  <si>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</si>
  <si>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</si>
  <si>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</si>
  <si>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</si>
  <si>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</si>
  <si>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</si>
  <si>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</si>
  <si>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</si>
  <si>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</si>
  <si>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</si>
  <si>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</si>
  <si>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</si>
  <si>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</si>
  <si>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</si>
  <si>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</si>
  <si>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</si>
  <si>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</si>
  <si>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</si>
  <si>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</si>
  <si>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</si>
  <si>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</si>
  <si>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</si>
  <si>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</si>
  <si>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</si>
  <si>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</si>
  <si>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</si>
  <si>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</si>
  <si>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</si>
  <si>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</si>
  <si>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</si>
  <si>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</si>
  <si>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</si>
  <si>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</si>
  <si>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</si>
  <si>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</si>
  <si>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</si>
  <si>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</si>
  <si>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</si>
  <si>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</si>
  <si>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</si>
  <si>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</si>
  <si>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</si>
  <si>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</si>
  <si>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</si>
  <si>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</si>
  <si>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</si>
  <si>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</si>
  <si>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</si>
  <si>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</si>
  <si>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</si>
  <si>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</si>
  <si>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</si>
  <si>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</si>
  <si>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</si>
  <si>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</si>
  <si>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</si>
  <si>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</si>
  <si>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</si>
  <si>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</si>
  <si>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</si>
  <si>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</si>
  <si>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</si>
  <si>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</si>
  <si>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</si>
  <si>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</si>
  <si>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</si>
  <si>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</si>
  <si>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</si>
  <si>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</si>
  <si>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</si>
  <si>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</si>
  <si>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</si>
  <si>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</si>
  <si>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</si>
  <si>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</si>
  <si>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</si>
  <si>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</si>
  <si>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</si>
  <si>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</si>
  <si>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</si>
  <si>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</si>
  <si>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</si>
  <si>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</si>
  <si>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</si>
  <si>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</si>
  <si>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</si>
  <si>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</si>
  <si>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</si>
  <si>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</si>
  <si>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</si>
  <si>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</si>
  <si>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</si>
  <si>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</si>
  <si>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</si>
  <si>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</si>
  <si>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</si>
  <si>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</si>
  <si>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</si>
  <si>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</si>
  <si>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</si>
  <si>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</si>
  <si>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</si>
  <si>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</si>
  <si>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</si>
  <si>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</si>
  <si>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</si>
  <si>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</si>
  <si>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</si>
  <si>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</si>
  <si>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</si>
  <si>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</si>
  <si>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</si>
  <si>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</si>
  <si>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</si>
  <si>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</si>
  <si>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</si>
  <si>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</si>
  <si>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</si>
  <si>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</si>
  <si>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</si>
  <si>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</si>
  <si>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</si>
  <si>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</si>
  <si>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</si>
  <si>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</si>
  <si>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</si>
  <si>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</si>
  <si>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</si>
  <si>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</si>
  <si>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</si>
  <si>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</si>
  <si>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</si>
  <si>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</si>
  <si>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</si>
  <si>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</si>
  <si>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</si>
  <si>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</si>
  <si>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</si>
  <si>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</si>
  <si>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</si>
  <si>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</si>
  <si>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</si>
  <si>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</si>
  <si>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</si>
  <si>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</si>
  <si>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</si>
  <si>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</si>
  <si>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</si>
  <si>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</si>
  <si>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</si>
  <si>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</si>
  <si>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</si>
  <si>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</si>
  <si>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</si>
  <si>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</si>
  <si>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</si>
  <si>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</si>
  <si>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</si>
  <si>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</si>
  <si>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</si>
  <si>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</si>
  <si>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</si>
  <si>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</si>
  <si>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</si>
  <si>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</si>
  <si>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</si>
  <si>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</si>
  <si>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</si>
  <si>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</si>
  <si>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</si>
  <si>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</si>
  <si>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</si>
  <si>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</si>
  <si>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</si>
  <si>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</si>
  <si>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</si>
  <si>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</si>
  <si>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</si>
  <si>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</si>
  <si>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</si>
  <si>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</si>
  <si>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</si>
  <si>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</si>
  <si>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</si>
  <si>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</si>
  <si>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</si>
  <si>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</si>
  <si>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</si>
  <si>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</si>
  <si>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</si>
  <si>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</si>
  <si>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</si>
  <si>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</si>
  <si>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</si>
  <si>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</si>
  <si>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</si>
  <si>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</si>
  <si>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</si>
  <si>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</si>
  <si>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</si>
  <si>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</si>
  <si>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</si>
  <si>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</si>
  <si>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</si>
  <si>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</si>
  <si>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</si>
  <si>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</si>
  <si>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</si>
  <si>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</si>
  <si>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</si>
  <si>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</si>
  <si>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</si>
  <si>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</si>
  <si>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</si>
  <si>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</si>
  <si>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</si>
  <si>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</si>
  <si>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</si>
  <si>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</si>
  <si>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</si>
  <si>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</si>
  <si>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</si>
  <si>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</si>
  <si>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</si>
  <si>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</si>
  <si>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</si>
  <si>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</si>
  <si>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</si>
  <si>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</si>
  <si>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</si>
  <si>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</si>
  <si>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</si>
  <si>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</si>
  <si>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</si>
  <si>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</si>
  <si>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</si>
  <si>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</si>
  <si>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</si>
  <si>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</si>
  <si>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</si>
  <si>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</si>
  <si>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</si>
  <si>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</si>
  <si>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</si>
  <si>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</si>
  <si>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</si>
  <si>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</si>
  <si>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</si>
  <si>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</si>
  <si>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</si>
  <si>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</si>
  <si>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</si>
  <si>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</si>
  <si>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</si>
  <si>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</si>
  <si>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</si>
  <si>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</si>
  <si>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</si>
  <si>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</si>
  <si>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</si>
  <si>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</si>
  <si>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</si>
  <si>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</si>
  <si>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</si>
  <si>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</si>
  <si>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</si>
  <si>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</si>
  <si>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</si>
  <si>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</si>
  <si>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</si>
  <si>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</si>
  <si>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</si>
  <si>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</si>
  <si>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</si>
  <si>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</si>
  <si>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</si>
  <si>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</si>
  <si>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</si>
  <si>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</si>
  <si>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</si>
  <si>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</si>
  <si>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</si>
  <si>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</si>
  <si>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</si>
  <si>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</si>
  <si>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</si>
  <si>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</si>
  <si>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</si>
  <si>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</si>
  <si>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</si>
  <si>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</si>
  <si>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</si>
  <si>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</si>
  <si>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</si>
  <si>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</si>
  <si>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</si>
  <si>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</si>
  <si>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</si>
  <si>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</si>
  <si>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</si>
  <si>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</si>
  <si>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</si>
  <si>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</si>
  <si>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</si>
  <si>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</si>
  <si>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</si>
  <si>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</si>
  <si>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</si>
  <si>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</si>
  <si>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</si>
  <si>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</si>
  <si>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</si>
  <si>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</si>
  <si>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</si>
  <si>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</si>
  <si>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</si>
  <si>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</si>
  <si>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</si>
  <si>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</si>
  <si>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</si>
  <si>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</si>
  <si>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</si>
  <si>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</si>
  <si>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</si>
  <si>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</si>
  <si>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</si>
  <si>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</si>
  <si>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</si>
  <si>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</si>
  <si>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</si>
  <si>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</si>
  <si>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/>
  </si>
  <si>
    <t>Lenth of Campaign (number of days)</t>
  </si>
  <si>
    <t>Goal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</si>
  <si>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</si>
  <si>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</si>
  <si>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</si>
  <si>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</si>
  <si>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</si>
  <si>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</si>
  <si>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</si>
  <si>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</si>
  <si>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</si>
  <si>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</si>
  <si>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</si>
  <si>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</si>
  <si>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</si>
  <si>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</si>
  <si>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Percentage Failed</t>
  </si>
  <si>
    <t>Count of deadline</t>
  </si>
  <si>
    <t>Count of Sub-Category</t>
  </si>
  <si>
    <t>Percentage Cancled</t>
  </si>
  <si>
    <t>Duration of project is important but more data is needed.</t>
  </si>
  <si>
    <t>After reviewing the data and research, this is not accurate. It would be better if I could have data to analyze with projects *being funded* .  It would be nice to see the lifecycle of the projects from beginning to end.</t>
  </si>
  <si>
    <t>A project creator has a better chance of success if they keep their funding goals small.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</si>
</sst>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4" tint="0.7999816888943144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9"/>
      <name val="Consolas"/>
      <family val="3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1" xfId="0" applyBorder="1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pivotButton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1" fontId="2" fillId="0" borderId="0" xfId="0" applyNumberFormat="1" applyFont="1"/>
    <xf numFmtId="1" fontId="6" fillId="0" borderId="0" xfId="0" applyNumberFormat="1" applyFont="1"/>
    <xf numFmtId="0" fontId="7" fillId="0" borderId="0" xfId="0" applyFont="1" applyAlignment="1">
      <alignment vertical="center"/>
    </xf>
    <xf numFmtId="0" fontId="0" fillId="0" borderId="0" xfId="0" applyAlignment="1">
      <alignment horizontal="center" wrapText="1" shrinkToFit="1"/>
    </xf>
    <xf numFmtId="0" fontId="8" fillId="0" borderId="0" xfId="0" applyFont="1" applyAlignment="1">
      <alignment horizontal="center" wrapText="1" shrinkToFit="1"/>
    </xf>
    <xf numFmtId="9" fontId="0" fillId="0" borderId="0" xfId="0" applyNumberFormat="1"/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0" fontId="10" fillId="0" borderId="0" xfId="0" applyFont="1"/>
  </cellXfs>
  <cellStyles count="1">
    <cellStyle name="Normal" xfId="0" builtinId="0"/>
  </cellStyles>
  <dxfs count="32"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alignment horizontal="center"/>
    </dxf>
    <dxf>
      <font>
        <color theme="4" tint="0.79998168889431442"/>
      </font>
    </dxf>
    <dxf>
      <alignment horizontal="center"/>
    </dxf>
    <dxf>
      <alignment horizontal="center"/>
    </dxf>
    <dxf>
      <alignment horizontal="center"/>
    </dxf>
    <dxf>
      <font>
        <color auto="1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 shrinkToFit="1"/>
    </dxf>
    <dxf>
      <alignment wrapText="1" shrinkToFit="1"/>
    </dxf>
    <dxf>
      <alignment wrapText="1" shrinkToFit="1"/>
    </dxf>
    <dxf>
      <alignment wrapText="1" shrinkToFit="1"/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CC99FF"/>
        </patternFill>
      </fill>
    </dxf>
    <dxf>
      <fill>
        <patternFill>
          <bgColor rgb="FF9933FF"/>
        </patternFill>
      </fill>
    </dxf>
    <dxf>
      <fill>
        <patternFill>
          <bgColor rgb="FF9933FF"/>
        </patternFill>
      </fill>
    </dxf>
  </dxfs>
  <tableStyles count="3" defaultTableStyle="TableStyleMedium2" defaultPivotStyle="PivotStyleLight16">
    <tableStyle name="Table Style 1" pivot="0" count="2" xr9:uid="{2A7D27EA-7612-43F2-9AA8-51BB5F0B9457}">
      <tableStyleElement type="wholeTable" dxfId="31"/>
      <tableStyleElement type="firstColumnStripe" dxfId="30"/>
    </tableStyle>
    <tableStyle name="Table Style 2" pivot="0" count="0" xr9:uid="{AA770D24-DA70-4792-8E87-49B196237336}"/>
    <tableStyle name="Table Style 3" pivot="0" count="1" xr9:uid="{3A9FEDE0-C7FE-4426-BF3F-E3A19B548A3B}">
      <tableStyleElement type="headerRow" dxfId="29"/>
    </tableStyle>
  </tableStyles>
  <colors>
    <mruColors>
      <color rgb="FFCC99FF"/>
      <color rgb="FFCCCCFF"/>
      <color rgb="FF9999FF"/>
      <color rgb="FF9933FF"/>
      <color rgb="FF6699F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[StarterBook_RGV_2 (version 1).xlsx]StackedPivot1!PivotTable1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A-4C63-B7CE-550F52C08BAE}"/>
            </c:ext>
          </c:extLst>
        </c:ser>
        <c:ser>
          <c:idx val="1"/>
          <c:order val="1"/>
          <c:tx>
            <c:strRef>
              <c:f>StackedPivot1!$C$3:$C$4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A-4C63-B7CE-550F52C08BAE}"/>
            </c:ext>
          </c:extLst>
        </c:ser>
        <c:ser>
          <c:idx val="2"/>
          <c:order val="2"/>
          <c:tx>
            <c:strRef>
              <c:f>StackedPivot1!$D$3:$D$4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A-4C63-B7CE-550F52C08BAE}"/>
            </c:ext>
          </c:extLst>
        </c:ser>
        <c:ser>
          <c:idx val="3"/>
          <c:order val="3"/>
          <c:tx>
            <c:strRef>
              <c:f>StackedPivot1!$E$3:$E$4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A-4C63-B7CE-550F52C0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7333615"/>
        <c:axId val="1652494687"/>
      </c:barChart>
      <c:catAx>
        <c:axId val="155733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94687"/>
        <c:crosses val="autoZero"/>
        <c:auto val="1"/>
        <c:lblAlgn val="ctr"/>
        <c:lblOffset val="100"/>
        <c:noMultiLvlLbl val="0"/>
      </c:catAx>
      <c:valAx>
        <c:axId val="165249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33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[StarterBook_RGV_2 (version 1).xlsx]Stacked_Pivot2 (2)!PivotTable2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506424658213852E-2"/>
          <c:y val="0.13614767946395112"/>
          <c:w val="0.80098343692636975"/>
          <c:h val="0.711458708080971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'Stacked_Pivot2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'Stacked_Pivot2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world music</c:v>
                </c:pt>
                <c:pt idx="22">
                  <c:v>faith</c:v>
                </c:pt>
                <c:pt idx="23">
                  <c:v>animation</c:v>
                </c:pt>
                <c:pt idx="24">
                  <c:v>science fiction</c:v>
                </c:pt>
                <c:pt idx="25">
                  <c:v>drama</c:v>
                </c:pt>
                <c:pt idx="26">
                  <c:v>mobile games</c:v>
                </c:pt>
                <c:pt idx="27">
                  <c:v>audio</c:v>
                </c:pt>
                <c:pt idx="28">
                  <c:v>translations</c:v>
                </c:pt>
                <c:pt idx="29">
                  <c:v>fiction</c:v>
                </c:pt>
                <c:pt idx="30">
                  <c:v>web</c:v>
                </c:pt>
                <c:pt idx="31">
                  <c:v>restaurants</c:v>
                </c:pt>
                <c:pt idx="32">
                  <c:v>jazz</c:v>
                </c:pt>
                <c:pt idx="33">
                  <c:v>people</c:v>
                </c:pt>
                <c:pt idx="34">
                  <c:v>video games</c:v>
                </c:pt>
                <c:pt idx="35">
                  <c:v>children's books</c:v>
                </c:pt>
                <c:pt idx="36">
                  <c:v>places</c:v>
                </c:pt>
                <c:pt idx="37">
                  <c:v>art books</c:v>
                </c:pt>
                <c:pt idx="38">
                  <c:v>gadgets</c:v>
                </c:pt>
                <c:pt idx="39">
                  <c:v>nature</c:v>
                </c:pt>
                <c:pt idx="40">
                  <c:v>food trucks</c:v>
                </c:pt>
              </c:strCache>
            </c:strRef>
          </c:cat>
          <c:val>
            <c:numRef>
              <c:f>'Stacked_Pivot2 (2)'!$B$6:$B$47</c:f>
              <c:numCache>
                <c:formatCode>General</c:formatCode>
                <c:ptCount val="41"/>
                <c:pt idx="0">
                  <c:v>412</c:v>
                </c:pt>
                <c:pt idx="1">
                  <c:v>240</c:v>
                </c:pt>
                <c:pt idx="2">
                  <c:v>164</c:v>
                </c:pt>
                <c:pt idx="3">
                  <c:v>138</c:v>
                </c:pt>
                <c:pt idx="4">
                  <c:v>103</c:v>
                </c:pt>
                <c:pt idx="5">
                  <c:v>68</c:v>
                </c:pt>
                <c:pt idx="6">
                  <c:v>62</c:v>
                </c:pt>
                <c:pt idx="7">
                  <c:v>52</c:v>
                </c:pt>
                <c:pt idx="8">
                  <c:v>49</c:v>
                </c:pt>
                <c:pt idx="9">
                  <c:v>49</c:v>
                </c:pt>
                <c:pt idx="10">
                  <c:v>48</c:v>
                </c:pt>
                <c:pt idx="11">
                  <c:v>45</c:v>
                </c:pt>
                <c:pt idx="12">
                  <c:v>35</c:v>
                </c:pt>
                <c:pt idx="13">
                  <c:v>34</c:v>
                </c:pt>
                <c:pt idx="14">
                  <c:v>33</c:v>
                </c:pt>
                <c:pt idx="15">
                  <c:v>31</c:v>
                </c:pt>
                <c:pt idx="16">
                  <c:v>30</c:v>
                </c:pt>
                <c:pt idx="17">
                  <c:v>20</c:v>
                </c:pt>
                <c:pt idx="18">
                  <c:v>17</c:v>
                </c:pt>
                <c:pt idx="19">
                  <c:v>14</c:v>
                </c:pt>
                <c:pt idx="2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B-4650-A4E1-D09F1C5D8BA3}"/>
            </c:ext>
          </c:extLst>
        </c:ser>
        <c:ser>
          <c:idx val="1"/>
          <c:order val="1"/>
          <c:tx>
            <c:strRef>
              <c:f>'Stacked_Pivot2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'Stacked_Pivot2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world music</c:v>
                </c:pt>
                <c:pt idx="22">
                  <c:v>faith</c:v>
                </c:pt>
                <c:pt idx="23">
                  <c:v>animation</c:v>
                </c:pt>
                <c:pt idx="24">
                  <c:v>science fiction</c:v>
                </c:pt>
                <c:pt idx="25">
                  <c:v>drama</c:v>
                </c:pt>
                <c:pt idx="26">
                  <c:v>mobile games</c:v>
                </c:pt>
                <c:pt idx="27">
                  <c:v>audio</c:v>
                </c:pt>
                <c:pt idx="28">
                  <c:v>translations</c:v>
                </c:pt>
                <c:pt idx="29">
                  <c:v>fiction</c:v>
                </c:pt>
                <c:pt idx="30">
                  <c:v>web</c:v>
                </c:pt>
                <c:pt idx="31">
                  <c:v>restaurants</c:v>
                </c:pt>
                <c:pt idx="32">
                  <c:v>jazz</c:v>
                </c:pt>
                <c:pt idx="33">
                  <c:v>people</c:v>
                </c:pt>
                <c:pt idx="34">
                  <c:v>video games</c:v>
                </c:pt>
                <c:pt idx="35">
                  <c:v>children's books</c:v>
                </c:pt>
                <c:pt idx="36">
                  <c:v>places</c:v>
                </c:pt>
                <c:pt idx="37">
                  <c:v>art books</c:v>
                </c:pt>
                <c:pt idx="38">
                  <c:v>gadgets</c:v>
                </c:pt>
                <c:pt idx="39">
                  <c:v>nature</c:v>
                </c:pt>
                <c:pt idx="40">
                  <c:v>food trucks</c:v>
                </c:pt>
              </c:strCache>
            </c:strRef>
          </c:cat>
          <c:val>
            <c:numRef>
              <c:f>'Stacked_Pivot2 (2)'!$C$6:$C$47</c:f>
              <c:numCache>
                <c:formatCode>General</c:formatCode>
                <c:ptCount val="41"/>
                <c:pt idx="0">
                  <c:v>250</c:v>
                </c:pt>
                <c:pt idx="3">
                  <c:v>20</c:v>
                </c:pt>
                <c:pt idx="5">
                  <c:v>59</c:v>
                </c:pt>
                <c:pt idx="6">
                  <c:v>34</c:v>
                </c:pt>
                <c:pt idx="11">
                  <c:v>40</c:v>
                </c:pt>
                <c:pt idx="15">
                  <c:v>1</c:v>
                </c:pt>
                <c:pt idx="18">
                  <c:v>81</c:v>
                </c:pt>
                <c:pt idx="20">
                  <c:v>7</c:v>
                </c:pt>
                <c:pt idx="22">
                  <c:v>37</c:v>
                </c:pt>
                <c:pt idx="23">
                  <c:v>78</c:v>
                </c:pt>
                <c:pt idx="25">
                  <c:v>52</c:v>
                </c:pt>
                <c:pt idx="26">
                  <c:v>23</c:v>
                </c:pt>
                <c:pt idx="28">
                  <c:v>21</c:v>
                </c:pt>
                <c:pt idx="29">
                  <c:v>34</c:v>
                </c:pt>
                <c:pt idx="30">
                  <c:v>36</c:v>
                </c:pt>
                <c:pt idx="31">
                  <c:v>14</c:v>
                </c:pt>
                <c:pt idx="32">
                  <c:v>53</c:v>
                </c:pt>
                <c:pt idx="33">
                  <c:v>11</c:v>
                </c:pt>
                <c:pt idx="34">
                  <c:v>73</c:v>
                </c:pt>
                <c:pt idx="35">
                  <c:v>32</c:v>
                </c:pt>
                <c:pt idx="36">
                  <c:v>13</c:v>
                </c:pt>
                <c:pt idx="38">
                  <c:v>13</c:v>
                </c:pt>
                <c:pt idx="39">
                  <c:v>14</c:v>
                </c:pt>
                <c:pt idx="4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9-4696-95FF-535453EF84AD}"/>
            </c:ext>
          </c:extLst>
        </c:ser>
        <c:ser>
          <c:idx val="2"/>
          <c:order val="2"/>
          <c:tx>
            <c:strRef>
              <c:f>'Stacked_Pivot2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'Stacked_Pivot2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world music</c:v>
                </c:pt>
                <c:pt idx="22">
                  <c:v>faith</c:v>
                </c:pt>
                <c:pt idx="23">
                  <c:v>animation</c:v>
                </c:pt>
                <c:pt idx="24">
                  <c:v>science fiction</c:v>
                </c:pt>
                <c:pt idx="25">
                  <c:v>drama</c:v>
                </c:pt>
                <c:pt idx="26">
                  <c:v>mobile games</c:v>
                </c:pt>
                <c:pt idx="27">
                  <c:v>audio</c:v>
                </c:pt>
                <c:pt idx="28">
                  <c:v>translations</c:v>
                </c:pt>
                <c:pt idx="29">
                  <c:v>fiction</c:v>
                </c:pt>
                <c:pt idx="30">
                  <c:v>web</c:v>
                </c:pt>
                <c:pt idx="31">
                  <c:v>restaurants</c:v>
                </c:pt>
                <c:pt idx="32">
                  <c:v>jazz</c:v>
                </c:pt>
                <c:pt idx="33">
                  <c:v>people</c:v>
                </c:pt>
                <c:pt idx="34">
                  <c:v>video games</c:v>
                </c:pt>
                <c:pt idx="35">
                  <c:v>children's books</c:v>
                </c:pt>
                <c:pt idx="36">
                  <c:v>places</c:v>
                </c:pt>
                <c:pt idx="37">
                  <c:v>art books</c:v>
                </c:pt>
                <c:pt idx="38">
                  <c:v>gadgets</c:v>
                </c:pt>
                <c:pt idx="39">
                  <c:v>nature</c:v>
                </c:pt>
                <c:pt idx="40">
                  <c:v>food trucks</c:v>
                </c:pt>
              </c:strCache>
            </c:strRef>
          </c:cat>
          <c:val>
            <c:numRef>
              <c:f>'Stacked_Pivot2 (2)'!$D$6:$D$47</c:f>
              <c:numCache>
                <c:formatCode>General</c:formatCode>
                <c:ptCount val="41"/>
                <c:pt idx="5">
                  <c:v>15</c:v>
                </c:pt>
                <c:pt idx="11">
                  <c:v>11</c:v>
                </c:pt>
                <c:pt idx="15">
                  <c:v>15</c:v>
                </c:pt>
                <c:pt idx="18">
                  <c:v>47</c:v>
                </c:pt>
                <c:pt idx="21">
                  <c:v>19</c:v>
                </c:pt>
                <c:pt idx="24">
                  <c:v>31</c:v>
                </c:pt>
                <c:pt idx="27">
                  <c:v>23</c:v>
                </c:pt>
                <c:pt idx="28">
                  <c:v>6</c:v>
                </c:pt>
                <c:pt idx="30">
                  <c:v>59</c:v>
                </c:pt>
                <c:pt idx="37">
                  <c:v>16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D0-417F-805F-59227E56286B}"/>
            </c:ext>
          </c:extLst>
        </c:ser>
        <c:ser>
          <c:idx val="3"/>
          <c:order val="3"/>
          <c:tx>
            <c:strRef>
              <c:f>'Stacked_Pivot2 (2)'!$E$4:$E$5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'Stacked_Pivot2 (2)'!$A$6:$A$47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world music</c:v>
                </c:pt>
                <c:pt idx="22">
                  <c:v>faith</c:v>
                </c:pt>
                <c:pt idx="23">
                  <c:v>animation</c:v>
                </c:pt>
                <c:pt idx="24">
                  <c:v>science fiction</c:v>
                </c:pt>
                <c:pt idx="25">
                  <c:v>drama</c:v>
                </c:pt>
                <c:pt idx="26">
                  <c:v>mobile games</c:v>
                </c:pt>
                <c:pt idx="27">
                  <c:v>audio</c:v>
                </c:pt>
                <c:pt idx="28">
                  <c:v>translations</c:v>
                </c:pt>
                <c:pt idx="29">
                  <c:v>fiction</c:v>
                </c:pt>
                <c:pt idx="30">
                  <c:v>web</c:v>
                </c:pt>
                <c:pt idx="31">
                  <c:v>restaurants</c:v>
                </c:pt>
                <c:pt idx="32">
                  <c:v>jazz</c:v>
                </c:pt>
                <c:pt idx="33">
                  <c:v>people</c:v>
                </c:pt>
                <c:pt idx="34">
                  <c:v>video games</c:v>
                </c:pt>
                <c:pt idx="35">
                  <c:v>children's books</c:v>
                </c:pt>
                <c:pt idx="36">
                  <c:v>places</c:v>
                </c:pt>
                <c:pt idx="37">
                  <c:v>art books</c:v>
                </c:pt>
                <c:pt idx="38">
                  <c:v>gadgets</c:v>
                </c:pt>
                <c:pt idx="39">
                  <c:v>nature</c:v>
                </c:pt>
                <c:pt idx="40">
                  <c:v>food trucks</c:v>
                </c:pt>
              </c:strCache>
            </c:strRef>
          </c:cat>
          <c:val>
            <c:numRef>
              <c:f>'Stacked_Pivot2 (2)'!$E$6:$E$47</c:f>
              <c:numCache>
                <c:formatCode>General</c:formatCode>
                <c:ptCount val="41"/>
                <c:pt idx="0">
                  <c:v>9</c:v>
                </c:pt>
                <c:pt idx="5">
                  <c:v>3</c:v>
                </c:pt>
                <c:pt idx="13">
                  <c:v>4</c:v>
                </c:pt>
                <c:pt idx="2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D0-417F-805F-59227E562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2764959"/>
        <c:axId val="1652495103"/>
      </c:barChart>
      <c:catAx>
        <c:axId val="166276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95103"/>
        <c:crosses val="autoZero"/>
        <c:auto val="1"/>
        <c:lblAlgn val="ctr"/>
        <c:lblOffset val="100"/>
        <c:noMultiLvlLbl val="0"/>
      </c:catAx>
      <c:valAx>
        <c:axId val="16524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76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[StarterBook_RGV_2 (version 1).xlsx]Line Graph!PivotTable2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5441141648907611E-2"/>
          <c:y val="5.301332454650428E-2"/>
          <c:w val="0.8094887059066791"/>
          <c:h val="0.87490347401380753"/>
        </c:manualLayout>
      </c:layout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6B-461D-8A5C-793E99C295EF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6B-461D-8A5C-793E99C295EF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6B-461D-8A5C-793E99C2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872015"/>
        <c:axId val="1257072655"/>
      </c:lineChart>
      <c:catAx>
        <c:axId val="125787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072655"/>
        <c:crosses val="autoZero"/>
        <c:auto val="1"/>
        <c:lblAlgn val="ctr"/>
        <c:lblOffset val="100"/>
        <c:noMultiLvlLbl val="0"/>
      </c:catAx>
      <c:valAx>
        <c:axId val="125707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87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[StarterBook_RGV_2 (version 1).xlsx]Line_graph_End_Date!PivotTable1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Line_graph_End_Date!$B$5:$B$6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Line_graph_End_Date!$A$7:$A$19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Line_graph_End_Date!$B$7:$B$19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6-41D3-A2B1-2B23B7C0AE0C}"/>
            </c:ext>
          </c:extLst>
        </c:ser>
        <c:ser>
          <c:idx val="1"/>
          <c:order val="1"/>
          <c:tx>
            <c:strRef>
              <c:f>Line_graph_End_Date!$C$5:$C$6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Line_graph_End_Date!$A$7:$A$19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Line_graph_End_Date!$C$7:$C$19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6-41D3-A2B1-2B23B7C0AE0C}"/>
            </c:ext>
          </c:extLst>
        </c:ser>
        <c:ser>
          <c:idx val="2"/>
          <c:order val="2"/>
          <c:tx>
            <c:strRef>
              <c:f>Line_graph_End_Date!$D$5:$D$6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Line_graph_End_Date!$A$7:$A$19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Line_graph_End_Date!$D$7:$D$19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A6-41D3-A2B1-2B23B7C0A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337568"/>
        <c:axId val="659948480"/>
      </c:lineChart>
      <c:catAx>
        <c:axId val="40633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48480"/>
        <c:crosses val="autoZero"/>
        <c:auto val="1"/>
        <c:lblAlgn val="ctr"/>
        <c:lblOffset val="100"/>
        <c:noMultiLvlLbl val="0"/>
      </c:catAx>
      <c:valAx>
        <c:axId val="6599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layout>
        <c:manualLayout>
          <c:xMode val="edge"/>
          <c:yMode val="edge"/>
          <c:x val="0.4234322453016815"/>
          <c:y val="3.751803751803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92154513294536E-2"/>
          <c:y val="0.17612027622760748"/>
          <c:w val="0.8874615575776762"/>
          <c:h val="0.66600820528501903"/>
        </c:manualLayout>
      </c:layout>
      <c:lineChart>
        <c:grouping val="standard"/>
        <c:varyColors val="0"/>
        <c:ser>
          <c:idx val="0"/>
          <c:order val="0"/>
          <c:tx>
            <c:strRef>
              <c:f>Outcomes_Based_Goals!$F$1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Outcomes_Based_Goals!$F$2:$F$13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C-44EB-9FBE-1766C64AB4C1}"/>
            </c:ext>
          </c:extLst>
        </c:ser>
        <c:ser>
          <c:idx val="1"/>
          <c:order val="1"/>
          <c:tx>
            <c:strRef>
              <c:f>Outcomes_Based_Goals!$G$1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Outcomes_Based_Goals!$G$2:$G$13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C-44EB-9FBE-1766C64AB4C1}"/>
            </c:ext>
          </c:extLst>
        </c:ser>
        <c:ser>
          <c:idx val="2"/>
          <c:order val="2"/>
          <c:tx>
            <c:strRef>
              <c:f>Outcomes_Based_Goals!$H$1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Outcomes_Based_Goals!$H$2:$H$13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3C-44EB-9FBE-1766C64AB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665520"/>
        <c:axId val="846582032"/>
      </c:lineChart>
      <c:catAx>
        <c:axId val="65766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582032"/>
        <c:crosses val="autoZero"/>
        <c:auto val="1"/>
        <c:lblAlgn val="ctr"/>
        <c:lblOffset val="100"/>
        <c:tickLblSkip val="1"/>
        <c:noMultiLvlLbl val="0"/>
      </c:catAx>
      <c:valAx>
        <c:axId val="84658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65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[StarterBook_RGV_2 (version 1).xlsx]Duration Graph!PivotTable1</c:name>
    <c:fmtId val="0"/>
  </c:pivotSource>
  <c:chart>
    <c:autoTitleDeleted val="0"/>
    <c:pivotFmts>
      <c:pivotFmt>
        <c:idx val="0"/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085406391089254E-2"/>
          <c:y val="0.10299236773732846"/>
          <c:w val="0.82471334586532119"/>
          <c:h val="0.729472430966182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'Duration Graph'!$B$4:$B$5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'Duration Graph'!$A$6:$A$16</c:f>
              <c:strCache>
                <c:ptCount val="10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hardware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</c:strCache>
            </c:strRef>
          </c:cat>
          <c:val>
            <c:numRef>
              <c:f>'Duration Graph'!$B$6:$B$16</c:f>
              <c:numCache>
                <c:formatCode>General</c:formatCode>
                <c:ptCount val="10"/>
                <c:pt idx="0">
                  <c:v>250</c:v>
                </c:pt>
                <c:pt idx="3">
                  <c:v>20</c:v>
                </c:pt>
                <c:pt idx="4">
                  <c:v>59</c:v>
                </c:pt>
                <c:pt idx="6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A-4A72-BEA9-85AE8467D0B4}"/>
            </c:ext>
          </c:extLst>
        </c:ser>
        <c:ser>
          <c:idx val="1"/>
          <c:order val="1"/>
          <c:tx>
            <c:strRef>
              <c:f>'Duration Graph'!$C$4:$C$5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'Duration Graph'!$A$6:$A$16</c:f>
              <c:strCache>
                <c:ptCount val="10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spaces</c:v>
                </c:pt>
                <c:pt idx="5">
                  <c:v>hardware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</c:strCache>
            </c:strRef>
          </c:cat>
          <c:val>
            <c:numRef>
              <c:f>'Duration Graph'!$C$6:$C$16</c:f>
              <c:numCache>
                <c:formatCode>General</c:formatCode>
                <c:ptCount val="10"/>
                <c:pt idx="0">
                  <c:v>412</c:v>
                </c:pt>
                <c:pt idx="1">
                  <c:v>240</c:v>
                </c:pt>
                <c:pt idx="2">
                  <c:v>164</c:v>
                </c:pt>
                <c:pt idx="3">
                  <c:v>138</c:v>
                </c:pt>
                <c:pt idx="4">
                  <c:v>68</c:v>
                </c:pt>
                <c:pt idx="5">
                  <c:v>103</c:v>
                </c:pt>
                <c:pt idx="6">
                  <c:v>62</c:v>
                </c:pt>
                <c:pt idx="7">
                  <c:v>52</c:v>
                </c:pt>
                <c:pt idx="8">
                  <c:v>49</c:v>
                </c:pt>
                <c:pt idx="9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238A-4A72-BEA9-85AE8467D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7004527"/>
        <c:axId val="1265329007"/>
      </c:barChart>
      <c:catAx>
        <c:axId val="132700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329007"/>
        <c:crosses val="autoZero"/>
        <c:auto val="1"/>
        <c:lblAlgn val="ctr"/>
        <c:lblOffset val="100"/>
        <c:noMultiLvlLbl val="0"/>
      </c:catAx>
      <c:valAx>
        <c:axId val="12653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00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[StarterBook_RGV_2 (version 1).xlsx]Stacked_Pivot2!PivotTable2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Stacked_Pivot2!$B$4:$B$5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Stacked_Pivot2!$A$6:$A$47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Stacked_Pivot2!$B$6:$B$47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6-4B05-81DF-5F59A75706E4}"/>
            </c:ext>
          </c:extLst>
        </c:ser>
        <c:ser>
          <c:idx val="1"/>
          <c:order val="1"/>
          <c:tx>
            <c:strRef>
              <c:f>Stacked_Pivot2!$C$4:$C$5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Stacked_Pivot2!$A$6:$A$47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Stacked_Pivot2!$C$6:$C$47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66-4B05-81DF-5F59A75706E4}"/>
            </c:ext>
          </c:extLst>
        </c:ser>
        <c:ser>
          <c:idx val="2"/>
          <c:order val="2"/>
          <c:tx>
            <c:strRef>
              <c:f>Stacked_Pivot2!$D$4:$D$5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Stacked_Pivot2!$A$6:$A$47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Stacked_Pivot2!$D$6:$D$47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66-4B05-81DF-5F59A75706E4}"/>
            </c:ext>
          </c:extLst>
        </c:ser>
        <c:ser>
          <c:idx val="3"/>
          <c:order val="3"/>
          <c:tx>
            <c:strRef>
              <c:f>Stacked_Pivot2!$E$4:$E$5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Stacked_Pivot2!$A$6:$A$47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Stacked_Pivot2!$E$6:$E$47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66-4B05-81DF-5F59A7570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2764959"/>
        <c:axId val="1652495103"/>
      </c:barChart>
      <c:catAx>
        <c:axId val="166276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95103"/>
        <c:crosses val="autoZero"/>
        <c:auto val="1"/>
        <c:lblAlgn val="ctr"/>
        <c:lblOffset val="100"/>
        <c:noMultiLvlLbl val="0"/>
      </c:catAx>
      <c:valAx>
        <c:axId val="16524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76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152400</xdr:rowOff>
    </xdr:from>
    <xdr:to>
      <xdr:col>16</xdr:col>
      <xdr:colOff>152399</xdr:colOff>
      <xdr:row>22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79853-D465-40A1-BD68-56971B620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41413</xdr:colOff>
      <xdr:row>9</xdr:row>
      <xdr:rowOff>57978</xdr:rowOff>
    </xdr:from>
    <xdr:to>
      <xdr:col>22</xdr:col>
      <xdr:colOff>240195</xdr:colOff>
      <xdr:row>35</xdr:row>
      <xdr:rowOff>124239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5C6A3-A2C9-438A-8B44-6FFD30FA5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23811</xdr:rowOff>
    </xdr:from>
    <xdr:to>
      <xdr:col>20</xdr:col>
      <xdr:colOff>266700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3A851-2AA9-4D61-B540-0175703F5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714374</xdr:colOff>
      <xdr:row>1</xdr:row>
      <xdr:rowOff>47625</xdr:rowOff>
    </xdr:from>
    <xdr:to>
      <xdr:col>14</xdr:col>
      <xdr:colOff>247650</xdr:colOff>
      <xdr:row>20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BC193-73BF-4069-AA43-1A8AA558B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161924</xdr:rowOff>
    </xdr:from>
    <xdr:to>
      <xdr:col>9</xdr:col>
      <xdr:colOff>19050</xdr:colOff>
      <xdr:row>36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C3BD48-DCB7-43FD-BE0D-DB4FB18B6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666749</xdr:colOff>
      <xdr:row>20</xdr:row>
      <xdr:rowOff>161926</xdr:rowOff>
    </xdr:from>
    <xdr:to>
      <xdr:col>13</xdr:col>
      <xdr:colOff>123825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EBEC6-618E-4EF8-A696-511E27084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0.36898</cdr:x>
      <cdr:y>0.03132</cdr:y>
    </cdr:from>
    <cdr:to>
      <cdr:x>0.58824</cdr:x>
      <cdr:y>0.09186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60F688D-02E5-4ABE-9353-9ACF38BA39E9}"/>
            </a:ext>
          </a:extLst>
        </cdr:cNvPr>
        <cdr:cNvSpPr txBox="1"/>
      </cdr:nvSpPr>
      <cdr:spPr>
        <a:xfrm xmlns:a="http://schemas.openxmlformats.org/drawingml/2006/main">
          <a:off x="2628900" y="142874"/>
          <a:ext cx="1562101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100" b="1"/>
            <a:t>Compare Top Ten Project</a:t>
          </a:r>
          <a:r>
            <a:rPr lang="en-US" sz="1100" b="1" baseline="0"/>
            <a:t> to Start - End Date Duration</a:t>
          </a:r>
          <a:endParaRPr lang="en-US" sz="1100" b="1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95251</xdr:colOff>
      <xdr:row>1</xdr:row>
      <xdr:rowOff>114300</xdr:rowOff>
    </xdr:from>
    <xdr:to>
      <xdr:col>27</xdr:col>
      <xdr:colOff>95251</xdr:colOff>
      <xdr:row>32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3678E-667A-438A-887F-D3FD44293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" refreshedDate="43691.038467708335" createdVersion="6" refreshedVersion="6" minRefreshableVersion="3" recordCount="4114" xr:uid="{2C714E05-B256-4328-85F5-EFBBBDD1118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" refreshedDate="43698.630516087964" createdVersion="6" refreshedVersion="6" minRefreshableVersion="3" recordCount="4114" xr:uid="{82EE57D4-F27D-4A12-A8B8-24A07236E7AA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" refreshedDate="43700.459871874998" createdVersion="6" refreshedVersion="6" minRefreshableVersion="3" recordCount="4114" xr:uid="{CF7A8056-E5B1-4A1B-BAF4-9DEF311A6F2D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th of Campaign (number of days)" numFmtId="1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" refreshedDate="43701.839538194443" createdVersion="6" refreshedVersion="6" minRefreshableVersion="3" recordCount="4114" xr:uid="{128AA071-A2DB-479B-BBE7-2EAEB162276E}">
  <cacheSource type="worksheet">
    <worksheetSource ref="A1:U4115" sheet="Sheet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enth of Campaign (number of days)" numFmtId="1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  <n v="32.99857638889079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  <n v="30.0416666666642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  <n v="14.1177777777775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  <n v="31.63916666666773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  <n v="19.09818287036614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  <n v="19.989803240736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  <n v="52.97943287037196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  <n v="3.96751157408289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  <n v="9.53075231480761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  <n v="36.18432870369724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  <n v="24.04030092592438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n v="27.92902777777635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n v="57.18238425926392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n v="34.958333333335759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  <n v="57.37474537036905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  <n v="49.95833333332848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  <n v="41.19363425925985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n v="52.91552083333226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n v="20.41249999999854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  <n v="39.9722337963030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  <n v="63.50326388889516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  <n v="30.13067129629052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  <n v="41.5987268518510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  <n v="50.30011574073432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  <n v="29.2330902777830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  <n v="59.95833333332848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  <n v="44.95833333332848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  <n v="35.4379513888925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  <n v="19.95833333332848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  <n v="35.04166666666424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  <n v="22.14618055555183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  <n v="31.89456018518103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  <n v="29.9987152777830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  <n v="29.3330787037120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  <n v="11.21898148148466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n v="13.88194444444525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  <n v="45.01895833332673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  <n v="21.471516203702777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n v="59.99284722221636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  <n v="26.71006944444525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  <n v="30.9995833333305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  <n v="59.0417708333334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  <n v="40.4050115740756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n v="30.0416666666642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  <n v="60.04166666666424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  <n v="31.65900462962599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n v="28.99909722222946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  <n v="15.5380208333299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  <n v="59.9583333333357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  <n v="30.04166666666424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  <n v="29.9583333333357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  <n v="33.152256944442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  <n v="30.0416666666642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  <n v="30.34943287037458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  <n v="41.86864583333226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  <n v="30.6035416666636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n v="30.041666666671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  <n v="34.22309027777373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  <n v="57.60168981482274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  <n v="18.1465277777824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  <n v="30.0416666666715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  <n v="46.147870370376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  <n v="17.0603472222283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  <n v="12.63261574074567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  <n v="59.66718749999563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  <n v="34.5735763888951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  <n v="29.95833333333575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  <n v="40.0416666666715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  <n v="59.30224537036701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  <n v="25.2936805555655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  <n v="60.0416666666715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n v="30.0416666666715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  <n v="42.0416666666642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  <n v="30.04166666666424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  <n v="52.1263194444472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  <n v="30.0416666666569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  <n v="35.37398148148349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  <n v="31.2031828703766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  <n v="29.95833333333575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  <n v="59.9583333333357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  <n v="44.9583333333357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  <n v="30.0416666666642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n v="59.958333333335759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  <n v="29.95833333333575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  <n v="29.95833333333575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  <n v="31.04166666666424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  <n v="60.04166666666424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  <n v="29.9583333333357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  <n v="29.95833333333575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  <n v="59.9583333333357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  <n v="32.78572916666598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  <n v="31.0495023148105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  <n v="30.17694444444350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  <n v="59.9583333333357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  <n v="30.7324652777824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  <n v="30.04166666666424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  <n v="21.9547453703708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  <n v="33.9133564814765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  <n v="59.95833333333575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  <n v="30.31581018518045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  <n v="44.95833333333575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  <n v="22.46902777778450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  <n v="58.8899421296373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  <n v="27.95833333333575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  <n v="30.04166666666424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  <n v="30.0416666666642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  <n v="15.06313657407008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n v="29.9583333333357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  <n v="59.96849537037633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  <n v="28.79226851851126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  <n v="44.15865740740991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  <n v="39.9583333333357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  <n v="32.39553240740497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  <n v="59.72721064814686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  <n v="40.0378009259220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  <n v="30.041666666671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  <n v="56.23379629629198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  <n v="60.0416666666642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  <n v="32.30737268517987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  <n v="44.40418981481343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  <n v="30.04166666666424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  <n v="50.23612268518627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  <n v="46.4397337963018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  <n v="32.34018518518860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  <n v="29.95833333333575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  <n v="41.25493055555125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  <n v="45.9503703703740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  <n v="40.04166666667151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  <n v="20.184745370374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  <n v="54.53035879629169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  <n v="31.9980324074058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  <n v="29.18946759259415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  <n v="30.04166666667151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  <n v="29.95833333333575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  <n v="35.99534722221869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  <n v="20.1726041666697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  <n v="46.8197453703687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  <n v="35.0416666666642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  <n v="22.29159722222539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  <n v="37.27510416667064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  <n v="59.9583333333284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  <n v="41.1543981481518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  <n v="59.95833333332848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  <n v="29.95833333333575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  <n v="44.95833333334303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  <n v="15.04166666667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  <n v="41.05075231481896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  <n v="60.0416666666715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  <n v="36.45124999999825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  <n v="48.51067129629518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  <n v="60.04166666666424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  <n v="48.18015046296204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  <n v="29.95833333333575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  <n v="29.84285879629169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  <n v="57.6672453703722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  <n v="20.62107638888846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  <n v="29.9583333333357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  <n v="35.55077546296524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  <n v="31.0414699074099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  <n v="29.95833333332848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  <n v="34.24853009259095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  <n v="18.3599652777775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  <n v="29.99994212962337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  <n v="77.04155092591827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  <n v="29.95833333333575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  <n v="44.95833333333575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  <n v="59.95833333332848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  <n v="39.95833333333575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  <n v="29.9583333333357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  <n v="38.06023148147505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  <n v="36.0541550925918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  <n v="59.62899305555765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  <n v="59.958333333328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  <n v="16.23780092592642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n v="34.9583333333357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  <n v="48.1014236111077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n v="46.2057291666642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  <n v="30.04166666666424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n v="51.54962962963327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  <n v="34.88266203703096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  <n v="27.34978009259066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  <n v="24.55998842592816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  <n v="31.72261574074218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n v="48.6854282407366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  <n v="14.2637847222213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  <n v="30.04166666666424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  <n v="35.7502893518467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  <n v="59.95833333333575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  <n v="39.1031481481477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  <n v="42.0168402777708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  <n v="30.0690277777830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  <n v="59.9583333333357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  <n v="31.00613425925985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  <n v="30.17210648148466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  <n v="45.0416666666715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  <n v="59.95833333333575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  <n v="30.0416666666642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  <n v="31.48383101852232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  <n v="29.958333333335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  <n v="60.0416666666642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  <n v="31.75319444443448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  <n v="49.15385416665958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n v="19.95833333333575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  <n v="19.19296296296670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  <n v="28.08472222222917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  <n v="42.6183333333392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  <n v="28.9890972222201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  <n v="30.25693287036847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  <n v="22.48754629630275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  <n v="8.175462962964957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  <n v="59.95833333334303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  <n v="29.9583333333357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  <n v="20.9583333333430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  <n v="40.04166666667151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  <n v="30.11321759258862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  <n v="32.3210879629696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  <n v="31.49675925926567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  <n v="14.99784722222830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  <n v="31.3388657407413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  <n v="34.06253472221578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  <n v="30.0416666666715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  <n v="29.9583333333357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  <n v="17.36443287036672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  <n v="44.55513888889254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  <n v="32.70792824073578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  <n v="27.95833333333575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  <n v="32.91122685185109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  <n v="29.97292824074247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  <n v="29.39041666666162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  <n v="14.04462962963589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  <n v="26.71934027777751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  <n v="22.95629629629547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  <n v="38.05928240740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  <n v="43.1161111111068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  <n v="31.0618634259299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  <n v="21.144525462957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  <n v="25.94714120370190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  <n v="28.3596180555541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  <n v="41.0128472222204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  <n v="25.95807870370481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  <n v="28.95799768518918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  <n v="12.1747222222256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  <n v="16.28821759259153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  <n v="29.64081018519209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  <n v="30.0416666666642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  <n v="31.109837962962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  <n v="36.978287037032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  <n v="30.0416666666642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  <n v="35.2249305555524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  <n v="18.0946990740703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  <n v="46.04341435185779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  <n v="27.95968750000611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  <n v="30.0416666666569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  <n v="31.8739583333299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  <n v="29.9583333333357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  <n v="32.78442129630275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n v="17.5812615740796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  <n v="30.04750000000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  <n v="23.2743171296315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  <n v="20.59168981481343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  <n v="30.04166666667151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  <n v="21.1189004629704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  <n v="31.60964120370772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  <n v="30.04166666667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  <n v="29.4668981481445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  <n v="27.73413194444583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  <n v="59.9583333333357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  <n v="30.73682870370248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  <n v="19.18203703703329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  <n v="33.08371527777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  <n v="29.9583333333357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n v="32.6177662037007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  <n v="29.096099537033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  <n v="60.04166666665696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  <n v="10.92555555555009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  <n v="18.4439351851906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n v="7.639386574075615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  <n v="20.1387037036984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  <n v="30.0416666666642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  <n v="36.6329629629690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  <n v="30.0365277777746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  <n v="13.40249999999650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  <n v="28.9131828703684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  <n v="45.5367245370362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n v="44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  <n v="29.12894675926509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  <n v="17.00041666666220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  <n v="17.5299189814832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n v="6.47665509259968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  <n v="19.8993171296315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  <n v="54.8214583333392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n v="28.0313773148227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n v="24.08939814814220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  <n v="29.8221759259249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  <n v="59.9583333333357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  <n v="43.83843750000232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  <n v="30.17665509258949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  <n v="18.70042824074334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x v="0"/>
    <x v="0"/>
    <x v="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x v="0"/>
    <x v="1"/>
    <x v="1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  <x v="2"/>
    <x v="2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x v="0"/>
    <x v="3"/>
    <x v="3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x v="0"/>
    <x v="4"/>
    <x v="4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x v="0"/>
    <x v="5"/>
    <x v="5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x v="0"/>
    <x v="6"/>
    <x v="6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x v="0"/>
    <x v="7"/>
    <x v="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x v="0"/>
    <x v="8"/>
    <x v="8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x v="0"/>
    <x v="9"/>
    <x v="9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x v="0"/>
    <x v="10"/>
    <x v="10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x v="0"/>
    <x v="11"/>
    <x v="11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x v="0"/>
    <x v="12"/>
    <x v="12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x v="0"/>
    <x v="13"/>
    <x v="13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x v="0"/>
    <x v="14"/>
    <x v="14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x v="0"/>
    <x v="15"/>
    <x v="15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x v="0"/>
    <x v="16"/>
    <x v="16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x v="0"/>
    <x v="17"/>
    <x v="17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x v="0"/>
    <x v="18"/>
    <x v="18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x v="0"/>
    <x v="19"/>
    <x v="19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x v="0"/>
    <x v="20"/>
    <x v="2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x v="0"/>
    <x v="21"/>
    <x v="21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x v="0"/>
    <x v="22"/>
    <x v="22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x v="0"/>
    <x v="23"/>
    <x v="23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x v="0"/>
    <x v="24"/>
    <x v="24"/>
    <n v="32.99857638889079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x v="0"/>
    <x v="25"/>
    <x v="25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x v="0"/>
    <x v="26"/>
    <x v="26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x v="0"/>
    <x v="27"/>
    <x v="27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x v="0"/>
    <x v="28"/>
    <x v="28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x v="0"/>
    <x v="29"/>
    <x v="29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x v="0"/>
    <x v="30"/>
    <x v="30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x v="31"/>
    <x v="31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x v="0"/>
    <x v="32"/>
    <x v="32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x v="0"/>
    <x v="33"/>
    <x v="33"/>
    <n v="30.0416666666642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x v="0"/>
    <x v="34"/>
    <x v="34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x v="0"/>
    <x v="35"/>
    <x v="35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x v="0"/>
    <x v="36"/>
    <x v="36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x v="0"/>
    <x v="37"/>
    <x v="37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x v="0"/>
    <x v="38"/>
    <x v="38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x v="0"/>
    <x v="39"/>
    <x v="39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x v="0"/>
    <x v="40"/>
    <x v="4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x v="0"/>
    <x v="41"/>
    <x v="41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x v="0"/>
    <x v="42"/>
    <x v="42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x v="0"/>
    <x v="43"/>
    <x v="43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x v="0"/>
    <x v="44"/>
    <x v="44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x v="0"/>
    <x v="45"/>
    <x v="45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x v="0"/>
    <x v="46"/>
    <x v="4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x v="0"/>
    <x v="47"/>
    <x v="4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x v="0"/>
    <x v="48"/>
    <x v="48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x v="0"/>
    <x v="49"/>
    <x v="49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x v="0"/>
    <x v="50"/>
    <x v="5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x v="0"/>
    <x v="51"/>
    <x v="51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x v="0"/>
    <x v="52"/>
    <x v="52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x v="0"/>
    <x v="53"/>
    <x v="53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x v="0"/>
    <x v="54"/>
    <x v="54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x v="0"/>
    <x v="55"/>
    <x v="55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x v="0"/>
    <x v="56"/>
    <x v="56"/>
    <n v="14.1177777777775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x v="0"/>
    <x v="57"/>
    <x v="57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x v="0"/>
    <x v="58"/>
    <x v="58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x v="0"/>
    <x v="59"/>
    <x v="59"/>
    <n v="31.6391666666677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x v="1"/>
    <x v="60"/>
    <x v="60"/>
    <n v="19.09818287036614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x v="1"/>
    <x v="61"/>
    <x v="61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x v="1"/>
    <x v="62"/>
    <x v="62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x v="1"/>
    <x v="63"/>
    <x v="63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x v="1"/>
    <x v="64"/>
    <x v="64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x v="1"/>
    <x v="65"/>
    <x v="65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x v="1"/>
    <x v="66"/>
    <x v="66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x v="1"/>
    <x v="67"/>
    <x v="67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x v="1"/>
    <x v="68"/>
    <x v="68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x v="1"/>
    <x v="69"/>
    <x v="69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x v="1"/>
    <x v="70"/>
    <x v="70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x v="1"/>
    <x v="71"/>
    <x v="71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x v="1"/>
    <x v="72"/>
    <x v="72"/>
    <n v="19.989803240736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x v="73"/>
    <x v="73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x v="1"/>
    <x v="74"/>
    <x v="74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x v="1"/>
    <x v="75"/>
    <x v="75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x v="1"/>
    <x v="76"/>
    <x v="76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x v="1"/>
    <x v="77"/>
    <x v="77"/>
    <n v="52.97943287037196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  <x v="78"/>
    <x v="78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x v="1"/>
    <x v="79"/>
    <x v="79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x v="1"/>
    <x v="80"/>
    <x v="80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x v="1"/>
    <x v="81"/>
    <x v="81"/>
    <n v="3.96751157408289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x v="1"/>
    <x v="82"/>
    <x v="82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x v="1"/>
    <x v="83"/>
    <x v="83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x v="1"/>
    <x v="84"/>
    <x v="84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x v="1"/>
    <x v="85"/>
    <x v="85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x v="1"/>
    <x v="86"/>
    <x v="86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x v="1"/>
    <x v="87"/>
    <x v="87"/>
    <n v="9.53075231480761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x v="1"/>
    <x v="88"/>
    <x v="88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x v="1"/>
    <x v="89"/>
    <x v="89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x v="1"/>
    <x v="90"/>
    <x v="90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x v="1"/>
    <x v="91"/>
    <x v="91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x v="1"/>
    <x v="92"/>
    <x v="92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x v="1"/>
    <x v="93"/>
    <x v="93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x v="1"/>
    <x v="94"/>
    <x v="94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x v="1"/>
    <x v="95"/>
    <x v="95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x v="1"/>
    <x v="96"/>
    <x v="96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x v="1"/>
    <x v="97"/>
    <x v="97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x v="1"/>
    <x v="98"/>
    <x v="98"/>
    <n v="36.18432870369724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x v="1"/>
    <x v="99"/>
    <x v="9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x v="1"/>
    <x v="100"/>
    <x v="100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x v="101"/>
    <x v="101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x v="1"/>
    <x v="102"/>
    <x v="102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x v="1"/>
    <x v="103"/>
    <x v="103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  <x v="104"/>
    <x v="104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x v="1"/>
    <x v="105"/>
    <x v="105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x v="1"/>
    <x v="106"/>
    <x v="106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x v="1"/>
    <x v="107"/>
    <x v="10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x v="1"/>
    <x v="108"/>
    <x v="108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x v="1"/>
    <x v="109"/>
    <x v="109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x v="1"/>
    <x v="110"/>
    <x v="11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x v="1"/>
    <x v="111"/>
    <x v="111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x v="1"/>
    <x v="112"/>
    <x v="112"/>
    <n v="24.04030092592438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x v="1"/>
    <x v="113"/>
    <x v="113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x v="1"/>
    <x v="114"/>
    <x v="114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x v="1"/>
    <x v="115"/>
    <x v="115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x v="1"/>
    <x v="116"/>
    <x v="116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x v="1"/>
    <x v="117"/>
    <x v="117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x v="1"/>
    <x v="118"/>
    <x v="118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x v="1"/>
    <x v="119"/>
    <x v="119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x v="2"/>
    <x v="120"/>
    <x v="120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x v="2"/>
    <x v="121"/>
    <x v="121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  <x v="122"/>
    <x v="122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x v="2"/>
    <x v="123"/>
    <x v="123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  <x v="124"/>
    <x v="124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x v="2"/>
    <x v="125"/>
    <x v="125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x v="2"/>
    <x v="126"/>
    <x v="126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x v="2"/>
    <x v="127"/>
    <x v="127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x v="2"/>
    <x v="128"/>
    <x v="128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  <x v="129"/>
    <x v="129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  <x v="130"/>
    <x v="130"/>
    <n v="27.92902777777635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  <x v="131"/>
    <x v="131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x v="2"/>
    <x v="132"/>
    <x v="132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  <x v="133"/>
    <x v="133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  <x v="134"/>
    <x v="134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x v="2"/>
    <x v="135"/>
    <x v="135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  <x v="136"/>
    <x v="136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  <x v="137"/>
    <x v="137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x v="2"/>
    <x v="138"/>
    <x v="138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x v="139"/>
    <x v="139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  <x v="140"/>
    <x v="140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x v="2"/>
    <x v="141"/>
    <x v="141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x v="2"/>
    <x v="142"/>
    <x v="142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  <x v="143"/>
    <x v="143"/>
    <n v="57.18238425926392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x v="2"/>
    <x v="144"/>
    <x v="144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x v="2"/>
    <x v="145"/>
    <x v="145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x v="2"/>
    <x v="146"/>
    <x v="146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  <x v="147"/>
    <x v="147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x v="2"/>
    <x v="148"/>
    <x v="148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x v="2"/>
    <x v="149"/>
    <x v="149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x v="2"/>
    <x v="150"/>
    <x v="15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x v="2"/>
    <x v="151"/>
    <x v="15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x v="2"/>
    <x v="152"/>
    <x v="152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x v="2"/>
    <x v="153"/>
    <x v="153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x v="2"/>
    <x v="154"/>
    <x v="154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x v="2"/>
    <x v="155"/>
    <x v="15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x v="2"/>
    <x v="156"/>
    <x v="1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x v="2"/>
    <x v="157"/>
    <x v="157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  <x v="158"/>
    <x v="15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x v="2"/>
    <x v="159"/>
    <x v="159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3"/>
    <x v="160"/>
    <x v="160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x v="3"/>
    <x v="161"/>
    <x v="161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x v="3"/>
    <x v="162"/>
    <x v="162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3"/>
    <x v="163"/>
    <x v="163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x v="3"/>
    <x v="164"/>
    <x v="164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3"/>
    <x v="165"/>
    <x v="165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  <x v="166"/>
    <x v="166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x v="3"/>
    <x v="167"/>
    <x v="167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x v="3"/>
    <x v="168"/>
    <x v="168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x v="3"/>
    <x v="169"/>
    <x v="16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x v="3"/>
    <x v="170"/>
    <x v="17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x v="3"/>
    <x v="171"/>
    <x v="171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3"/>
    <x v="172"/>
    <x v="172"/>
    <n v="34.95833333333575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3"/>
    <x v="173"/>
    <x v="173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3"/>
    <x v="174"/>
    <x v="174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x v="3"/>
    <x v="175"/>
    <x v="175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3"/>
    <x v="176"/>
    <x v="176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x v="3"/>
    <x v="177"/>
    <x v="177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3"/>
    <x v="178"/>
    <x v="178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3"/>
    <x v="179"/>
    <x v="179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x v="3"/>
    <x v="180"/>
    <x v="18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x v="3"/>
    <x v="181"/>
    <x v="181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3"/>
    <x v="182"/>
    <x v="18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x v="3"/>
    <x v="183"/>
    <x v="183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x v="3"/>
    <x v="184"/>
    <x v="184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x v="3"/>
    <x v="185"/>
    <x v="185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3"/>
    <x v="186"/>
    <x v="186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3"/>
    <x v="187"/>
    <x v="187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3"/>
    <x v="188"/>
    <x v="188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x v="3"/>
    <x v="189"/>
    <x v="189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x v="3"/>
    <x v="190"/>
    <x v="190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x v="3"/>
    <x v="191"/>
    <x v="191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x v="3"/>
    <x v="192"/>
    <x v="19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3"/>
    <x v="193"/>
    <x v="193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x v="3"/>
    <x v="194"/>
    <x v="194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3"/>
    <x v="195"/>
    <x v="195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x v="3"/>
    <x v="196"/>
    <x v="196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x v="3"/>
    <x v="197"/>
    <x v="197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x v="3"/>
    <x v="198"/>
    <x v="198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3"/>
    <x v="199"/>
    <x v="199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x v="3"/>
    <x v="200"/>
    <x v="200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x v="3"/>
    <x v="201"/>
    <x v="201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3"/>
    <x v="202"/>
    <x v="202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x v="3"/>
    <x v="203"/>
    <x v="203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x v="3"/>
    <x v="204"/>
    <x v="204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x v="3"/>
    <x v="205"/>
    <x v="205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3"/>
    <x v="206"/>
    <x v="206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x v="3"/>
    <x v="207"/>
    <x v="207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3"/>
    <x v="208"/>
    <x v="208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3"/>
    <x v="209"/>
    <x v="209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x v="3"/>
    <x v="210"/>
    <x v="21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x v="3"/>
    <x v="211"/>
    <x v="211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x v="3"/>
    <x v="212"/>
    <x v="212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x v="3"/>
    <x v="213"/>
    <x v="213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x v="3"/>
    <x v="214"/>
    <x v="214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x v="3"/>
    <x v="215"/>
    <x v="215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x v="3"/>
    <x v="216"/>
    <x v="216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x v="3"/>
    <x v="217"/>
    <x v="217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3"/>
    <x v="218"/>
    <x v="218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x v="3"/>
    <x v="219"/>
    <x v="219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x v="3"/>
    <x v="220"/>
    <x v="220"/>
    <n v="41.19363425925985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3"/>
    <x v="221"/>
    <x v="221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3"/>
    <x v="222"/>
    <x v="222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3"/>
    <x v="223"/>
    <x v="223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3"/>
    <x v="224"/>
    <x v="224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3"/>
    <x v="225"/>
    <x v="225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x v="3"/>
    <x v="226"/>
    <x v="226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3"/>
    <x v="227"/>
    <x v="227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3"/>
    <x v="228"/>
    <x v="228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3"/>
    <x v="229"/>
    <x v="229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x v="3"/>
    <x v="230"/>
    <x v="23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3"/>
    <x v="231"/>
    <x v="23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x v="3"/>
    <x v="232"/>
    <x v="232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3"/>
    <x v="233"/>
    <x v="233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x v="3"/>
    <x v="234"/>
    <x v="234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3"/>
    <x v="235"/>
    <x v="23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3"/>
    <x v="236"/>
    <x v="236"/>
    <n v="52.91552083333226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x v="3"/>
    <x v="237"/>
    <x v="237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3"/>
    <x v="238"/>
    <x v="238"/>
    <n v="20.4124999999985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3"/>
    <x v="239"/>
    <x v="239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x v="4"/>
    <x v="240"/>
    <x v="240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x v="4"/>
    <x v="241"/>
    <x v="241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x v="4"/>
    <x v="242"/>
    <x v="242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x v="4"/>
    <x v="243"/>
    <x v="243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x v="4"/>
    <x v="244"/>
    <x v="244"/>
    <n v="39.9722337963030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x v="4"/>
    <x v="245"/>
    <x v="24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x v="4"/>
    <x v="246"/>
    <x v="246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x v="4"/>
    <x v="247"/>
    <x v="247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x v="4"/>
    <x v="248"/>
    <x v="248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x v="4"/>
    <x v="249"/>
    <x v="249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x v="4"/>
    <x v="250"/>
    <x v="250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x v="4"/>
    <x v="251"/>
    <x v="251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x v="4"/>
    <x v="252"/>
    <x v="252"/>
    <n v="63.50326388889516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x v="4"/>
    <x v="253"/>
    <x v="253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x v="4"/>
    <x v="254"/>
    <x v="254"/>
    <n v="30.13067129629052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x v="4"/>
    <x v="255"/>
    <x v="255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x v="4"/>
    <x v="256"/>
    <x v="256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x v="4"/>
    <x v="257"/>
    <x v="257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x v="4"/>
    <x v="258"/>
    <x v="258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x v="4"/>
    <x v="259"/>
    <x v="25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x v="4"/>
    <x v="260"/>
    <x v="26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x v="4"/>
    <x v="261"/>
    <x v="261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x v="4"/>
    <x v="262"/>
    <x v="262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x v="4"/>
    <x v="263"/>
    <x v="263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x v="4"/>
    <x v="264"/>
    <x v="264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x v="4"/>
    <x v="265"/>
    <x v="265"/>
    <n v="41.5987268518510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x v="4"/>
    <x v="266"/>
    <x v="266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x v="4"/>
    <x v="267"/>
    <x v="267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x v="4"/>
    <x v="268"/>
    <x v="26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x v="4"/>
    <x v="269"/>
    <x v="269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x v="4"/>
    <x v="270"/>
    <x v="270"/>
    <n v="50.30011574073432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x v="4"/>
    <x v="271"/>
    <x v="271"/>
    <n v="29.2330902777830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x v="4"/>
    <x v="272"/>
    <x v="272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x v="4"/>
    <x v="273"/>
    <x v="273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x v="4"/>
    <x v="274"/>
    <x v="274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x v="4"/>
    <x v="275"/>
    <x v="275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x v="4"/>
    <x v="276"/>
    <x v="276"/>
    <n v="59.95833333332848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x v="4"/>
    <x v="277"/>
    <x v="277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x v="4"/>
    <x v="278"/>
    <x v="278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x v="4"/>
    <x v="279"/>
    <x v="279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x v="4"/>
    <x v="280"/>
    <x v="280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x v="4"/>
    <x v="281"/>
    <x v="281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x v="4"/>
    <x v="282"/>
    <x v="282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x v="4"/>
    <x v="283"/>
    <x v="283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x v="4"/>
    <x v="284"/>
    <x v="284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x v="4"/>
    <x v="285"/>
    <x v="285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x v="4"/>
    <x v="286"/>
    <x v="286"/>
    <n v="44.95833333332848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x v="4"/>
    <x v="287"/>
    <x v="287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x v="4"/>
    <x v="288"/>
    <x v="288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x v="4"/>
    <x v="289"/>
    <x v="289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x v="4"/>
    <x v="290"/>
    <x v="29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x v="4"/>
    <x v="291"/>
    <x v="291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x v="4"/>
    <x v="292"/>
    <x v="292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x v="4"/>
    <x v="293"/>
    <x v="293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x v="294"/>
    <x v="294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x v="4"/>
    <x v="295"/>
    <x v="295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x v="4"/>
    <x v="296"/>
    <x v="296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x v="4"/>
    <x v="297"/>
    <x v="297"/>
    <n v="35.4379513888925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x v="4"/>
    <x v="298"/>
    <x v="298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x v="4"/>
    <x v="299"/>
    <x v="299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x v="4"/>
    <x v="300"/>
    <x v="300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x v="4"/>
    <x v="301"/>
    <x v="301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x v="4"/>
    <x v="302"/>
    <x v="302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x v="4"/>
    <x v="303"/>
    <x v="303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x v="4"/>
    <x v="304"/>
    <x v="304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x v="4"/>
    <x v="305"/>
    <x v="305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x v="4"/>
    <x v="306"/>
    <x v="306"/>
    <n v="19.95833333332848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x v="4"/>
    <x v="307"/>
    <x v="307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x v="4"/>
    <x v="308"/>
    <x v="308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x v="4"/>
    <x v="309"/>
    <x v="309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x v="4"/>
    <x v="310"/>
    <x v="31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x v="4"/>
    <x v="311"/>
    <x v="311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x v="4"/>
    <x v="312"/>
    <x v="31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x v="4"/>
    <x v="313"/>
    <x v="313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x v="4"/>
    <x v="314"/>
    <x v="31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x v="4"/>
    <x v="315"/>
    <x v="315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x v="4"/>
    <x v="316"/>
    <x v="316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x v="4"/>
    <x v="317"/>
    <x v="317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x v="4"/>
    <x v="318"/>
    <x v="318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x v="4"/>
    <x v="319"/>
    <x v="319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x v="4"/>
    <x v="320"/>
    <x v="32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x v="4"/>
    <x v="321"/>
    <x v="321"/>
    <n v="35.04166666666424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x v="4"/>
    <x v="322"/>
    <x v="322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x v="4"/>
    <x v="323"/>
    <x v="323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x v="4"/>
    <x v="324"/>
    <x v="324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x v="4"/>
    <x v="325"/>
    <x v="325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x v="4"/>
    <x v="326"/>
    <x v="326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x v="4"/>
    <x v="327"/>
    <x v="327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x v="4"/>
    <x v="328"/>
    <x v="328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x v="4"/>
    <x v="329"/>
    <x v="329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x v="4"/>
    <x v="330"/>
    <x v="33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x v="4"/>
    <x v="331"/>
    <x v="331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x v="4"/>
    <x v="332"/>
    <x v="332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x v="4"/>
    <x v="333"/>
    <x v="333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x v="4"/>
    <x v="334"/>
    <x v="334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x v="4"/>
    <x v="335"/>
    <x v="335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x v="4"/>
    <x v="336"/>
    <x v="336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x v="4"/>
    <x v="337"/>
    <x v="337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x v="4"/>
    <x v="338"/>
    <x v="338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x v="4"/>
    <x v="339"/>
    <x v="339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x v="4"/>
    <x v="340"/>
    <x v="34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x v="4"/>
    <x v="341"/>
    <x v="341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x v="4"/>
    <x v="342"/>
    <x v="342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x v="4"/>
    <x v="343"/>
    <x v="343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x v="4"/>
    <x v="344"/>
    <x v="344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x v="4"/>
    <x v="345"/>
    <x v="345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x v="4"/>
    <x v="346"/>
    <x v="346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x v="4"/>
    <x v="347"/>
    <x v="347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x v="4"/>
    <x v="348"/>
    <x v="348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x v="4"/>
    <x v="349"/>
    <x v="349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x v="4"/>
    <x v="350"/>
    <x v="35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x v="4"/>
    <x v="351"/>
    <x v="351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x v="4"/>
    <x v="352"/>
    <x v="352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x v="4"/>
    <x v="353"/>
    <x v="353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x v="4"/>
    <x v="354"/>
    <x v="354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x v="4"/>
    <x v="355"/>
    <x v="355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x v="4"/>
    <x v="356"/>
    <x v="356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x v="4"/>
    <x v="357"/>
    <x v="3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x v="4"/>
    <x v="358"/>
    <x v="358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x v="4"/>
    <x v="359"/>
    <x v="359"/>
    <n v="22.14618055555183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x v="4"/>
    <x v="360"/>
    <x v="36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x v="4"/>
    <x v="361"/>
    <x v="361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x v="4"/>
    <x v="362"/>
    <x v="362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x v="4"/>
    <x v="363"/>
    <x v="363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x v="4"/>
    <x v="364"/>
    <x v="364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x v="4"/>
    <x v="365"/>
    <x v="365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x v="4"/>
    <x v="366"/>
    <x v="366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x v="4"/>
    <x v="367"/>
    <x v="367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x v="4"/>
    <x v="368"/>
    <x v="368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x v="4"/>
    <x v="369"/>
    <x v="36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x v="4"/>
    <x v="370"/>
    <x v="37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x v="4"/>
    <x v="371"/>
    <x v="371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x v="4"/>
    <x v="372"/>
    <x v="372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x v="4"/>
    <x v="373"/>
    <x v="373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x v="4"/>
    <x v="374"/>
    <x v="374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x v="4"/>
    <x v="375"/>
    <x v="375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x v="4"/>
    <x v="376"/>
    <x v="37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x v="4"/>
    <x v="377"/>
    <x v="377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x v="4"/>
    <x v="378"/>
    <x v="378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x v="4"/>
    <x v="379"/>
    <x v="379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x v="4"/>
    <x v="380"/>
    <x v="380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x v="4"/>
    <x v="381"/>
    <x v="381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x v="4"/>
    <x v="382"/>
    <x v="382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x v="4"/>
    <x v="383"/>
    <x v="383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x v="4"/>
    <x v="384"/>
    <x v="384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x v="4"/>
    <x v="385"/>
    <x v="385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x v="4"/>
    <x v="386"/>
    <x v="386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x v="4"/>
    <x v="387"/>
    <x v="387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x v="4"/>
    <x v="388"/>
    <x v="388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x v="4"/>
    <x v="389"/>
    <x v="389"/>
    <n v="31.89456018518103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x v="4"/>
    <x v="390"/>
    <x v="390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x v="4"/>
    <x v="391"/>
    <x v="391"/>
    <n v="29.9987152777830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x v="4"/>
    <x v="392"/>
    <x v="392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x v="4"/>
    <x v="393"/>
    <x v="393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x v="4"/>
    <x v="394"/>
    <x v="394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x v="4"/>
    <x v="395"/>
    <x v="395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x v="4"/>
    <x v="396"/>
    <x v="39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x v="4"/>
    <x v="397"/>
    <x v="397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x v="4"/>
    <x v="398"/>
    <x v="398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x v="4"/>
    <x v="399"/>
    <x v="399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x v="4"/>
    <x v="400"/>
    <x v="4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x v="4"/>
    <x v="401"/>
    <x v="401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x v="4"/>
    <x v="402"/>
    <x v="402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x v="4"/>
    <x v="403"/>
    <x v="403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x v="4"/>
    <x v="404"/>
    <x v="404"/>
    <n v="29.3330787037120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x v="4"/>
    <x v="405"/>
    <x v="405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x v="4"/>
    <x v="406"/>
    <x v="406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x v="4"/>
    <x v="407"/>
    <x v="407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x v="4"/>
    <x v="408"/>
    <x v="408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x v="4"/>
    <x v="409"/>
    <x v="409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x v="4"/>
    <x v="410"/>
    <x v="410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x v="4"/>
    <x v="411"/>
    <x v="411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x v="4"/>
    <x v="412"/>
    <x v="412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x v="4"/>
    <x v="413"/>
    <x v="413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x v="4"/>
    <x v="414"/>
    <x v="414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x v="4"/>
    <x v="415"/>
    <x v="415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x v="4"/>
    <x v="416"/>
    <x v="416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x v="4"/>
    <x v="417"/>
    <x v="417"/>
    <n v="11.21898148148466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x v="4"/>
    <x v="418"/>
    <x v="418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x v="4"/>
    <x v="419"/>
    <x v="419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x v="5"/>
    <x v="420"/>
    <x v="420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x v="5"/>
    <x v="421"/>
    <x v="421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x v="5"/>
    <x v="422"/>
    <x v="422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x v="5"/>
    <x v="423"/>
    <x v="423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x v="5"/>
    <x v="424"/>
    <x v="424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x v="5"/>
    <x v="425"/>
    <x v="425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x v="5"/>
    <x v="426"/>
    <x v="426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5"/>
    <x v="427"/>
    <x v="427"/>
    <n v="13.88194444444525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x v="5"/>
    <x v="428"/>
    <x v="428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5"/>
    <x v="429"/>
    <x v="429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x v="5"/>
    <x v="430"/>
    <x v="430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x v="5"/>
    <x v="431"/>
    <x v="431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x v="5"/>
    <x v="432"/>
    <x v="432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5"/>
    <x v="433"/>
    <x v="433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  <x v="434"/>
    <x v="434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x v="5"/>
    <x v="435"/>
    <x v="435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5"/>
    <x v="436"/>
    <x v="436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5"/>
    <x v="437"/>
    <x v="437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x v="5"/>
    <x v="438"/>
    <x v="43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5"/>
    <x v="439"/>
    <x v="439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x v="5"/>
    <x v="440"/>
    <x v="440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5"/>
    <x v="441"/>
    <x v="441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x v="5"/>
    <x v="442"/>
    <x v="442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x v="5"/>
    <x v="443"/>
    <x v="443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5"/>
    <x v="444"/>
    <x v="444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x v="5"/>
    <x v="445"/>
    <x v="44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x v="5"/>
    <x v="446"/>
    <x v="446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x v="5"/>
    <x v="447"/>
    <x v="447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x v="5"/>
    <x v="448"/>
    <x v="448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x v="5"/>
    <x v="449"/>
    <x v="449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x v="5"/>
    <x v="450"/>
    <x v="45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5"/>
    <x v="451"/>
    <x v="4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  <x v="452"/>
    <x v="452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x v="5"/>
    <x v="453"/>
    <x v="453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x v="5"/>
    <x v="454"/>
    <x v="454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x v="5"/>
    <x v="455"/>
    <x v="455"/>
    <n v="45.01895833332673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x v="5"/>
    <x v="456"/>
    <x v="456"/>
    <n v="21.47151620370277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5"/>
    <x v="457"/>
    <x v="457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x v="5"/>
    <x v="458"/>
    <x v="458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x v="5"/>
    <x v="459"/>
    <x v="459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x v="5"/>
    <x v="460"/>
    <x v="46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5"/>
    <x v="461"/>
    <x v="461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5"/>
    <x v="462"/>
    <x v="462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x v="5"/>
    <x v="463"/>
    <x v="46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x v="5"/>
    <x v="464"/>
    <x v="464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x v="5"/>
    <x v="465"/>
    <x v="465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x v="5"/>
    <x v="466"/>
    <x v="466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x v="5"/>
    <x v="467"/>
    <x v="467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5"/>
    <x v="468"/>
    <x v="468"/>
    <n v="59.9928472222163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5"/>
    <x v="469"/>
    <x v="469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x v="5"/>
    <x v="470"/>
    <x v="47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x v="5"/>
    <x v="471"/>
    <x v="471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x v="5"/>
    <x v="472"/>
    <x v="472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x v="5"/>
    <x v="473"/>
    <x v="473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x v="5"/>
    <x v="474"/>
    <x v="474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5"/>
    <x v="475"/>
    <x v="475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x v="5"/>
    <x v="476"/>
    <x v="476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5"/>
    <x v="477"/>
    <x v="477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5"/>
    <x v="478"/>
    <x v="478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x v="5"/>
    <x v="479"/>
    <x v="479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x v="5"/>
    <x v="480"/>
    <x v="480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x v="5"/>
    <x v="481"/>
    <x v="481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x v="5"/>
    <x v="482"/>
    <x v="482"/>
    <n v="26.71006944444525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x v="5"/>
    <x v="483"/>
    <x v="483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x v="5"/>
    <x v="484"/>
    <x v="484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x v="5"/>
    <x v="485"/>
    <x v="485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x v="5"/>
    <x v="486"/>
    <x v="486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5"/>
    <x v="487"/>
    <x v="487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5"/>
    <x v="488"/>
    <x v="488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x v="5"/>
    <x v="489"/>
    <x v="489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5"/>
    <x v="490"/>
    <x v="490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5"/>
    <x v="491"/>
    <x v="491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5"/>
    <x v="492"/>
    <x v="492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5"/>
    <x v="493"/>
    <x v="493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x v="5"/>
    <x v="494"/>
    <x v="494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5"/>
    <x v="495"/>
    <x v="49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x v="5"/>
    <x v="496"/>
    <x v="496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x v="5"/>
    <x v="497"/>
    <x v="497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x v="5"/>
    <x v="498"/>
    <x v="498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x v="5"/>
    <x v="499"/>
    <x v="499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x v="5"/>
    <x v="500"/>
    <x v="500"/>
    <n v="59.0417708333334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5"/>
    <x v="501"/>
    <x v="50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x v="5"/>
    <x v="502"/>
    <x v="502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x v="5"/>
    <x v="503"/>
    <x v="50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x v="5"/>
    <x v="504"/>
    <x v="504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x v="5"/>
    <x v="505"/>
    <x v="505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x v="5"/>
    <x v="506"/>
    <x v="506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x v="5"/>
    <x v="507"/>
    <x v="50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x v="5"/>
    <x v="508"/>
    <x v="508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x v="5"/>
    <x v="509"/>
    <x v="509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5"/>
    <x v="510"/>
    <x v="510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  <x v="511"/>
    <x v="511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x v="5"/>
    <x v="512"/>
    <x v="512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x v="5"/>
    <x v="513"/>
    <x v="513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x v="5"/>
    <x v="514"/>
    <x v="514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x v="5"/>
    <x v="515"/>
    <x v="515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5"/>
    <x v="516"/>
    <x v="516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x v="5"/>
    <x v="517"/>
    <x v="517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5"/>
    <x v="518"/>
    <x v="518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x v="5"/>
    <x v="519"/>
    <x v="519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x v="6"/>
    <x v="520"/>
    <x v="52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x v="6"/>
    <x v="521"/>
    <x v="521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x v="6"/>
    <x v="522"/>
    <x v="522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x v="6"/>
    <x v="523"/>
    <x v="523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x v="6"/>
    <x v="524"/>
    <x v="524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6"/>
    <x v="525"/>
    <x v="525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x v="6"/>
    <x v="526"/>
    <x v="526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x v="6"/>
    <x v="527"/>
    <x v="527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x v="6"/>
    <x v="528"/>
    <x v="528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x v="6"/>
    <x v="529"/>
    <x v="529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x v="6"/>
    <x v="530"/>
    <x v="53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x v="6"/>
    <x v="531"/>
    <x v="531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x v="6"/>
    <x v="532"/>
    <x v="532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x v="6"/>
    <x v="533"/>
    <x v="533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x v="6"/>
    <x v="534"/>
    <x v="534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x v="6"/>
    <x v="535"/>
    <x v="53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x v="6"/>
    <x v="536"/>
    <x v="536"/>
    <n v="40.4050115740756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x v="6"/>
    <x v="537"/>
    <x v="537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x v="6"/>
    <x v="538"/>
    <x v="538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x v="6"/>
    <x v="539"/>
    <x v="539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x v="7"/>
    <x v="540"/>
    <x v="540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x v="7"/>
    <x v="541"/>
    <x v="541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x v="7"/>
    <x v="542"/>
    <x v="542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x v="7"/>
    <x v="543"/>
    <x v="543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x v="7"/>
    <x v="544"/>
    <x v="544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x v="7"/>
    <x v="545"/>
    <x v="545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x v="7"/>
    <x v="546"/>
    <x v="546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7"/>
    <x v="547"/>
    <x v="547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x v="7"/>
    <x v="548"/>
    <x v="5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x v="7"/>
    <x v="549"/>
    <x v="549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x v="7"/>
    <x v="550"/>
    <x v="55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x v="7"/>
    <x v="551"/>
    <x v="551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7"/>
    <x v="552"/>
    <x v="552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x v="7"/>
    <x v="553"/>
    <x v="553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x v="7"/>
    <x v="554"/>
    <x v="55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7"/>
    <x v="555"/>
    <x v="555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x v="7"/>
    <x v="556"/>
    <x v="556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x v="7"/>
    <x v="557"/>
    <x v="557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7"/>
    <x v="558"/>
    <x v="558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x v="7"/>
    <x v="559"/>
    <x v="559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x v="7"/>
    <x v="560"/>
    <x v="560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x v="7"/>
    <x v="561"/>
    <x v="561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7"/>
    <x v="562"/>
    <x v="56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x v="7"/>
    <x v="563"/>
    <x v="563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x v="7"/>
    <x v="564"/>
    <x v="564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7"/>
    <x v="565"/>
    <x v="56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x v="7"/>
    <x v="566"/>
    <x v="56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7"/>
    <x v="567"/>
    <x v="567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7"/>
    <x v="568"/>
    <x v="568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x v="7"/>
    <x v="569"/>
    <x v="569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x v="7"/>
    <x v="570"/>
    <x v="570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x v="7"/>
    <x v="571"/>
    <x v="571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7"/>
    <x v="572"/>
    <x v="572"/>
    <n v="30.0416666666642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x v="7"/>
    <x v="573"/>
    <x v="573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x v="7"/>
    <x v="574"/>
    <x v="574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x v="7"/>
    <x v="575"/>
    <x v="575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x v="7"/>
    <x v="576"/>
    <x v="576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x v="7"/>
    <x v="577"/>
    <x v="577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x v="7"/>
    <x v="578"/>
    <x v="578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x v="7"/>
    <x v="579"/>
    <x v="579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x v="7"/>
    <x v="580"/>
    <x v="580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7"/>
    <x v="581"/>
    <x v="581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7"/>
    <x v="582"/>
    <x v="582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x v="7"/>
    <x v="583"/>
    <x v="583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7"/>
    <x v="584"/>
    <x v="584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7"/>
    <x v="585"/>
    <x v="585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x v="7"/>
    <x v="586"/>
    <x v="586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x v="7"/>
    <x v="587"/>
    <x v="587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x v="7"/>
    <x v="588"/>
    <x v="588"/>
    <n v="60.04166666666424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x v="7"/>
    <x v="589"/>
    <x v="58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x v="7"/>
    <x v="590"/>
    <x v="59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x v="7"/>
    <x v="591"/>
    <x v="591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x v="7"/>
    <x v="592"/>
    <x v="592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x v="7"/>
    <x v="593"/>
    <x v="593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x v="7"/>
    <x v="594"/>
    <x v="594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x v="7"/>
    <x v="595"/>
    <x v="595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x v="7"/>
    <x v="596"/>
    <x v="596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x v="7"/>
    <x v="597"/>
    <x v="597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x v="7"/>
    <x v="598"/>
    <x v="598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x v="7"/>
    <x v="599"/>
    <x v="599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7"/>
    <x v="600"/>
    <x v="60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x v="7"/>
    <x v="601"/>
    <x v="601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7"/>
    <x v="602"/>
    <x v="602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x v="7"/>
    <x v="603"/>
    <x v="60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7"/>
    <x v="604"/>
    <x v="604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x v="7"/>
    <x v="605"/>
    <x v="605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x v="7"/>
    <x v="606"/>
    <x v="606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7"/>
    <x v="607"/>
    <x v="607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x v="7"/>
    <x v="608"/>
    <x v="608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x v="7"/>
    <x v="609"/>
    <x v="609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7"/>
    <x v="610"/>
    <x v="610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7"/>
    <x v="611"/>
    <x v="611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7"/>
    <x v="612"/>
    <x v="612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x v="7"/>
    <x v="613"/>
    <x v="613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7"/>
    <x v="614"/>
    <x v="614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7"/>
    <x v="615"/>
    <x v="6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7"/>
    <x v="616"/>
    <x v="616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7"/>
    <x v="617"/>
    <x v="617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7"/>
    <x v="618"/>
    <x v="618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x v="7"/>
    <x v="619"/>
    <x v="619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7"/>
    <x v="620"/>
    <x v="620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x v="7"/>
    <x v="621"/>
    <x v="621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x v="7"/>
    <x v="622"/>
    <x v="62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7"/>
    <x v="623"/>
    <x v="623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7"/>
    <x v="624"/>
    <x v="624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7"/>
    <x v="625"/>
    <x v="625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x v="7"/>
    <x v="626"/>
    <x v="626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x v="7"/>
    <x v="627"/>
    <x v="627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7"/>
    <x v="628"/>
    <x v="628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x v="7"/>
    <x v="629"/>
    <x v="629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x v="7"/>
    <x v="630"/>
    <x v="63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x v="7"/>
    <x v="631"/>
    <x v="631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7"/>
    <x v="632"/>
    <x v="632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x v="7"/>
    <x v="633"/>
    <x v="633"/>
    <n v="31.65900462962599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x v="7"/>
    <x v="634"/>
    <x v="634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x v="7"/>
    <x v="635"/>
    <x v="635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x v="7"/>
    <x v="636"/>
    <x v="636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7"/>
    <x v="637"/>
    <x v="637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x v="7"/>
    <x v="638"/>
    <x v="638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x v="7"/>
    <x v="639"/>
    <x v="639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x v="8"/>
    <x v="640"/>
    <x v="640"/>
    <n v="15.5380208333299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x v="8"/>
    <x v="641"/>
    <x v="641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x v="8"/>
    <x v="642"/>
    <x v="642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x v="8"/>
    <x v="643"/>
    <x v="643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x v="8"/>
    <x v="644"/>
    <x v="644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x v="8"/>
    <x v="645"/>
    <x v="645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x v="8"/>
    <x v="646"/>
    <x v="646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x v="8"/>
    <x v="647"/>
    <x v="647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x v="8"/>
    <x v="648"/>
    <x v="64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x v="8"/>
    <x v="649"/>
    <x v="649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x v="8"/>
    <x v="650"/>
    <x v="650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x v="8"/>
    <x v="651"/>
    <x v="65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x v="8"/>
    <x v="652"/>
    <x v="652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x v="8"/>
    <x v="653"/>
    <x v="653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x v="8"/>
    <x v="654"/>
    <x v="654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x v="8"/>
    <x v="655"/>
    <x v="655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x v="8"/>
    <x v="656"/>
    <x v="656"/>
    <n v="59.9583333333357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x v="8"/>
    <x v="657"/>
    <x v="657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x v="8"/>
    <x v="658"/>
    <x v="658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x v="8"/>
    <x v="659"/>
    <x v="659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x v="8"/>
    <x v="660"/>
    <x v="660"/>
    <n v="30.04166666666424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x v="8"/>
    <x v="661"/>
    <x v="661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x v="8"/>
    <x v="662"/>
    <x v="662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x v="8"/>
    <x v="663"/>
    <x v="663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x v="8"/>
    <x v="664"/>
    <x v="664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x v="8"/>
    <x v="665"/>
    <x v="665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x v="8"/>
    <x v="666"/>
    <x v="666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x v="8"/>
    <x v="667"/>
    <x v="667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x v="8"/>
    <x v="668"/>
    <x v="668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x v="8"/>
    <x v="669"/>
    <x v="669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x v="8"/>
    <x v="670"/>
    <x v="67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x v="8"/>
    <x v="671"/>
    <x v="671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x v="8"/>
    <x v="672"/>
    <x v="672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x v="8"/>
    <x v="673"/>
    <x v="673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x v="8"/>
    <x v="674"/>
    <x v="674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x v="8"/>
    <x v="675"/>
    <x v="675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x v="8"/>
    <x v="676"/>
    <x v="676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x v="8"/>
    <x v="677"/>
    <x v="677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x v="8"/>
    <x v="678"/>
    <x v="67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x v="8"/>
    <x v="679"/>
    <x v="67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x v="8"/>
    <x v="680"/>
    <x v="680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x v="8"/>
    <x v="681"/>
    <x v="681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x v="8"/>
    <x v="682"/>
    <x v="682"/>
    <n v="29.9583333333357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x v="8"/>
    <x v="683"/>
    <x v="683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x v="8"/>
    <x v="684"/>
    <x v="684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x v="8"/>
    <x v="685"/>
    <x v="685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8"/>
    <x v="686"/>
    <x v="686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x v="8"/>
    <x v="687"/>
    <x v="687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x v="8"/>
    <x v="688"/>
    <x v="688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x v="8"/>
    <x v="689"/>
    <x v="689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x v="8"/>
    <x v="690"/>
    <x v="69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x v="8"/>
    <x v="691"/>
    <x v="691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x v="8"/>
    <x v="692"/>
    <x v="692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x v="8"/>
    <x v="693"/>
    <x v="693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x v="8"/>
    <x v="694"/>
    <x v="694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x v="8"/>
    <x v="695"/>
    <x v="695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x v="8"/>
    <x v="696"/>
    <x v="696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x v="8"/>
    <x v="697"/>
    <x v="697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x v="8"/>
    <x v="698"/>
    <x v="698"/>
    <n v="33.152256944442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x v="8"/>
    <x v="699"/>
    <x v="699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x v="8"/>
    <x v="700"/>
    <x v="700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x v="8"/>
    <x v="701"/>
    <x v="701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x v="8"/>
    <x v="702"/>
    <x v="702"/>
    <n v="30.0416666666642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x v="8"/>
    <x v="703"/>
    <x v="703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x v="8"/>
    <x v="704"/>
    <x v="704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x v="8"/>
    <x v="705"/>
    <x v="705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8"/>
    <x v="706"/>
    <x v="706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x v="8"/>
    <x v="707"/>
    <x v="70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x v="8"/>
    <x v="708"/>
    <x v="708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x v="8"/>
    <x v="709"/>
    <x v="70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8"/>
    <x v="710"/>
    <x v="71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x v="8"/>
    <x v="711"/>
    <x v="711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x v="8"/>
    <x v="712"/>
    <x v="71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x v="8"/>
    <x v="713"/>
    <x v="713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x v="8"/>
    <x v="714"/>
    <x v="714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x v="8"/>
    <x v="715"/>
    <x v="715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x v="8"/>
    <x v="716"/>
    <x v="716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x v="8"/>
    <x v="717"/>
    <x v="717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x v="8"/>
    <x v="718"/>
    <x v="718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x v="8"/>
    <x v="719"/>
    <x v="719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x v="9"/>
    <x v="720"/>
    <x v="720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x v="9"/>
    <x v="721"/>
    <x v="721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x v="9"/>
    <x v="722"/>
    <x v="722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x v="9"/>
    <x v="723"/>
    <x v="723"/>
    <n v="30.34943287037458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x v="9"/>
    <x v="724"/>
    <x v="724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x v="9"/>
    <x v="725"/>
    <x v="72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x v="9"/>
    <x v="726"/>
    <x v="726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x v="9"/>
    <x v="727"/>
    <x v="727"/>
    <n v="41.86864583333226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x v="9"/>
    <x v="728"/>
    <x v="728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x v="9"/>
    <x v="729"/>
    <x v="729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x v="9"/>
    <x v="730"/>
    <x v="730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x v="9"/>
    <x v="731"/>
    <x v="731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x v="9"/>
    <x v="732"/>
    <x v="732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x v="9"/>
    <x v="733"/>
    <x v="733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x v="9"/>
    <x v="734"/>
    <x v="734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x v="9"/>
    <x v="735"/>
    <x v="735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x v="9"/>
    <x v="736"/>
    <x v="736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x v="9"/>
    <x v="737"/>
    <x v="737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x v="9"/>
    <x v="738"/>
    <x v="738"/>
    <n v="30.6035416666636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x v="9"/>
    <x v="739"/>
    <x v="73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x v="9"/>
    <x v="740"/>
    <x v="740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x v="9"/>
    <x v="741"/>
    <x v="741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x v="9"/>
    <x v="742"/>
    <x v="74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x v="9"/>
    <x v="743"/>
    <x v="743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x v="9"/>
    <x v="744"/>
    <x v="744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x v="9"/>
    <x v="745"/>
    <x v="74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x v="9"/>
    <x v="746"/>
    <x v="746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x v="9"/>
    <x v="747"/>
    <x v="747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x v="9"/>
    <x v="748"/>
    <x v="748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x v="9"/>
    <x v="749"/>
    <x v="749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x v="9"/>
    <x v="750"/>
    <x v="750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x v="9"/>
    <x v="751"/>
    <x v="751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x v="9"/>
    <x v="752"/>
    <x v="752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x v="9"/>
    <x v="753"/>
    <x v="753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x v="9"/>
    <x v="754"/>
    <x v="754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x v="9"/>
    <x v="755"/>
    <x v="755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x v="9"/>
    <x v="756"/>
    <x v="756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x v="9"/>
    <x v="757"/>
    <x v="757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x v="9"/>
    <x v="758"/>
    <x v="75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x v="9"/>
    <x v="759"/>
    <x v="75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10"/>
    <x v="760"/>
    <x v="760"/>
    <n v="30.041666666671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x v="10"/>
    <x v="761"/>
    <x v="761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10"/>
    <x v="762"/>
    <x v="762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x v="10"/>
    <x v="763"/>
    <x v="763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10"/>
    <x v="764"/>
    <x v="764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x v="10"/>
    <x v="765"/>
    <x v="765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10"/>
    <x v="766"/>
    <x v="766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x v="10"/>
    <x v="767"/>
    <x v="767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10"/>
    <x v="768"/>
    <x v="768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x v="10"/>
    <x v="769"/>
    <x v="769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10"/>
    <x v="770"/>
    <x v="770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x v="10"/>
    <x v="771"/>
    <x v="771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x v="10"/>
    <x v="772"/>
    <x v="772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x v="10"/>
    <x v="773"/>
    <x v="773"/>
    <n v="34.22309027777373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x v="10"/>
    <x v="774"/>
    <x v="77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x v="10"/>
    <x v="775"/>
    <x v="77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x v="10"/>
    <x v="776"/>
    <x v="776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x v="10"/>
    <x v="777"/>
    <x v="77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x v="10"/>
    <x v="778"/>
    <x v="778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x v="10"/>
    <x v="779"/>
    <x v="779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x v="11"/>
    <x v="780"/>
    <x v="780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x v="11"/>
    <x v="781"/>
    <x v="781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1"/>
    <x v="782"/>
    <x v="78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x v="11"/>
    <x v="783"/>
    <x v="783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x v="11"/>
    <x v="784"/>
    <x v="784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x v="11"/>
    <x v="785"/>
    <x v="78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x v="11"/>
    <x v="786"/>
    <x v="786"/>
    <n v="57.60168981482274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x v="11"/>
    <x v="787"/>
    <x v="787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x v="11"/>
    <x v="788"/>
    <x v="788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x v="11"/>
    <x v="789"/>
    <x v="789"/>
    <n v="18.1465277777824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x v="11"/>
    <x v="790"/>
    <x v="790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x v="11"/>
    <x v="791"/>
    <x v="791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x v="11"/>
    <x v="792"/>
    <x v="792"/>
    <n v="30.0416666666715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x v="11"/>
    <x v="793"/>
    <x v="793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x v="11"/>
    <x v="794"/>
    <x v="794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x v="11"/>
    <x v="795"/>
    <x v="795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x v="11"/>
    <x v="796"/>
    <x v="796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x v="11"/>
    <x v="797"/>
    <x v="797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x v="11"/>
    <x v="798"/>
    <x v="798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x v="11"/>
    <x v="799"/>
    <x v="799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x v="11"/>
    <x v="800"/>
    <x v="800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x v="11"/>
    <x v="801"/>
    <x v="801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x v="11"/>
    <x v="802"/>
    <x v="802"/>
    <n v="46.147870370376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x v="11"/>
    <x v="803"/>
    <x v="803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x v="11"/>
    <x v="804"/>
    <x v="804"/>
    <n v="17.0603472222283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x v="11"/>
    <x v="805"/>
    <x v="805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x v="11"/>
    <x v="806"/>
    <x v="806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x v="11"/>
    <x v="807"/>
    <x v="807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x v="11"/>
    <x v="808"/>
    <x v="808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x v="11"/>
    <x v="809"/>
    <x v="809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x v="11"/>
    <x v="810"/>
    <x v="810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x v="11"/>
    <x v="811"/>
    <x v="811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x v="11"/>
    <x v="812"/>
    <x v="812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x v="11"/>
    <x v="813"/>
    <x v="813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x v="11"/>
    <x v="814"/>
    <x v="814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x v="11"/>
    <x v="815"/>
    <x v="815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x v="11"/>
    <x v="816"/>
    <x v="816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x v="11"/>
    <x v="817"/>
    <x v="817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x v="11"/>
    <x v="818"/>
    <x v="818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x v="11"/>
    <x v="819"/>
    <x v="819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x v="11"/>
    <x v="820"/>
    <x v="82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x v="11"/>
    <x v="821"/>
    <x v="821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x v="11"/>
    <x v="822"/>
    <x v="822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x v="11"/>
    <x v="823"/>
    <x v="823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x v="11"/>
    <x v="824"/>
    <x v="824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x v="11"/>
    <x v="825"/>
    <x v="825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x v="11"/>
    <x v="826"/>
    <x v="826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x v="11"/>
    <x v="827"/>
    <x v="827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x v="11"/>
    <x v="828"/>
    <x v="828"/>
    <n v="12.63261574074567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1"/>
    <x v="829"/>
    <x v="829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x v="11"/>
    <x v="830"/>
    <x v="830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x v="11"/>
    <x v="831"/>
    <x v="831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x v="11"/>
    <x v="832"/>
    <x v="832"/>
    <n v="59.66718749999563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x v="11"/>
    <x v="833"/>
    <x v="833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x v="11"/>
    <x v="834"/>
    <x v="834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x v="11"/>
    <x v="835"/>
    <x v="835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x v="11"/>
    <x v="836"/>
    <x v="836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x v="11"/>
    <x v="837"/>
    <x v="837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x v="11"/>
    <x v="838"/>
    <x v="838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x v="11"/>
    <x v="839"/>
    <x v="839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x v="12"/>
    <x v="840"/>
    <x v="840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x v="12"/>
    <x v="841"/>
    <x v="841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x v="12"/>
    <x v="842"/>
    <x v="842"/>
    <n v="34.5735763888951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x v="12"/>
    <x v="843"/>
    <x v="843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x v="12"/>
    <x v="844"/>
    <x v="844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x v="12"/>
    <x v="845"/>
    <x v="845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x v="12"/>
    <x v="846"/>
    <x v="846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12"/>
    <x v="847"/>
    <x v="847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12"/>
    <x v="848"/>
    <x v="848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x v="12"/>
    <x v="849"/>
    <x v="849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x v="12"/>
    <x v="850"/>
    <x v="85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x v="12"/>
    <x v="851"/>
    <x v="851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x v="12"/>
    <x v="852"/>
    <x v="852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12"/>
    <x v="853"/>
    <x v="853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x v="12"/>
    <x v="854"/>
    <x v="854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x v="12"/>
    <x v="855"/>
    <x v="855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x v="12"/>
    <x v="856"/>
    <x v="856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12"/>
    <x v="857"/>
    <x v="857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x v="12"/>
    <x v="858"/>
    <x v="858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x v="12"/>
    <x v="859"/>
    <x v="859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x v="13"/>
    <x v="860"/>
    <x v="860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x v="13"/>
    <x v="861"/>
    <x v="861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x v="13"/>
    <x v="862"/>
    <x v="862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x v="13"/>
    <x v="863"/>
    <x v="863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x v="13"/>
    <x v="864"/>
    <x v="864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x v="13"/>
    <x v="865"/>
    <x v="865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x v="13"/>
    <x v="866"/>
    <x v="866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x v="13"/>
    <x v="867"/>
    <x v="867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x v="13"/>
    <x v="868"/>
    <x v="86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x v="13"/>
    <x v="869"/>
    <x v="869"/>
    <n v="29.95833333333575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x v="13"/>
    <x v="870"/>
    <x v="870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x v="13"/>
    <x v="871"/>
    <x v="871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x v="13"/>
    <x v="872"/>
    <x v="872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x v="13"/>
    <x v="873"/>
    <x v="873"/>
    <n v="40.0416666666715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x v="13"/>
    <x v="874"/>
    <x v="87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13"/>
    <x v="875"/>
    <x v="875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x v="13"/>
    <x v="876"/>
    <x v="876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x v="13"/>
    <x v="877"/>
    <x v="877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x v="13"/>
    <x v="878"/>
    <x v="878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x v="13"/>
    <x v="879"/>
    <x v="879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x v="14"/>
    <x v="880"/>
    <x v="880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x v="14"/>
    <x v="881"/>
    <x v="881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x v="14"/>
    <x v="882"/>
    <x v="882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x v="14"/>
    <x v="883"/>
    <x v="883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4"/>
    <x v="884"/>
    <x v="884"/>
    <n v="59.30224537036701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x v="14"/>
    <x v="885"/>
    <x v="885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x v="14"/>
    <x v="886"/>
    <x v="886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4"/>
    <x v="887"/>
    <x v="887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x v="14"/>
    <x v="888"/>
    <x v="888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x v="14"/>
    <x v="889"/>
    <x v="889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x v="14"/>
    <x v="890"/>
    <x v="890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x v="14"/>
    <x v="891"/>
    <x v="891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x v="14"/>
    <x v="892"/>
    <x v="892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4"/>
    <x v="893"/>
    <x v="89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x v="14"/>
    <x v="894"/>
    <x v="894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x v="14"/>
    <x v="895"/>
    <x v="895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x v="14"/>
    <x v="896"/>
    <x v="896"/>
    <n v="25.29368055556551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4"/>
    <x v="897"/>
    <x v="897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x v="14"/>
    <x v="898"/>
    <x v="898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x v="14"/>
    <x v="899"/>
    <x v="899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x v="13"/>
    <x v="900"/>
    <x v="900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13"/>
    <x v="901"/>
    <x v="901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x v="13"/>
    <x v="902"/>
    <x v="902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x v="13"/>
    <x v="903"/>
    <x v="903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x v="13"/>
    <x v="904"/>
    <x v="904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x v="13"/>
    <x v="905"/>
    <x v="905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13"/>
    <x v="906"/>
    <x v="906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13"/>
    <x v="907"/>
    <x v="907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13"/>
    <x v="908"/>
    <x v="908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x v="13"/>
    <x v="909"/>
    <x v="909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x v="13"/>
    <x v="910"/>
    <x v="910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13"/>
    <x v="911"/>
    <x v="911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x v="13"/>
    <x v="912"/>
    <x v="912"/>
    <n v="60.0416666666715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x v="13"/>
    <x v="913"/>
    <x v="913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13"/>
    <x v="914"/>
    <x v="914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x v="13"/>
    <x v="915"/>
    <x v="915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13"/>
    <x v="916"/>
    <x v="916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x v="13"/>
    <x v="917"/>
    <x v="917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x v="13"/>
    <x v="918"/>
    <x v="918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x v="13"/>
    <x v="919"/>
    <x v="919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13"/>
    <x v="920"/>
    <x v="920"/>
    <n v="30.0416666666715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x v="13"/>
    <x v="921"/>
    <x v="921"/>
    <n v="42.0416666666642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x v="13"/>
    <x v="922"/>
    <x v="922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x v="13"/>
    <x v="923"/>
    <x v="92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x v="13"/>
    <x v="924"/>
    <x v="924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x v="13"/>
    <x v="925"/>
    <x v="925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13"/>
    <x v="926"/>
    <x v="926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13"/>
    <x v="927"/>
    <x v="927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x v="13"/>
    <x v="928"/>
    <x v="928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13"/>
    <x v="929"/>
    <x v="92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x v="13"/>
    <x v="930"/>
    <x v="93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x v="13"/>
    <x v="931"/>
    <x v="931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x v="13"/>
    <x v="932"/>
    <x v="932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13"/>
    <x v="933"/>
    <x v="93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x v="13"/>
    <x v="934"/>
    <x v="934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x v="13"/>
    <x v="935"/>
    <x v="935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13"/>
    <x v="936"/>
    <x v="936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x v="13"/>
    <x v="937"/>
    <x v="937"/>
    <n v="30.04166666666424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x v="13"/>
    <x v="938"/>
    <x v="93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x v="13"/>
    <x v="939"/>
    <x v="939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x v="8"/>
    <x v="940"/>
    <x v="940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x v="8"/>
    <x v="941"/>
    <x v="94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x v="8"/>
    <x v="942"/>
    <x v="942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x v="8"/>
    <x v="943"/>
    <x v="943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x v="8"/>
    <x v="944"/>
    <x v="944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x v="8"/>
    <x v="945"/>
    <x v="945"/>
    <n v="52.1263194444472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x v="8"/>
    <x v="946"/>
    <x v="946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8"/>
    <x v="947"/>
    <x v="947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8"/>
    <x v="948"/>
    <x v="948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x v="8"/>
    <x v="949"/>
    <x v="949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x v="8"/>
    <x v="950"/>
    <x v="950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x v="8"/>
    <x v="951"/>
    <x v="951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x v="8"/>
    <x v="952"/>
    <x v="952"/>
    <n v="30.0416666666569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x v="8"/>
    <x v="953"/>
    <x v="953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x v="8"/>
    <x v="954"/>
    <x v="954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x v="8"/>
    <x v="955"/>
    <x v="955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x v="8"/>
    <x v="956"/>
    <x v="956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x v="8"/>
    <x v="957"/>
    <x v="957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x v="8"/>
    <x v="958"/>
    <x v="958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x v="8"/>
    <x v="959"/>
    <x v="959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x v="8"/>
    <x v="960"/>
    <x v="960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x v="8"/>
    <x v="961"/>
    <x v="961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x v="8"/>
    <x v="962"/>
    <x v="962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x v="8"/>
    <x v="963"/>
    <x v="963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x v="8"/>
    <x v="964"/>
    <x v="964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x v="8"/>
    <x v="965"/>
    <x v="965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x v="8"/>
    <x v="966"/>
    <x v="966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x v="8"/>
    <x v="967"/>
    <x v="967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x v="8"/>
    <x v="968"/>
    <x v="968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x v="8"/>
    <x v="969"/>
    <x v="969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x v="8"/>
    <x v="970"/>
    <x v="97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x v="8"/>
    <x v="971"/>
    <x v="971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x v="8"/>
    <x v="972"/>
    <x v="972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x v="8"/>
    <x v="973"/>
    <x v="97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x v="8"/>
    <x v="974"/>
    <x v="974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x v="8"/>
    <x v="975"/>
    <x v="97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x v="8"/>
    <x v="976"/>
    <x v="976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x v="8"/>
    <x v="977"/>
    <x v="97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x v="8"/>
    <x v="978"/>
    <x v="978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x v="8"/>
    <x v="979"/>
    <x v="979"/>
    <n v="35.37398148148349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x v="8"/>
    <x v="980"/>
    <x v="980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x v="8"/>
    <x v="981"/>
    <x v="981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x v="8"/>
    <x v="982"/>
    <x v="98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x v="8"/>
    <x v="983"/>
    <x v="983"/>
    <n v="31.2031828703766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x v="8"/>
    <x v="984"/>
    <x v="984"/>
    <n v="29.95833333333575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x v="8"/>
    <x v="985"/>
    <x v="985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x v="8"/>
    <x v="986"/>
    <x v="986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x v="8"/>
    <x v="987"/>
    <x v="987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8"/>
    <x v="988"/>
    <x v="988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x v="8"/>
    <x v="989"/>
    <x v="989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x v="8"/>
    <x v="990"/>
    <x v="990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x v="8"/>
    <x v="991"/>
    <x v="991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x v="8"/>
    <x v="992"/>
    <x v="992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x v="8"/>
    <x v="993"/>
    <x v="993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x v="8"/>
    <x v="994"/>
    <x v="994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x v="8"/>
    <x v="995"/>
    <x v="995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x v="8"/>
    <x v="996"/>
    <x v="996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x v="8"/>
    <x v="997"/>
    <x v="99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x v="8"/>
    <x v="998"/>
    <x v="998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x v="8"/>
    <x v="999"/>
    <x v="999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x v="8"/>
    <x v="1000"/>
    <x v="1000"/>
    <n v="59.9583333333357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8"/>
    <x v="1001"/>
    <x v="1001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x v="8"/>
    <x v="1002"/>
    <x v="1002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x v="8"/>
    <x v="1003"/>
    <x v="1003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x v="8"/>
    <x v="1004"/>
    <x v="1004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x v="8"/>
    <x v="1005"/>
    <x v="1005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x v="8"/>
    <x v="1006"/>
    <x v="1006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x v="8"/>
    <x v="1007"/>
    <x v="1007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x v="8"/>
    <x v="1008"/>
    <x v="1008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x v="8"/>
    <x v="1009"/>
    <x v="1009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x v="8"/>
    <x v="1010"/>
    <x v="101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x v="8"/>
    <x v="1011"/>
    <x v="1011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x v="8"/>
    <x v="1012"/>
    <x v="10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x v="8"/>
    <x v="1013"/>
    <x v="1013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x v="8"/>
    <x v="1014"/>
    <x v="1014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x v="8"/>
    <x v="1015"/>
    <x v="101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x v="8"/>
    <x v="1016"/>
    <x v="1016"/>
    <n v="44.9583333333357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x v="8"/>
    <x v="1017"/>
    <x v="1017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x v="8"/>
    <x v="1018"/>
    <x v="1018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x v="8"/>
    <x v="1019"/>
    <x v="101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x v="15"/>
    <x v="1020"/>
    <x v="102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x v="15"/>
    <x v="1021"/>
    <x v="1021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x v="15"/>
    <x v="1022"/>
    <x v="1022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x v="15"/>
    <x v="1023"/>
    <x v="1023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x v="15"/>
    <x v="1024"/>
    <x v="1024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x v="15"/>
    <x v="1025"/>
    <x v="1025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x v="15"/>
    <x v="1026"/>
    <x v="102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x v="15"/>
    <x v="1027"/>
    <x v="102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x v="15"/>
    <x v="1028"/>
    <x v="1028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x v="15"/>
    <x v="1029"/>
    <x v="1029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x v="15"/>
    <x v="1030"/>
    <x v="1030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x v="15"/>
    <x v="1031"/>
    <x v="1031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x v="15"/>
    <x v="1032"/>
    <x v="1032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x v="15"/>
    <x v="1033"/>
    <x v="1033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x v="15"/>
    <x v="1034"/>
    <x v="1034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x v="15"/>
    <x v="1035"/>
    <x v="1035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x v="15"/>
    <x v="1036"/>
    <x v="1036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x v="15"/>
    <x v="1037"/>
    <x v="1037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x v="15"/>
    <x v="1038"/>
    <x v="1038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x v="15"/>
    <x v="1039"/>
    <x v="1039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x v="16"/>
    <x v="1040"/>
    <x v="1040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16"/>
    <x v="1041"/>
    <x v="1041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x v="16"/>
    <x v="1042"/>
    <x v="1042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x v="16"/>
    <x v="1043"/>
    <x v="1043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x v="16"/>
    <x v="1044"/>
    <x v="1044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x v="16"/>
    <x v="1045"/>
    <x v="1045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16"/>
    <x v="1046"/>
    <x v="1046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x v="16"/>
    <x v="1047"/>
    <x v="1047"/>
    <n v="30.0416666666642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x v="16"/>
    <x v="1048"/>
    <x v="1048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16"/>
    <x v="1049"/>
    <x v="1049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16"/>
    <x v="1050"/>
    <x v="1050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16"/>
    <x v="1051"/>
    <x v="1051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16"/>
    <x v="1052"/>
    <x v="1052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16"/>
    <x v="1053"/>
    <x v="1053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16"/>
    <x v="1054"/>
    <x v="1054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16"/>
    <x v="1055"/>
    <x v="105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16"/>
    <x v="1056"/>
    <x v="1056"/>
    <n v="59.95833333333575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16"/>
    <x v="1057"/>
    <x v="1057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16"/>
    <x v="1058"/>
    <x v="1058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16"/>
    <x v="1059"/>
    <x v="1059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16"/>
    <x v="1060"/>
    <x v="1060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16"/>
    <x v="1061"/>
    <x v="1061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x v="16"/>
    <x v="1062"/>
    <x v="106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16"/>
    <x v="1063"/>
    <x v="1063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x v="17"/>
    <x v="1064"/>
    <x v="1064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x v="17"/>
    <x v="1065"/>
    <x v="1065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x v="17"/>
    <x v="1066"/>
    <x v="1066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7"/>
    <x v="1067"/>
    <x v="1067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x v="17"/>
    <x v="1068"/>
    <x v="1068"/>
    <n v="29.95833333333575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x v="17"/>
    <x v="1069"/>
    <x v="106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x v="17"/>
    <x v="1070"/>
    <x v="1070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7"/>
    <x v="1071"/>
    <x v="1071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x v="17"/>
    <x v="1072"/>
    <x v="1072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x v="17"/>
    <x v="1073"/>
    <x v="1073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x v="17"/>
    <x v="1074"/>
    <x v="107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x v="17"/>
    <x v="1075"/>
    <x v="1075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x v="17"/>
    <x v="1076"/>
    <x v="1076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x v="17"/>
    <x v="1077"/>
    <x v="1077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x v="17"/>
    <x v="1078"/>
    <x v="1078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x v="17"/>
    <x v="1079"/>
    <x v="1079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x v="17"/>
    <x v="1080"/>
    <x v="1080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x v="17"/>
    <x v="1081"/>
    <x v="1081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x v="17"/>
    <x v="1082"/>
    <x v="1082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x v="17"/>
    <x v="1083"/>
    <x v="108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7"/>
    <x v="1084"/>
    <x v="108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x v="17"/>
    <x v="1085"/>
    <x v="108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x v="17"/>
    <x v="1086"/>
    <x v="1086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7"/>
    <x v="1087"/>
    <x v="108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x v="17"/>
    <x v="1088"/>
    <x v="1088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x v="17"/>
    <x v="1089"/>
    <x v="1089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x v="17"/>
    <x v="1090"/>
    <x v="109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x v="17"/>
    <x v="1091"/>
    <x v="1091"/>
    <n v="29.95833333333575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x v="17"/>
    <x v="1092"/>
    <x v="1092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x v="17"/>
    <x v="1093"/>
    <x v="1093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x v="17"/>
    <x v="1094"/>
    <x v="1094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x v="17"/>
    <x v="1095"/>
    <x v="1095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x v="17"/>
    <x v="1096"/>
    <x v="1096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x v="17"/>
    <x v="1097"/>
    <x v="109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x v="17"/>
    <x v="1098"/>
    <x v="1098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x v="17"/>
    <x v="1099"/>
    <x v="1099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x v="17"/>
    <x v="1100"/>
    <x v="1100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x v="17"/>
    <x v="1101"/>
    <x v="1101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x v="17"/>
    <x v="1102"/>
    <x v="1102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x v="17"/>
    <x v="1103"/>
    <x v="1103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x v="17"/>
    <x v="1104"/>
    <x v="1104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x v="17"/>
    <x v="1105"/>
    <x v="1105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x v="17"/>
    <x v="1106"/>
    <x v="1106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7"/>
    <x v="1107"/>
    <x v="1107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x v="17"/>
    <x v="1108"/>
    <x v="1108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x v="17"/>
    <x v="1109"/>
    <x v="1109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x v="17"/>
    <x v="1110"/>
    <x v="1110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x v="17"/>
    <x v="1111"/>
    <x v="1111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x v="17"/>
    <x v="1112"/>
    <x v="1112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x v="17"/>
    <x v="1113"/>
    <x v="1113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x v="17"/>
    <x v="1114"/>
    <x v="1114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x v="17"/>
    <x v="1115"/>
    <x v="111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x v="17"/>
    <x v="1116"/>
    <x v="1116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x v="17"/>
    <x v="1117"/>
    <x v="1117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x v="17"/>
    <x v="1118"/>
    <x v="1118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x v="17"/>
    <x v="1119"/>
    <x v="1119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7"/>
    <x v="1120"/>
    <x v="112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x v="17"/>
    <x v="1121"/>
    <x v="1121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7"/>
    <x v="1122"/>
    <x v="1122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x v="17"/>
    <x v="1123"/>
    <x v="1123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x v="18"/>
    <x v="1124"/>
    <x v="1124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18"/>
    <x v="1125"/>
    <x v="1125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x v="18"/>
    <x v="1126"/>
    <x v="1126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x v="18"/>
    <x v="1127"/>
    <x v="1127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x v="18"/>
    <x v="1128"/>
    <x v="1128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x v="18"/>
    <x v="1129"/>
    <x v="1129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x v="18"/>
    <x v="1130"/>
    <x v="113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18"/>
    <x v="1131"/>
    <x v="1131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x v="18"/>
    <x v="1132"/>
    <x v="1132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x v="18"/>
    <x v="1133"/>
    <x v="1133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x v="18"/>
    <x v="1134"/>
    <x v="1134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18"/>
    <x v="1135"/>
    <x v="1135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x v="18"/>
    <x v="1136"/>
    <x v="1136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x v="18"/>
    <x v="1137"/>
    <x v="1137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x v="18"/>
    <x v="1138"/>
    <x v="1138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x v="18"/>
    <x v="1139"/>
    <x v="1139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18"/>
    <x v="1140"/>
    <x v="1140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18"/>
    <x v="1141"/>
    <x v="1141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18"/>
    <x v="1142"/>
    <x v="1142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x v="18"/>
    <x v="1143"/>
    <x v="1143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19"/>
    <x v="1144"/>
    <x v="1144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x v="19"/>
    <x v="1145"/>
    <x v="1145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x v="19"/>
    <x v="1146"/>
    <x v="1146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19"/>
    <x v="1147"/>
    <x v="1147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x v="19"/>
    <x v="1148"/>
    <x v="1148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x v="19"/>
    <x v="1149"/>
    <x v="1149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x v="19"/>
    <x v="1150"/>
    <x v="1150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19"/>
    <x v="1151"/>
    <x v="1151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x v="19"/>
    <x v="1152"/>
    <x v="11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x v="19"/>
    <x v="1153"/>
    <x v="1153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x v="19"/>
    <x v="1154"/>
    <x v="1154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x v="19"/>
    <x v="1155"/>
    <x v="1155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19"/>
    <x v="1156"/>
    <x v="1156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x v="19"/>
    <x v="1157"/>
    <x v="1157"/>
    <n v="60.04166666666424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x v="19"/>
    <x v="1158"/>
    <x v="115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19"/>
    <x v="1159"/>
    <x v="1159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x v="19"/>
    <x v="1160"/>
    <x v="1160"/>
    <n v="29.9583333333357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19"/>
    <x v="1161"/>
    <x v="1161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x v="19"/>
    <x v="1162"/>
    <x v="1162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19"/>
    <x v="1163"/>
    <x v="1163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19"/>
    <x v="1164"/>
    <x v="1164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x v="19"/>
    <x v="1165"/>
    <x v="1165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x v="19"/>
    <x v="1166"/>
    <x v="1166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x v="19"/>
    <x v="1167"/>
    <x v="1167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x v="19"/>
    <x v="1168"/>
    <x v="1168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x v="19"/>
    <x v="1169"/>
    <x v="1169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x v="19"/>
    <x v="1170"/>
    <x v="1170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x v="19"/>
    <x v="1171"/>
    <x v="1171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19"/>
    <x v="1172"/>
    <x v="117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x v="19"/>
    <x v="1173"/>
    <x v="1173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x v="19"/>
    <x v="1174"/>
    <x v="1174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x v="19"/>
    <x v="1175"/>
    <x v="1175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x v="19"/>
    <x v="1176"/>
    <x v="1176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19"/>
    <x v="1177"/>
    <x v="1177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x v="19"/>
    <x v="1178"/>
    <x v="1178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x v="19"/>
    <x v="1179"/>
    <x v="1179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x v="19"/>
    <x v="1180"/>
    <x v="1180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x v="19"/>
    <x v="1181"/>
    <x v="118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x v="19"/>
    <x v="1182"/>
    <x v="1182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x v="19"/>
    <x v="1183"/>
    <x v="1183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x v="20"/>
    <x v="1184"/>
    <x v="1184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x v="20"/>
    <x v="1185"/>
    <x v="1185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x v="20"/>
    <x v="1186"/>
    <x v="1186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x v="20"/>
    <x v="1187"/>
    <x v="1187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x v="20"/>
    <x v="1188"/>
    <x v="1188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x v="20"/>
    <x v="1189"/>
    <x v="1189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x v="20"/>
    <x v="1190"/>
    <x v="1190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x v="20"/>
    <x v="1191"/>
    <x v="1191"/>
    <n v="29.95833333333575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x v="20"/>
    <x v="1192"/>
    <x v="1192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x v="20"/>
    <x v="1193"/>
    <x v="1193"/>
    <n v="59.9583333333357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x v="20"/>
    <x v="1194"/>
    <x v="1194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x v="20"/>
    <x v="1195"/>
    <x v="1195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x v="20"/>
    <x v="1196"/>
    <x v="1196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x v="20"/>
    <x v="1197"/>
    <x v="1197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x v="20"/>
    <x v="1198"/>
    <x v="1198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x v="20"/>
    <x v="1199"/>
    <x v="1199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x v="20"/>
    <x v="1200"/>
    <x v="1200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x v="20"/>
    <x v="1201"/>
    <x v="1201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x v="20"/>
    <x v="1202"/>
    <x v="1202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x v="20"/>
    <x v="1203"/>
    <x v="1203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x v="20"/>
    <x v="1204"/>
    <x v="1204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x v="20"/>
    <x v="1205"/>
    <x v="1205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x v="20"/>
    <x v="1206"/>
    <x v="1206"/>
    <n v="32.78572916666598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x v="20"/>
    <x v="1207"/>
    <x v="1207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x v="20"/>
    <x v="1208"/>
    <x v="1208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x v="20"/>
    <x v="1209"/>
    <x v="1209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x v="20"/>
    <x v="1210"/>
    <x v="121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x v="20"/>
    <x v="1211"/>
    <x v="121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x v="20"/>
    <x v="1212"/>
    <x v="1212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x v="20"/>
    <x v="1213"/>
    <x v="1213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x v="20"/>
    <x v="1214"/>
    <x v="1214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x v="20"/>
    <x v="1215"/>
    <x v="1215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x v="20"/>
    <x v="1216"/>
    <x v="1216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x v="20"/>
    <x v="1217"/>
    <x v="1217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x v="20"/>
    <x v="1218"/>
    <x v="1218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x v="20"/>
    <x v="1219"/>
    <x v="1219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x v="20"/>
    <x v="1220"/>
    <x v="1220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x v="20"/>
    <x v="1221"/>
    <x v="1221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x v="20"/>
    <x v="1222"/>
    <x v="1222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x v="20"/>
    <x v="1223"/>
    <x v="1223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x v="21"/>
    <x v="1224"/>
    <x v="1224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x v="21"/>
    <x v="1225"/>
    <x v="1225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x v="21"/>
    <x v="1226"/>
    <x v="1226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21"/>
    <x v="1227"/>
    <x v="1227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x v="21"/>
    <x v="1228"/>
    <x v="122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x v="21"/>
    <x v="1229"/>
    <x v="1229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21"/>
    <x v="1230"/>
    <x v="12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21"/>
    <x v="1231"/>
    <x v="1231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x v="21"/>
    <x v="1232"/>
    <x v="1232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x v="21"/>
    <x v="1233"/>
    <x v="1233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21"/>
    <x v="1234"/>
    <x v="1234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x v="21"/>
    <x v="1235"/>
    <x v="1235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21"/>
    <x v="1236"/>
    <x v="1236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21"/>
    <x v="1237"/>
    <x v="1237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x v="21"/>
    <x v="1238"/>
    <x v="1238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21"/>
    <x v="1239"/>
    <x v="1239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x v="21"/>
    <x v="1240"/>
    <x v="124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x v="21"/>
    <x v="1241"/>
    <x v="1241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x v="21"/>
    <x v="1242"/>
    <x v="1242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x v="21"/>
    <x v="1243"/>
    <x v="1243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x v="11"/>
    <x v="1244"/>
    <x v="1244"/>
    <n v="31.0495023148105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x v="11"/>
    <x v="1245"/>
    <x v="1245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x v="11"/>
    <x v="1246"/>
    <x v="1246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x v="11"/>
    <x v="1247"/>
    <x v="1247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x v="11"/>
    <x v="1248"/>
    <x v="1248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x v="11"/>
    <x v="1249"/>
    <x v="1249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x v="11"/>
    <x v="1250"/>
    <x v="1250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x v="11"/>
    <x v="1251"/>
    <x v="1251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x v="11"/>
    <x v="1252"/>
    <x v="1252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x v="11"/>
    <x v="1253"/>
    <x v="125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x v="11"/>
    <x v="1254"/>
    <x v="1254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x v="11"/>
    <x v="1255"/>
    <x v="1255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x v="11"/>
    <x v="1256"/>
    <x v="1256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x v="11"/>
    <x v="1257"/>
    <x v="1257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x v="11"/>
    <x v="1258"/>
    <x v="1258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x v="11"/>
    <x v="1259"/>
    <x v="1259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x v="11"/>
    <x v="1260"/>
    <x v="126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x v="11"/>
    <x v="1261"/>
    <x v="1261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x v="11"/>
    <x v="1262"/>
    <x v="126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x v="11"/>
    <x v="1263"/>
    <x v="1263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x v="11"/>
    <x v="1264"/>
    <x v="1264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x v="11"/>
    <x v="1265"/>
    <x v="126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x v="11"/>
    <x v="1266"/>
    <x v="1266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x v="11"/>
    <x v="1267"/>
    <x v="1267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x v="11"/>
    <x v="1268"/>
    <x v="1268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x v="11"/>
    <x v="1269"/>
    <x v="1269"/>
    <n v="30.17694444444350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x v="11"/>
    <x v="1270"/>
    <x v="1270"/>
    <n v="59.9583333333357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x v="11"/>
    <x v="1271"/>
    <x v="1271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x v="11"/>
    <x v="1272"/>
    <x v="1272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x v="11"/>
    <x v="1273"/>
    <x v="1273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x v="11"/>
    <x v="1274"/>
    <x v="1274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x v="11"/>
    <x v="1275"/>
    <x v="1275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x v="11"/>
    <x v="1276"/>
    <x v="1276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x v="11"/>
    <x v="1277"/>
    <x v="127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x v="11"/>
    <x v="1278"/>
    <x v="1278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x v="11"/>
    <x v="1279"/>
    <x v="1279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x v="11"/>
    <x v="1280"/>
    <x v="1280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x v="11"/>
    <x v="1281"/>
    <x v="1281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x v="11"/>
    <x v="1282"/>
    <x v="1282"/>
    <n v="30.73246527778246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x v="11"/>
    <x v="1283"/>
    <x v="1283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x v="6"/>
    <x v="1284"/>
    <x v="1284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x v="6"/>
    <x v="1285"/>
    <x v="128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x v="6"/>
    <x v="1286"/>
    <x v="1286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x v="6"/>
    <x v="1287"/>
    <x v="1287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x v="6"/>
    <x v="1288"/>
    <x v="1288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x v="6"/>
    <x v="1289"/>
    <x v="1289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x v="6"/>
    <x v="1290"/>
    <x v="129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x v="6"/>
    <x v="1291"/>
    <x v="1291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x v="6"/>
    <x v="1292"/>
    <x v="1292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x v="6"/>
    <x v="1293"/>
    <x v="1293"/>
    <n v="30.04166666666424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x v="6"/>
    <x v="1294"/>
    <x v="1294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x v="6"/>
    <x v="1295"/>
    <x v="1295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x v="6"/>
    <x v="1296"/>
    <x v="1296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x v="6"/>
    <x v="1297"/>
    <x v="1297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x v="6"/>
    <x v="1298"/>
    <x v="1298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x v="6"/>
    <x v="1299"/>
    <x v="129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x v="6"/>
    <x v="1300"/>
    <x v="13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x v="6"/>
    <x v="1301"/>
    <x v="1301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6"/>
    <x v="1302"/>
    <x v="1302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x v="6"/>
    <x v="1303"/>
    <x v="1303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x v="8"/>
    <x v="1304"/>
    <x v="1304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x v="8"/>
    <x v="1305"/>
    <x v="1305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x v="8"/>
    <x v="1306"/>
    <x v="1306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x v="8"/>
    <x v="1307"/>
    <x v="1307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x v="8"/>
    <x v="1308"/>
    <x v="1308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x v="8"/>
    <x v="1309"/>
    <x v="1309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x v="8"/>
    <x v="1310"/>
    <x v="131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x v="8"/>
    <x v="1311"/>
    <x v="1311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x v="8"/>
    <x v="1312"/>
    <x v="131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x v="8"/>
    <x v="1313"/>
    <x v="1313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x v="8"/>
    <x v="1314"/>
    <x v="1314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x v="8"/>
    <x v="1315"/>
    <x v="1315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x v="8"/>
    <x v="1316"/>
    <x v="1316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x v="8"/>
    <x v="1317"/>
    <x v="1317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x v="8"/>
    <x v="1318"/>
    <x v="1318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x v="8"/>
    <x v="1319"/>
    <x v="1319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x v="8"/>
    <x v="1320"/>
    <x v="132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x v="8"/>
    <x v="1321"/>
    <x v="1321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x v="8"/>
    <x v="1322"/>
    <x v="1322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x v="8"/>
    <x v="1323"/>
    <x v="1323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x v="8"/>
    <x v="1324"/>
    <x v="1324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x v="8"/>
    <x v="1325"/>
    <x v="132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x v="8"/>
    <x v="1326"/>
    <x v="1326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x v="8"/>
    <x v="1327"/>
    <x v="1327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x v="8"/>
    <x v="1328"/>
    <x v="1328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x v="8"/>
    <x v="1329"/>
    <x v="1329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x v="8"/>
    <x v="1330"/>
    <x v="133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x v="8"/>
    <x v="1331"/>
    <x v="1331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8"/>
    <x v="1332"/>
    <x v="1332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8"/>
    <x v="1333"/>
    <x v="133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x v="8"/>
    <x v="1334"/>
    <x v="1334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x v="8"/>
    <x v="1335"/>
    <x v="1335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x v="8"/>
    <x v="1336"/>
    <x v="1336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x v="8"/>
    <x v="1337"/>
    <x v="1337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x v="8"/>
    <x v="1338"/>
    <x v="1338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x v="8"/>
    <x v="1339"/>
    <x v="1339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8"/>
    <x v="1340"/>
    <x v="1340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x v="8"/>
    <x v="1341"/>
    <x v="1341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x v="8"/>
    <x v="1342"/>
    <x v="1342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x v="8"/>
    <x v="1343"/>
    <x v="1343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x v="9"/>
    <x v="1344"/>
    <x v="1344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x v="9"/>
    <x v="1345"/>
    <x v="1345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x v="9"/>
    <x v="1346"/>
    <x v="1346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x v="9"/>
    <x v="1347"/>
    <x v="1347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x v="9"/>
    <x v="1348"/>
    <x v="1348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x v="9"/>
    <x v="1349"/>
    <x v="1349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x v="9"/>
    <x v="1350"/>
    <x v="1350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x v="9"/>
    <x v="1351"/>
    <x v="1351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x v="9"/>
    <x v="1352"/>
    <x v="1352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x v="9"/>
    <x v="1353"/>
    <x v="1353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x v="9"/>
    <x v="1354"/>
    <x v="1354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x v="9"/>
    <x v="1355"/>
    <x v="1355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x v="9"/>
    <x v="1356"/>
    <x v="1356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x v="9"/>
    <x v="1357"/>
    <x v="1357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x v="9"/>
    <x v="1358"/>
    <x v="1358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x v="9"/>
    <x v="1359"/>
    <x v="1359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x v="9"/>
    <x v="1360"/>
    <x v="136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x v="9"/>
    <x v="1361"/>
    <x v="1361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x v="9"/>
    <x v="1362"/>
    <x v="1362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9"/>
    <x v="1363"/>
    <x v="1363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x v="11"/>
    <x v="1364"/>
    <x v="1364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x v="11"/>
    <x v="1365"/>
    <x v="1365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x v="11"/>
    <x v="1366"/>
    <x v="1366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x v="11"/>
    <x v="1367"/>
    <x v="1367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x v="11"/>
    <x v="1368"/>
    <x v="1368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x v="11"/>
    <x v="1369"/>
    <x v="1369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x v="11"/>
    <x v="1370"/>
    <x v="137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x v="11"/>
    <x v="1371"/>
    <x v="1371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1"/>
    <x v="1372"/>
    <x v="137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x v="11"/>
    <x v="1373"/>
    <x v="137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x v="11"/>
    <x v="1374"/>
    <x v="1374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x v="11"/>
    <x v="1375"/>
    <x v="1375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x v="11"/>
    <x v="1376"/>
    <x v="137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x v="11"/>
    <x v="1377"/>
    <x v="1377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x v="11"/>
    <x v="1378"/>
    <x v="1378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x v="11"/>
    <x v="1379"/>
    <x v="1379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1"/>
    <x v="1380"/>
    <x v="138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x v="11"/>
    <x v="1381"/>
    <x v="1381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x v="11"/>
    <x v="1382"/>
    <x v="1382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x v="11"/>
    <x v="1383"/>
    <x v="1383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x v="11"/>
    <x v="1384"/>
    <x v="1384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x v="11"/>
    <x v="1385"/>
    <x v="1385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x v="11"/>
    <x v="1386"/>
    <x v="1386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x v="11"/>
    <x v="1387"/>
    <x v="1387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x v="11"/>
    <x v="1388"/>
    <x v="1388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x v="11"/>
    <x v="1389"/>
    <x v="1389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x v="11"/>
    <x v="1390"/>
    <x v="1390"/>
    <n v="33.91335648147651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x v="11"/>
    <x v="1391"/>
    <x v="1391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x v="11"/>
    <x v="1392"/>
    <x v="1392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x v="11"/>
    <x v="1393"/>
    <x v="139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x v="11"/>
    <x v="1394"/>
    <x v="1394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x v="11"/>
    <x v="1395"/>
    <x v="1395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x v="11"/>
    <x v="1396"/>
    <x v="1396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x v="11"/>
    <x v="1397"/>
    <x v="1397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x v="11"/>
    <x v="1398"/>
    <x v="1398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x v="11"/>
    <x v="1399"/>
    <x v="1399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x v="11"/>
    <x v="1400"/>
    <x v="14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x v="11"/>
    <x v="1401"/>
    <x v="1401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x v="11"/>
    <x v="1402"/>
    <x v="1402"/>
    <n v="59.95833333333575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x v="11"/>
    <x v="1403"/>
    <x v="1403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x v="22"/>
    <x v="1404"/>
    <x v="1404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x v="22"/>
    <x v="1405"/>
    <x v="1405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x v="22"/>
    <x v="1406"/>
    <x v="1406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x v="22"/>
    <x v="1407"/>
    <x v="1407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x v="22"/>
    <x v="1408"/>
    <x v="1408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22"/>
    <x v="1409"/>
    <x v="1409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x v="22"/>
    <x v="1410"/>
    <x v="141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x v="22"/>
    <x v="1411"/>
    <x v="1411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x v="22"/>
    <x v="1412"/>
    <x v="1412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22"/>
    <x v="1413"/>
    <x v="1413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x v="22"/>
    <x v="1414"/>
    <x v="1414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x v="22"/>
    <x v="1415"/>
    <x v="1415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22"/>
    <x v="1416"/>
    <x v="1416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x v="22"/>
    <x v="1417"/>
    <x v="1417"/>
    <n v="30.31581018518045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x v="22"/>
    <x v="1418"/>
    <x v="1418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x v="22"/>
    <x v="1419"/>
    <x v="141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x v="22"/>
    <x v="1420"/>
    <x v="1420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x v="22"/>
    <x v="1421"/>
    <x v="142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x v="22"/>
    <x v="1422"/>
    <x v="1422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x v="22"/>
    <x v="1423"/>
    <x v="1423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x v="22"/>
    <x v="1424"/>
    <x v="1424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22"/>
    <x v="1425"/>
    <x v="1425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22"/>
    <x v="1426"/>
    <x v="1426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x v="22"/>
    <x v="1427"/>
    <x v="1427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x v="22"/>
    <x v="1428"/>
    <x v="1428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22"/>
    <x v="1429"/>
    <x v="1429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x v="22"/>
    <x v="1430"/>
    <x v="1430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x v="22"/>
    <x v="1431"/>
    <x v="1431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22"/>
    <x v="1432"/>
    <x v="1432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x v="22"/>
    <x v="1433"/>
    <x v="1433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x v="22"/>
    <x v="1434"/>
    <x v="1434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x v="22"/>
    <x v="1435"/>
    <x v="143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x v="22"/>
    <x v="1436"/>
    <x v="1436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x v="22"/>
    <x v="1437"/>
    <x v="1437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22"/>
    <x v="1438"/>
    <x v="1438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x v="22"/>
    <x v="1439"/>
    <x v="1439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x v="22"/>
    <x v="1440"/>
    <x v="1440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x v="22"/>
    <x v="1441"/>
    <x v="1441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22"/>
    <x v="1442"/>
    <x v="144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22"/>
    <x v="1443"/>
    <x v="1443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22"/>
    <x v="1444"/>
    <x v="1444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22"/>
    <x v="1445"/>
    <x v="144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22"/>
    <x v="1446"/>
    <x v="1446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x v="22"/>
    <x v="1447"/>
    <x v="1447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22"/>
    <x v="1448"/>
    <x v="1448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22"/>
    <x v="1449"/>
    <x v="1449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x v="22"/>
    <x v="1450"/>
    <x v="1450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x v="22"/>
    <x v="1451"/>
    <x v="1451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22"/>
    <x v="1452"/>
    <x v="1452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22"/>
    <x v="1453"/>
    <x v="1453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x v="22"/>
    <x v="1454"/>
    <x v="1454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x v="22"/>
    <x v="1455"/>
    <x v="1455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x v="22"/>
    <x v="1456"/>
    <x v="1456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22"/>
    <x v="1457"/>
    <x v="1457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22"/>
    <x v="1458"/>
    <x v="1458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22"/>
    <x v="1459"/>
    <x v="1459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22"/>
    <x v="1460"/>
    <x v="146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x v="23"/>
    <x v="1461"/>
    <x v="1461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x v="23"/>
    <x v="1462"/>
    <x v="1462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x v="23"/>
    <x v="1463"/>
    <x v="1463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x v="23"/>
    <x v="1464"/>
    <x v="1464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x v="23"/>
    <x v="1465"/>
    <x v="1465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x v="23"/>
    <x v="1466"/>
    <x v="1466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x v="23"/>
    <x v="1467"/>
    <x v="1467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x v="23"/>
    <x v="1468"/>
    <x v="1468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x v="23"/>
    <x v="1469"/>
    <x v="146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x v="23"/>
    <x v="1470"/>
    <x v="1470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x v="23"/>
    <x v="1471"/>
    <x v="1471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x v="23"/>
    <x v="1472"/>
    <x v="1472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x v="23"/>
    <x v="1473"/>
    <x v="1473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x v="23"/>
    <x v="1474"/>
    <x v="1474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x v="23"/>
    <x v="1475"/>
    <x v="1475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x v="23"/>
    <x v="1476"/>
    <x v="1476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x v="23"/>
    <x v="1477"/>
    <x v="1477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x v="23"/>
    <x v="1478"/>
    <x v="1478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x v="23"/>
    <x v="1479"/>
    <x v="1479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x v="23"/>
    <x v="1480"/>
    <x v="148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x v="10"/>
    <x v="1481"/>
    <x v="1481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x v="10"/>
    <x v="1482"/>
    <x v="1482"/>
    <n v="22.46902777778450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x v="10"/>
    <x v="1483"/>
    <x v="1483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10"/>
    <x v="1484"/>
    <x v="1484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x v="10"/>
    <x v="1485"/>
    <x v="1485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x v="10"/>
    <x v="1486"/>
    <x v="1486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10"/>
    <x v="1487"/>
    <x v="1487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x v="10"/>
    <x v="1488"/>
    <x v="1488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10"/>
    <x v="1489"/>
    <x v="1489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x v="10"/>
    <x v="1490"/>
    <x v="1490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x v="10"/>
    <x v="1491"/>
    <x v="1491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x v="10"/>
    <x v="1492"/>
    <x v="1492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10"/>
    <x v="1493"/>
    <x v="149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x v="10"/>
    <x v="1494"/>
    <x v="1494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10"/>
    <x v="1495"/>
    <x v="1495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10"/>
    <x v="1496"/>
    <x v="1496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x v="10"/>
    <x v="1497"/>
    <x v="1497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x v="10"/>
    <x v="1498"/>
    <x v="149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x v="10"/>
    <x v="1499"/>
    <x v="1499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x v="10"/>
    <x v="1500"/>
    <x v="1500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x v="20"/>
    <x v="1501"/>
    <x v="1501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x v="20"/>
    <x v="1502"/>
    <x v="1502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x v="20"/>
    <x v="1503"/>
    <x v="1503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x v="20"/>
    <x v="1504"/>
    <x v="1504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x v="20"/>
    <x v="1505"/>
    <x v="1505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x v="20"/>
    <x v="1506"/>
    <x v="1506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x v="20"/>
    <x v="1507"/>
    <x v="1507"/>
    <n v="58.8899421296373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x v="20"/>
    <x v="1508"/>
    <x v="1508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x v="20"/>
    <x v="1509"/>
    <x v="1509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x v="20"/>
    <x v="1510"/>
    <x v="1510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x v="20"/>
    <x v="1511"/>
    <x v="1511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x v="20"/>
    <x v="1512"/>
    <x v="1512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x v="20"/>
    <x v="1513"/>
    <x v="1513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x v="20"/>
    <x v="1514"/>
    <x v="1514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x v="20"/>
    <x v="1515"/>
    <x v="1515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x v="20"/>
    <x v="1516"/>
    <x v="1516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x v="20"/>
    <x v="1517"/>
    <x v="1517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x v="20"/>
    <x v="1518"/>
    <x v="1518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x v="20"/>
    <x v="1519"/>
    <x v="1519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x v="20"/>
    <x v="1520"/>
    <x v="152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x v="20"/>
    <x v="1521"/>
    <x v="152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x v="20"/>
    <x v="1522"/>
    <x v="1522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x v="20"/>
    <x v="1523"/>
    <x v="1523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x v="20"/>
    <x v="1524"/>
    <x v="1524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x v="20"/>
    <x v="1525"/>
    <x v="1525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x v="20"/>
    <x v="1526"/>
    <x v="1526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x v="20"/>
    <x v="1527"/>
    <x v="1527"/>
    <n v="27.95833333333575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x v="20"/>
    <x v="1528"/>
    <x v="1528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x v="20"/>
    <x v="1529"/>
    <x v="1529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x v="20"/>
    <x v="1530"/>
    <x v="1530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x v="20"/>
    <x v="1531"/>
    <x v="1531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x v="20"/>
    <x v="1532"/>
    <x v="1532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x v="20"/>
    <x v="1533"/>
    <x v="1533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x v="20"/>
    <x v="1534"/>
    <x v="1534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x v="20"/>
    <x v="1535"/>
    <x v="1535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x v="20"/>
    <x v="1536"/>
    <x v="1536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x v="20"/>
    <x v="1537"/>
    <x v="1537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x v="20"/>
    <x v="1538"/>
    <x v="1538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x v="20"/>
    <x v="1539"/>
    <x v="15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x v="20"/>
    <x v="1540"/>
    <x v="154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x v="24"/>
    <x v="1541"/>
    <x v="1541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24"/>
    <x v="1542"/>
    <x v="1542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x v="24"/>
    <x v="1543"/>
    <x v="1543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24"/>
    <x v="1544"/>
    <x v="1544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x v="24"/>
    <x v="1545"/>
    <x v="1545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x v="24"/>
    <x v="1546"/>
    <x v="1546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24"/>
    <x v="1547"/>
    <x v="1547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x v="24"/>
    <x v="1548"/>
    <x v="1548"/>
    <n v="30.04166666666424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x v="24"/>
    <x v="1549"/>
    <x v="154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x v="24"/>
    <x v="1550"/>
    <x v="1550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24"/>
    <x v="1551"/>
    <x v="1551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x v="24"/>
    <x v="1552"/>
    <x v="341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24"/>
    <x v="1553"/>
    <x v="1552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24"/>
    <x v="1554"/>
    <x v="1553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24"/>
    <x v="1555"/>
    <x v="1554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x v="24"/>
    <x v="1556"/>
    <x v="1555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24"/>
    <x v="1557"/>
    <x v="1556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x v="24"/>
    <x v="1558"/>
    <x v="1557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x v="24"/>
    <x v="1559"/>
    <x v="1558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x v="24"/>
    <x v="1560"/>
    <x v="1559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x v="25"/>
    <x v="1561"/>
    <x v="1560"/>
    <n v="30.0416666666642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25"/>
    <x v="1562"/>
    <x v="1561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x v="25"/>
    <x v="1563"/>
    <x v="1562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x v="25"/>
    <x v="1564"/>
    <x v="1563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x v="25"/>
    <x v="1565"/>
    <x v="1564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x v="25"/>
    <x v="1566"/>
    <x v="1565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x v="25"/>
    <x v="1567"/>
    <x v="1566"/>
    <n v="15.06313657407008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x v="25"/>
    <x v="1568"/>
    <x v="1567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25"/>
    <x v="1569"/>
    <x v="1568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x v="25"/>
    <x v="1570"/>
    <x v="1569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x v="25"/>
    <x v="1571"/>
    <x v="1570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x v="25"/>
    <x v="1572"/>
    <x v="1571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x v="25"/>
    <x v="1573"/>
    <x v="1572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x v="25"/>
    <x v="1574"/>
    <x v="1573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x v="25"/>
    <x v="1575"/>
    <x v="1574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25"/>
    <x v="1576"/>
    <x v="1575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x v="25"/>
    <x v="1577"/>
    <x v="1576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x v="25"/>
    <x v="1578"/>
    <x v="1577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x v="25"/>
    <x v="1579"/>
    <x v="1578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25"/>
    <x v="1580"/>
    <x v="1579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x v="26"/>
    <x v="1581"/>
    <x v="158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x v="26"/>
    <x v="1582"/>
    <x v="1581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x v="26"/>
    <x v="1583"/>
    <x v="1582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26"/>
    <x v="1584"/>
    <x v="1583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x v="26"/>
    <x v="1585"/>
    <x v="1584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26"/>
    <x v="1586"/>
    <x v="1585"/>
    <n v="29.9583333333357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x v="26"/>
    <x v="1587"/>
    <x v="1586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26"/>
    <x v="1588"/>
    <x v="1587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26"/>
    <x v="1589"/>
    <x v="1588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x v="26"/>
    <x v="1590"/>
    <x v="1589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x v="26"/>
    <x v="1591"/>
    <x v="1590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26"/>
    <x v="1592"/>
    <x v="1591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x v="26"/>
    <x v="1593"/>
    <x v="1592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x v="26"/>
    <x v="1594"/>
    <x v="1593"/>
    <n v="59.96849537037633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x v="26"/>
    <x v="1595"/>
    <x v="1594"/>
    <n v="28.79226851851126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x v="26"/>
    <x v="1596"/>
    <x v="1595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26"/>
    <x v="1597"/>
    <x v="1596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x v="26"/>
    <x v="1598"/>
    <x v="1597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26"/>
    <x v="1599"/>
    <x v="1598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x v="26"/>
    <x v="1600"/>
    <x v="1599"/>
    <n v="44.15865740740991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x v="11"/>
    <x v="1601"/>
    <x v="1600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x v="11"/>
    <x v="1602"/>
    <x v="1601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x v="11"/>
    <x v="1603"/>
    <x v="1602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x v="11"/>
    <x v="1604"/>
    <x v="1603"/>
    <n v="39.9583333333357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x v="11"/>
    <x v="1605"/>
    <x v="1604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x v="11"/>
    <x v="1606"/>
    <x v="1605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x v="11"/>
    <x v="1607"/>
    <x v="1606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x v="11"/>
    <x v="1608"/>
    <x v="1607"/>
    <n v="32.39553240740497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x v="11"/>
    <x v="1609"/>
    <x v="1608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x v="11"/>
    <x v="1610"/>
    <x v="1609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x v="11"/>
    <x v="1611"/>
    <x v="1610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x v="11"/>
    <x v="1612"/>
    <x v="1611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x v="11"/>
    <x v="1613"/>
    <x v="161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x v="11"/>
    <x v="1614"/>
    <x v="1613"/>
    <n v="59.72721064814686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x v="11"/>
    <x v="1615"/>
    <x v="1614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x v="11"/>
    <x v="1616"/>
    <x v="1615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x v="11"/>
    <x v="1617"/>
    <x v="1616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x v="11"/>
    <x v="1618"/>
    <x v="1617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x v="11"/>
    <x v="1619"/>
    <x v="1618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x v="11"/>
    <x v="1620"/>
    <x v="1619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x v="11"/>
    <x v="1621"/>
    <x v="162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x v="11"/>
    <x v="1622"/>
    <x v="1621"/>
    <n v="40.0378009259220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x v="11"/>
    <x v="1623"/>
    <x v="1622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1"/>
    <x v="1624"/>
    <x v="1623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x v="11"/>
    <x v="1625"/>
    <x v="1624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x v="11"/>
    <x v="1626"/>
    <x v="1625"/>
    <n v="30.041666666671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x v="11"/>
    <x v="1627"/>
    <x v="1626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x v="11"/>
    <x v="1628"/>
    <x v="1627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x v="11"/>
    <x v="1629"/>
    <x v="1628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x v="11"/>
    <x v="1630"/>
    <x v="1629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x v="11"/>
    <x v="1631"/>
    <x v="1630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x v="11"/>
    <x v="1632"/>
    <x v="1631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x v="11"/>
    <x v="1633"/>
    <x v="1632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x v="11"/>
    <x v="1634"/>
    <x v="1633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x v="11"/>
    <x v="1635"/>
    <x v="1634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x v="11"/>
    <x v="1636"/>
    <x v="1635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x v="11"/>
    <x v="1637"/>
    <x v="1636"/>
    <n v="56.23379629629198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x v="11"/>
    <x v="1638"/>
    <x v="1637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x v="11"/>
    <x v="1639"/>
    <x v="1638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x v="11"/>
    <x v="1640"/>
    <x v="1639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x v="27"/>
    <x v="1641"/>
    <x v="1640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x v="27"/>
    <x v="1642"/>
    <x v="1641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x v="27"/>
    <x v="1643"/>
    <x v="164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x v="27"/>
    <x v="1644"/>
    <x v="1643"/>
    <n v="60.0416666666642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x v="27"/>
    <x v="1645"/>
    <x v="1644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x v="27"/>
    <x v="1646"/>
    <x v="1645"/>
    <n v="32.30737268517987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x v="27"/>
    <x v="1647"/>
    <x v="1646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x v="27"/>
    <x v="1648"/>
    <x v="1647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x v="27"/>
    <x v="1649"/>
    <x v="1648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x v="27"/>
    <x v="1650"/>
    <x v="1649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x v="27"/>
    <x v="1651"/>
    <x v="165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x v="27"/>
    <x v="1652"/>
    <x v="1651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x v="27"/>
    <x v="1653"/>
    <x v="1652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x v="27"/>
    <x v="1654"/>
    <x v="1653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x v="27"/>
    <x v="1655"/>
    <x v="1654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x v="27"/>
    <x v="1656"/>
    <x v="1655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x v="27"/>
    <x v="1657"/>
    <x v="1656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x v="27"/>
    <x v="1658"/>
    <x v="1657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x v="27"/>
    <x v="1659"/>
    <x v="1658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x v="27"/>
    <x v="1660"/>
    <x v="1659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x v="27"/>
    <x v="1661"/>
    <x v="166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x v="27"/>
    <x v="1662"/>
    <x v="1661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7"/>
    <x v="1663"/>
    <x v="1662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x v="27"/>
    <x v="1664"/>
    <x v="1663"/>
    <n v="44.40418981481343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x v="27"/>
    <x v="1665"/>
    <x v="1664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x v="27"/>
    <x v="1666"/>
    <x v="1665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x v="27"/>
    <x v="1667"/>
    <x v="1666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x v="27"/>
    <x v="1668"/>
    <x v="1667"/>
    <n v="30.04166666666424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x v="27"/>
    <x v="1669"/>
    <x v="1668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x v="27"/>
    <x v="1670"/>
    <x v="1669"/>
    <n v="50.23612268518627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x v="27"/>
    <x v="1671"/>
    <x v="1670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x v="27"/>
    <x v="1672"/>
    <x v="1671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x v="27"/>
    <x v="1673"/>
    <x v="167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x v="27"/>
    <x v="1674"/>
    <x v="1673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x v="27"/>
    <x v="1675"/>
    <x v="1674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x v="27"/>
    <x v="1676"/>
    <x v="1675"/>
    <n v="46.4397337963018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x v="27"/>
    <x v="1677"/>
    <x v="1676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x v="27"/>
    <x v="1678"/>
    <x v="1677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7"/>
    <x v="1679"/>
    <x v="1678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x v="27"/>
    <x v="1680"/>
    <x v="1679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x v="28"/>
    <x v="1681"/>
    <x v="168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28"/>
    <x v="1682"/>
    <x v="1681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x v="28"/>
    <x v="1683"/>
    <x v="1682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x v="28"/>
    <x v="1684"/>
    <x v="1683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x v="28"/>
    <x v="1685"/>
    <x v="1684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x v="28"/>
    <x v="1686"/>
    <x v="1685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x v="28"/>
    <x v="1687"/>
    <x v="1686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x v="28"/>
    <x v="1688"/>
    <x v="1687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x v="28"/>
    <x v="1689"/>
    <x v="1688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x v="28"/>
    <x v="1690"/>
    <x v="1689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x v="28"/>
    <x v="1691"/>
    <x v="1690"/>
    <n v="32.34018518518860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x v="28"/>
    <x v="1692"/>
    <x v="1691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x v="28"/>
    <x v="1693"/>
    <x v="1692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x v="28"/>
    <x v="1694"/>
    <x v="1693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x v="28"/>
    <x v="1695"/>
    <x v="1694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28"/>
    <x v="1696"/>
    <x v="1695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x v="28"/>
    <x v="1697"/>
    <x v="1696"/>
    <n v="29.95833333333575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28"/>
    <x v="1698"/>
    <x v="1697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x v="28"/>
    <x v="1699"/>
    <x v="1698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x v="28"/>
    <x v="1700"/>
    <x v="1699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x v="28"/>
    <x v="1701"/>
    <x v="1700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x v="28"/>
    <x v="1702"/>
    <x v="1701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x v="28"/>
    <x v="1703"/>
    <x v="1702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x v="28"/>
    <x v="1704"/>
    <x v="170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28"/>
    <x v="1705"/>
    <x v="1704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28"/>
    <x v="1706"/>
    <x v="1705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x v="28"/>
    <x v="1707"/>
    <x v="1706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28"/>
    <x v="1708"/>
    <x v="1707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x v="28"/>
    <x v="1709"/>
    <x v="1708"/>
    <n v="41.25493055555125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x v="28"/>
    <x v="1710"/>
    <x v="1709"/>
    <n v="45.9503703703740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x v="28"/>
    <x v="1711"/>
    <x v="1710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28"/>
    <x v="1712"/>
    <x v="1711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x v="28"/>
    <x v="1713"/>
    <x v="171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x v="28"/>
    <x v="1714"/>
    <x v="1713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x v="28"/>
    <x v="1715"/>
    <x v="1714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x v="28"/>
    <x v="1716"/>
    <x v="1715"/>
    <n v="40.04166666667151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x v="28"/>
    <x v="1717"/>
    <x v="1716"/>
    <n v="20.18474537037400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x v="28"/>
    <x v="1718"/>
    <x v="1717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x v="28"/>
    <x v="1719"/>
    <x v="1718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x v="28"/>
    <x v="1720"/>
    <x v="1719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28"/>
    <x v="1721"/>
    <x v="1720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x v="28"/>
    <x v="1722"/>
    <x v="1721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x v="28"/>
    <x v="1723"/>
    <x v="1722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x v="28"/>
    <x v="1724"/>
    <x v="1723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x v="28"/>
    <x v="1725"/>
    <x v="1724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x v="28"/>
    <x v="1726"/>
    <x v="1725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x v="28"/>
    <x v="1727"/>
    <x v="1726"/>
    <n v="54.53035879629169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x v="28"/>
    <x v="1728"/>
    <x v="1727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28"/>
    <x v="1729"/>
    <x v="1728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28"/>
    <x v="1730"/>
    <x v="1729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28"/>
    <x v="1731"/>
    <x v="173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28"/>
    <x v="1732"/>
    <x v="1731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28"/>
    <x v="1733"/>
    <x v="1732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x v="28"/>
    <x v="1734"/>
    <x v="1733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28"/>
    <x v="1735"/>
    <x v="1734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x v="28"/>
    <x v="1736"/>
    <x v="1735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x v="28"/>
    <x v="1737"/>
    <x v="1736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x v="28"/>
    <x v="1738"/>
    <x v="1737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x v="28"/>
    <x v="1739"/>
    <x v="1738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28"/>
    <x v="1740"/>
    <x v="1739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x v="20"/>
    <x v="1741"/>
    <x v="1740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x v="20"/>
    <x v="1742"/>
    <x v="1741"/>
    <n v="31.9980324074058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x v="20"/>
    <x v="1743"/>
    <x v="1742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x v="20"/>
    <x v="1744"/>
    <x v="1743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x v="20"/>
    <x v="1745"/>
    <x v="1744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x v="20"/>
    <x v="1746"/>
    <x v="1745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x v="20"/>
    <x v="1747"/>
    <x v="1746"/>
    <n v="29.18946759259415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x v="20"/>
    <x v="1748"/>
    <x v="1747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x v="20"/>
    <x v="1749"/>
    <x v="1748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x v="20"/>
    <x v="1750"/>
    <x v="1749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x v="20"/>
    <x v="1751"/>
    <x v="1750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x v="20"/>
    <x v="1752"/>
    <x v="1751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x v="20"/>
    <x v="1753"/>
    <x v="1752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x v="20"/>
    <x v="1754"/>
    <x v="175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20"/>
    <x v="1755"/>
    <x v="1754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x v="20"/>
    <x v="1756"/>
    <x v="1755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x v="20"/>
    <x v="1757"/>
    <x v="1756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x v="20"/>
    <x v="1758"/>
    <x v="1757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x v="20"/>
    <x v="1759"/>
    <x v="1758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x v="20"/>
    <x v="1760"/>
    <x v="1759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x v="20"/>
    <x v="1761"/>
    <x v="176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20"/>
    <x v="1762"/>
    <x v="1761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x v="20"/>
    <x v="1763"/>
    <x v="1762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x v="20"/>
    <x v="1764"/>
    <x v="1763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x v="20"/>
    <x v="1765"/>
    <x v="1764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20"/>
    <x v="1766"/>
    <x v="1765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x v="20"/>
    <x v="1767"/>
    <x v="1766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x v="20"/>
    <x v="1768"/>
    <x v="1767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x v="20"/>
    <x v="1769"/>
    <x v="1768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x v="20"/>
    <x v="1770"/>
    <x v="1769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x v="20"/>
    <x v="1771"/>
    <x v="177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x v="20"/>
    <x v="1772"/>
    <x v="1771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x v="20"/>
    <x v="1773"/>
    <x v="1772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x v="20"/>
    <x v="1774"/>
    <x v="1773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x v="20"/>
    <x v="1775"/>
    <x v="1774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x v="20"/>
    <x v="1776"/>
    <x v="1775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x v="20"/>
    <x v="1777"/>
    <x v="1776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x v="20"/>
    <x v="1778"/>
    <x v="1777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x v="20"/>
    <x v="1779"/>
    <x v="1778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x v="20"/>
    <x v="1780"/>
    <x v="1779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x v="20"/>
    <x v="1781"/>
    <x v="1780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x v="20"/>
    <x v="1782"/>
    <x v="1781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x v="20"/>
    <x v="1783"/>
    <x v="1782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x v="20"/>
    <x v="1784"/>
    <x v="1783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x v="20"/>
    <x v="1785"/>
    <x v="1784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x v="20"/>
    <x v="1786"/>
    <x v="1785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x v="20"/>
    <x v="1787"/>
    <x v="1786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x v="20"/>
    <x v="1788"/>
    <x v="1787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x v="20"/>
    <x v="1789"/>
    <x v="1788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x v="20"/>
    <x v="1790"/>
    <x v="1789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x v="20"/>
    <x v="1791"/>
    <x v="1790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x v="20"/>
    <x v="1792"/>
    <x v="1791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x v="20"/>
    <x v="1793"/>
    <x v="1792"/>
    <n v="30.041666666671517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x v="20"/>
    <x v="1794"/>
    <x v="1793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x v="20"/>
    <x v="1795"/>
    <x v="1794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x v="20"/>
    <x v="1796"/>
    <x v="1795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x v="20"/>
    <x v="1797"/>
    <x v="1796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x v="20"/>
    <x v="1798"/>
    <x v="1797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x v="20"/>
    <x v="1799"/>
    <x v="179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x v="20"/>
    <x v="1800"/>
    <x v="1799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x v="20"/>
    <x v="1801"/>
    <x v="18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x v="20"/>
    <x v="1802"/>
    <x v="1801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x v="20"/>
    <x v="1803"/>
    <x v="18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x v="20"/>
    <x v="1804"/>
    <x v="1803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x v="20"/>
    <x v="1805"/>
    <x v="1804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x v="20"/>
    <x v="1806"/>
    <x v="1805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x v="20"/>
    <x v="1807"/>
    <x v="1806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x v="20"/>
    <x v="1808"/>
    <x v="1807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x v="20"/>
    <x v="1809"/>
    <x v="1808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x v="20"/>
    <x v="1810"/>
    <x v="1809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x v="20"/>
    <x v="1811"/>
    <x v="181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x v="20"/>
    <x v="1812"/>
    <x v="1811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20"/>
    <x v="1813"/>
    <x v="18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x v="20"/>
    <x v="1814"/>
    <x v="1813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20"/>
    <x v="1815"/>
    <x v="1814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x v="20"/>
    <x v="1816"/>
    <x v="1815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x v="20"/>
    <x v="1817"/>
    <x v="1816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20"/>
    <x v="1818"/>
    <x v="1817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x v="20"/>
    <x v="1819"/>
    <x v="1818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x v="20"/>
    <x v="1820"/>
    <x v="1819"/>
    <n v="29.95833333333575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x v="11"/>
    <x v="1821"/>
    <x v="1820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x v="11"/>
    <x v="1822"/>
    <x v="1821"/>
    <n v="35.99534722221869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x v="11"/>
    <x v="1823"/>
    <x v="1822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x v="11"/>
    <x v="1824"/>
    <x v="1823"/>
    <n v="20.1726041666697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x v="11"/>
    <x v="1825"/>
    <x v="1824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x v="11"/>
    <x v="1826"/>
    <x v="1825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x v="11"/>
    <x v="1827"/>
    <x v="1826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x v="11"/>
    <x v="1828"/>
    <x v="1827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x v="11"/>
    <x v="1829"/>
    <x v="1828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x v="11"/>
    <x v="1830"/>
    <x v="1829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x v="11"/>
    <x v="1831"/>
    <x v="1830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x v="11"/>
    <x v="1832"/>
    <x v="1831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x v="11"/>
    <x v="1833"/>
    <x v="1832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x v="11"/>
    <x v="1834"/>
    <x v="1833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x v="11"/>
    <x v="1835"/>
    <x v="1834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x v="11"/>
    <x v="1836"/>
    <x v="1835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x v="11"/>
    <x v="1837"/>
    <x v="1836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x v="11"/>
    <x v="1838"/>
    <x v="1837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x v="11"/>
    <x v="1839"/>
    <x v="1838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x v="11"/>
    <x v="1840"/>
    <x v="1839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x v="11"/>
    <x v="1841"/>
    <x v="184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x v="11"/>
    <x v="1842"/>
    <x v="1841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x v="11"/>
    <x v="1843"/>
    <x v="1842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x v="11"/>
    <x v="1844"/>
    <x v="1843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x v="11"/>
    <x v="1845"/>
    <x v="1844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x v="11"/>
    <x v="1846"/>
    <x v="1845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x v="11"/>
    <x v="1847"/>
    <x v="1846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x v="11"/>
    <x v="1848"/>
    <x v="1847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x v="11"/>
    <x v="1849"/>
    <x v="1848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x v="11"/>
    <x v="1850"/>
    <x v="1849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x v="11"/>
    <x v="1851"/>
    <x v="185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x v="11"/>
    <x v="1852"/>
    <x v="1851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x v="11"/>
    <x v="1853"/>
    <x v="1852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x v="11"/>
    <x v="1854"/>
    <x v="1853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x v="11"/>
    <x v="1855"/>
    <x v="1854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x v="11"/>
    <x v="1856"/>
    <x v="1855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x v="11"/>
    <x v="1857"/>
    <x v="1856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x v="11"/>
    <x v="1858"/>
    <x v="1857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x v="11"/>
    <x v="1859"/>
    <x v="1858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x v="11"/>
    <x v="1860"/>
    <x v="1859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18"/>
    <x v="1861"/>
    <x v="1860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x v="18"/>
    <x v="1862"/>
    <x v="1861"/>
    <n v="46.81974537036876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x v="18"/>
    <x v="1863"/>
    <x v="1862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x v="18"/>
    <x v="1864"/>
    <x v="1863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x v="18"/>
    <x v="1865"/>
    <x v="1864"/>
    <n v="35.0416666666642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x v="18"/>
    <x v="1866"/>
    <x v="1865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x v="18"/>
    <x v="1867"/>
    <x v="1866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x v="18"/>
    <x v="1868"/>
    <x v="1867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18"/>
    <x v="1869"/>
    <x v="1868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x v="18"/>
    <x v="1870"/>
    <x v="1869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x v="18"/>
    <x v="1871"/>
    <x v="1870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x v="18"/>
    <x v="1872"/>
    <x v="1871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x v="18"/>
    <x v="1873"/>
    <x v="1872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x v="18"/>
    <x v="1874"/>
    <x v="187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x v="18"/>
    <x v="1875"/>
    <x v="1874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18"/>
    <x v="1876"/>
    <x v="187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18"/>
    <x v="1877"/>
    <x v="1876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18"/>
    <x v="1878"/>
    <x v="1877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x v="18"/>
    <x v="1879"/>
    <x v="1878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x v="18"/>
    <x v="1880"/>
    <x v="1879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x v="14"/>
    <x v="1881"/>
    <x v="1880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x v="14"/>
    <x v="1882"/>
    <x v="1881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x v="14"/>
    <x v="1883"/>
    <x v="1882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x v="14"/>
    <x v="1884"/>
    <x v="1883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x v="14"/>
    <x v="1885"/>
    <x v="1884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x v="14"/>
    <x v="1886"/>
    <x v="1885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x v="14"/>
    <x v="1887"/>
    <x v="1886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x v="14"/>
    <x v="1888"/>
    <x v="1887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x v="14"/>
    <x v="1889"/>
    <x v="1888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x v="14"/>
    <x v="1890"/>
    <x v="1889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x v="14"/>
    <x v="1891"/>
    <x v="189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x v="14"/>
    <x v="1892"/>
    <x v="189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x v="14"/>
    <x v="1893"/>
    <x v="1892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x v="14"/>
    <x v="1894"/>
    <x v="189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x v="14"/>
    <x v="1895"/>
    <x v="1894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x v="14"/>
    <x v="1896"/>
    <x v="189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x v="14"/>
    <x v="1897"/>
    <x v="1896"/>
    <n v="22.29159722222539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x v="14"/>
    <x v="1898"/>
    <x v="1897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x v="14"/>
    <x v="1899"/>
    <x v="1898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x v="14"/>
    <x v="1900"/>
    <x v="1899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x v="29"/>
    <x v="1901"/>
    <x v="19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x v="29"/>
    <x v="1902"/>
    <x v="1901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x v="29"/>
    <x v="1903"/>
    <x v="1902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x v="29"/>
    <x v="1904"/>
    <x v="1903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x v="29"/>
    <x v="1905"/>
    <x v="190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x v="29"/>
    <x v="1906"/>
    <x v="1905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x v="29"/>
    <x v="1907"/>
    <x v="1906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x v="29"/>
    <x v="1908"/>
    <x v="1907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x v="29"/>
    <x v="1909"/>
    <x v="1908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x v="29"/>
    <x v="1910"/>
    <x v="1909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x v="29"/>
    <x v="1911"/>
    <x v="1910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x v="29"/>
    <x v="1912"/>
    <x v="1911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x v="29"/>
    <x v="1913"/>
    <x v="1912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x v="29"/>
    <x v="1914"/>
    <x v="1913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x v="29"/>
    <x v="1915"/>
    <x v="1914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x v="29"/>
    <x v="1916"/>
    <x v="191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x v="29"/>
    <x v="1917"/>
    <x v="1916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x v="29"/>
    <x v="1918"/>
    <x v="1917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x v="29"/>
    <x v="1919"/>
    <x v="1918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x v="29"/>
    <x v="1920"/>
    <x v="1919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x v="14"/>
    <x v="1921"/>
    <x v="1920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x v="14"/>
    <x v="1922"/>
    <x v="1921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x v="14"/>
    <x v="1923"/>
    <x v="1922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x v="14"/>
    <x v="1924"/>
    <x v="1923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x v="14"/>
    <x v="1925"/>
    <x v="1924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x v="14"/>
    <x v="1926"/>
    <x v="1925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x v="14"/>
    <x v="1927"/>
    <x v="1926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x v="14"/>
    <x v="1928"/>
    <x v="1927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x v="14"/>
    <x v="1929"/>
    <x v="1928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x v="14"/>
    <x v="1930"/>
    <x v="1929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x v="14"/>
    <x v="1931"/>
    <x v="193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x v="14"/>
    <x v="1932"/>
    <x v="1931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x v="14"/>
    <x v="1933"/>
    <x v="1932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x v="14"/>
    <x v="1934"/>
    <x v="1933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x v="14"/>
    <x v="1935"/>
    <x v="1934"/>
    <n v="37.27510416667064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x v="14"/>
    <x v="1936"/>
    <x v="1935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x v="14"/>
    <x v="1937"/>
    <x v="1936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x v="14"/>
    <x v="1938"/>
    <x v="1937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x v="14"/>
    <x v="1939"/>
    <x v="193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x v="14"/>
    <x v="1940"/>
    <x v="1939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x v="30"/>
    <x v="1941"/>
    <x v="1940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x v="30"/>
    <x v="1942"/>
    <x v="1941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x v="30"/>
    <x v="1943"/>
    <x v="1942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x v="30"/>
    <x v="1944"/>
    <x v="1943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x v="30"/>
    <x v="1945"/>
    <x v="1944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x v="30"/>
    <x v="1946"/>
    <x v="1945"/>
    <n v="59.9583333333284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x v="30"/>
    <x v="1947"/>
    <x v="1946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x v="30"/>
    <x v="1948"/>
    <x v="1947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x v="30"/>
    <x v="1949"/>
    <x v="1948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x v="30"/>
    <x v="1950"/>
    <x v="1949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x v="30"/>
    <x v="1951"/>
    <x v="1950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x v="30"/>
    <x v="1952"/>
    <x v="1951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x v="30"/>
    <x v="1953"/>
    <x v="1952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x v="30"/>
    <x v="1954"/>
    <x v="1953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x v="30"/>
    <x v="1955"/>
    <x v="1954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x v="30"/>
    <x v="1956"/>
    <x v="195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x v="30"/>
    <x v="1957"/>
    <x v="1956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x v="30"/>
    <x v="1958"/>
    <x v="1957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x v="30"/>
    <x v="1959"/>
    <x v="1958"/>
    <n v="41.1543981481518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x v="30"/>
    <x v="1960"/>
    <x v="1959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x v="30"/>
    <x v="1961"/>
    <x v="196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x v="30"/>
    <x v="1962"/>
    <x v="1961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x v="30"/>
    <x v="1963"/>
    <x v="1962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x v="30"/>
    <x v="1964"/>
    <x v="1963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x v="30"/>
    <x v="1965"/>
    <x v="1964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x v="30"/>
    <x v="1966"/>
    <x v="1965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x v="30"/>
    <x v="1967"/>
    <x v="1966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x v="30"/>
    <x v="1968"/>
    <x v="1967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x v="30"/>
    <x v="1969"/>
    <x v="196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x v="30"/>
    <x v="1970"/>
    <x v="1969"/>
    <n v="59.95833333332848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x v="30"/>
    <x v="1971"/>
    <x v="197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x v="30"/>
    <x v="1972"/>
    <x v="1971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x v="30"/>
    <x v="1973"/>
    <x v="1972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x v="30"/>
    <x v="1974"/>
    <x v="1973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x v="30"/>
    <x v="1975"/>
    <x v="1974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x v="30"/>
    <x v="1976"/>
    <x v="197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x v="30"/>
    <x v="1977"/>
    <x v="1976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x v="30"/>
    <x v="1978"/>
    <x v="1977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x v="30"/>
    <x v="1979"/>
    <x v="1978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x v="30"/>
    <x v="1980"/>
    <x v="1979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x v="31"/>
    <x v="1981"/>
    <x v="1980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31"/>
    <x v="1982"/>
    <x v="1981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x v="31"/>
    <x v="1983"/>
    <x v="1982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x v="31"/>
    <x v="1984"/>
    <x v="1983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x v="31"/>
    <x v="1985"/>
    <x v="1984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x v="31"/>
    <x v="1986"/>
    <x v="1985"/>
    <n v="29.95833333333575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x v="31"/>
    <x v="1987"/>
    <x v="198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x v="31"/>
    <x v="1988"/>
    <x v="1987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1"/>
    <x v="1989"/>
    <x v="198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x v="31"/>
    <x v="1990"/>
    <x v="1989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x v="31"/>
    <x v="1991"/>
    <x v="1990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x v="31"/>
    <x v="1992"/>
    <x v="199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31"/>
    <x v="1993"/>
    <x v="1992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31"/>
    <x v="1994"/>
    <x v="1993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x v="31"/>
    <x v="1995"/>
    <x v="1994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31"/>
    <x v="1996"/>
    <x v="1995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31"/>
    <x v="1997"/>
    <x v="1996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x v="31"/>
    <x v="1998"/>
    <x v="1997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x v="31"/>
    <x v="1999"/>
    <x v="199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x v="31"/>
    <x v="2000"/>
    <x v="1999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x v="30"/>
    <x v="2001"/>
    <x v="20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x v="30"/>
    <x v="2002"/>
    <x v="2001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x v="30"/>
    <x v="2003"/>
    <x v="2002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x v="30"/>
    <x v="2004"/>
    <x v="20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x v="30"/>
    <x v="2005"/>
    <x v="2004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x v="30"/>
    <x v="2006"/>
    <x v="200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x v="30"/>
    <x v="2007"/>
    <x v="2006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x v="30"/>
    <x v="2008"/>
    <x v="2007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x v="30"/>
    <x v="2009"/>
    <x v="2008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x v="30"/>
    <x v="2010"/>
    <x v="2009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x v="30"/>
    <x v="2011"/>
    <x v="201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x v="30"/>
    <x v="2012"/>
    <x v="201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x v="30"/>
    <x v="2013"/>
    <x v="2012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x v="30"/>
    <x v="2014"/>
    <x v="2013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x v="30"/>
    <x v="2015"/>
    <x v="2014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x v="30"/>
    <x v="2016"/>
    <x v="2015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x v="30"/>
    <x v="2017"/>
    <x v="2016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x v="30"/>
    <x v="2018"/>
    <x v="2017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x v="30"/>
    <x v="2019"/>
    <x v="2018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x v="30"/>
    <x v="2020"/>
    <x v="2019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x v="30"/>
    <x v="2021"/>
    <x v="2020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x v="30"/>
    <x v="2022"/>
    <x v="2021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x v="30"/>
    <x v="2023"/>
    <x v="2022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x v="30"/>
    <x v="2024"/>
    <x v="2023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x v="30"/>
    <x v="2025"/>
    <x v="2024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x v="30"/>
    <x v="2026"/>
    <x v="2025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x v="30"/>
    <x v="2027"/>
    <x v="2026"/>
    <n v="44.95833333334303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x v="30"/>
    <x v="2028"/>
    <x v="2027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x v="30"/>
    <x v="2029"/>
    <x v="2028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x v="30"/>
    <x v="2030"/>
    <x v="2029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x v="30"/>
    <x v="2031"/>
    <x v="203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x v="30"/>
    <x v="2032"/>
    <x v="2031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x v="30"/>
    <x v="2033"/>
    <x v="2032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x v="30"/>
    <x v="2034"/>
    <x v="2033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x v="30"/>
    <x v="2035"/>
    <x v="2034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x v="30"/>
    <x v="2036"/>
    <x v="2035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x v="30"/>
    <x v="2037"/>
    <x v="2036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x v="30"/>
    <x v="2038"/>
    <x v="2037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x v="30"/>
    <x v="2039"/>
    <x v="2038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x v="30"/>
    <x v="2040"/>
    <x v="2039"/>
    <n v="15.04166666667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x v="30"/>
    <x v="2041"/>
    <x v="2040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x v="30"/>
    <x v="2042"/>
    <x v="2041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x v="30"/>
    <x v="2043"/>
    <x v="2042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x v="30"/>
    <x v="2044"/>
    <x v="2043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x v="30"/>
    <x v="2045"/>
    <x v="2044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x v="30"/>
    <x v="2046"/>
    <x v="2045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x v="30"/>
    <x v="2047"/>
    <x v="2046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x v="30"/>
    <x v="2048"/>
    <x v="2047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x v="30"/>
    <x v="2049"/>
    <x v="2048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x v="30"/>
    <x v="2050"/>
    <x v="2049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x v="30"/>
    <x v="2051"/>
    <x v="2050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x v="30"/>
    <x v="2052"/>
    <x v="2051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x v="30"/>
    <x v="2053"/>
    <x v="2052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x v="30"/>
    <x v="2054"/>
    <x v="2053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x v="30"/>
    <x v="2055"/>
    <x v="2054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x v="30"/>
    <x v="2056"/>
    <x v="2055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x v="30"/>
    <x v="2057"/>
    <x v="2056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x v="30"/>
    <x v="2058"/>
    <x v="2057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x v="30"/>
    <x v="2059"/>
    <x v="2058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x v="30"/>
    <x v="2060"/>
    <x v="2059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x v="30"/>
    <x v="2061"/>
    <x v="2060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x v="30"/>
    <x v="2062"/>
    <x v="2061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x v="30"/>
    <x v="2063"/>
    <x v="2062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x v="30"/>
    <x v="2064"/>
    <x v="2063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x v="30"/>
    <x v="2065"/>
    <x v="2064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x v="30"/>
    <x v="2066"/>
    <x v="2065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x v="30"/>
    <x v="2067"/>
    <x v="206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x v="30"/>
    <x v="2068"/>
    <x v="2067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x v="30"/>
    <x v="2069"/>
    <x v="2068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x v="30"/>
    <x v="2070"/>
    <x v="2069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x v="30"/>
    <x v="2071"/>
    <x v="2070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x v="30"/>
    <x v="2072"/>
    <x v="2071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x v="30"/>
    <x v="2073"/>
    <x v="2072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x v="30"/>
    <x v="2074"/>
    <x v="2073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x v="30"/>
    <x v="2075"/>
    <x v="2074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x v="30"/>
    <x v="2076"/>
    <x v="2075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x v="30"/>
    <x v="2077"/>
    <x v="2076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x v="30"/>
    <x v="2078"/>
    <x v="207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x v="30"/>
    <x v="2079"/>
    <x v="2078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x v="30"/>
    <x v="2080"/>
    <x v="2079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x v="14"/>
    <x v="2081"/>
    <x v="2080"/>
    <n v="41.05075231481896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x v="14"/>
    <x v="2082"/>
    <x v="2081"/>
    <n v="60.0416666666715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x v="14"/>
    <x v="2083"/>
    <x v="2082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x v="14"/>
    <x v="2084"/>
    <x v="2083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x v="14"/>
    <x v="2085"/>
    <x v="2084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x v="14"/>
    <x v="2086"/>
    <x v="2085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x v="14"/>
    <x v="2087"/>
    <x v="2086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x v="14"/>
    <x v="2088"/>
    <x v="2087"/>
    <n v="36.45124999999825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x v="14"/>
    <x v="2089"/>
    <x v="2088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x v="14"/>
    <x v="2090"/>
    <x v="2089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x v="14"/>
    <x v="2091"/>
    <x v="2090"/>
    <n v="48.51067129629518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x v="14"/>
    <x v="2092"/>
    <x v="2091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x v="14"/>
    <x v="2093"/>
    <x v="209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x v="14"/>
    <x v="2094"/>
    <x v="2093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x v="14"/>
    <x v="2095"/>
    <x v="2094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x v="14"/>
    <x v="2096"/>
    <x v="2095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x v="14"/>
    <x v="2097"/>
    <x v="2096"/>
    <n v="60.04166666666424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x v="14"/>
    <x v="2098"/>
    <x v="2097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x v="14"/>
    <x v="2099"/>
    <x v="2098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x v="14"/>
    <x v="2100"/>
    <x v="2099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x v="14"/>
    <x v="2101"/>
    <x v="2100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x v="14"/>
    <x v="2102"/>
    <x v="2101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x v="14"/>
    <x v="2103"/>
    <x v="2102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x v="14"/>
    <x v="2104"/>
    <x v="2103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x v="14"/>
    <x v="2105"/>
    <x v="2104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x v="14"/>
    <x v="2106"/>
    <x v="2105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x v="14"/>
    <x v="2107"/>
    <x v="2106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x v="14"/>
    <x v="2108"/>
    <x v="2107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x v="14"/>
    <x v="2109"/>
    <x v="2108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x v="14"/>
    <x v="2110"/>
    <x v="2109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x v="14"/>
    <x v="2111"/>
    <x v="211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x v="14"/>
    <x v="2112"/>
    <x v="2111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x v="14"/>
    <x v="2113"/>
    <x v="2112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x v="14"/>
    <x v="2114"/>
    <x v="2113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x v="14"/>
    <x v="2115"/>
    <x v="2114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x v="14"/>
    <x v="2116"/>
    <x v="2115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x v="14"/>
    <x v="2117"/>
    <x v="2116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x v="14"/>
    <x v="2118"/>
    <x v="2117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x v="14"/>
    <x v="2119"/>
    <x v="2118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x v="14"/>
    <x v="2120"/>
    <x v="2119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x v="17"/>
    <x v="2121"/>
    <x v="2120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x v="17"/>
    <x v="2122"/>
    <x v="2121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7"/>
    <x v="2123"/>
    <x v="2122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x v="17"/>
    <x v="2124"/>
    <x v="2123"/>
    <n v="48.18015046296204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x v="17"/>
    <x v="2125"/>
    <x v="2124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x v="17"/>
    <x v="2126"/>
    <x v="2125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x v="17"/>
    <x v="2127"/>
    <x v="2126"/>
    <n v="29.95833333333575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x v="17"/>
    <x v="2128"/>
    <x v="2127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x v="17"/>
    <x v="2129"/>
    <x v="2128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x v="17"/>
    <x v="2130"/>
    <x v="2129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x v="17"/>
    <x v="2131"/>
    <x v="2130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x v="17"/>
    <x v="2132"/>
    <x v="2131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x v="17"/>
    <x v="2133"/>
    <x v="2132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x v="17"/>
    <x v="2134"/>
    <x v="2133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x v="17"/>
    <x v="2135"/>
    <x v="2134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x v="17"/>
    <x v="2136"/>
    <x v="2135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x v="17"/>
    <x v="2137"/>
    <x v="2136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x v="17"/>
    <x v="2138"/>
    <x v="2137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x v="17"/>
    <x v="2139"/>
    <x v="213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x v="17"/>
    <x v="2140"/>
    <x v="2139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7"/>
    <x v="2141"/>
    <x v="2140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x v="17"/>
    <x v="2142"/>
    <x v="2141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x v="17"/>
    <x v="2143"/>
    <x v="2142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x v="17"/>
    <x v="2144"/>
    <x v="2143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x v="17"/>
    <x v="2145"/>
    <x v="214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x v="17"/>
    <x v="2146"/>
    <x v="2145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x v="17"/>
    <x v="2147"/>
    <x v="2146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7"/>
    <x v="2148"/>
    <x v="2147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7"/>
    <x v="2149"/>
    <x v="2148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x v="17"/>
    <x v="2150"/>
    <x v="214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x v="17"/>
    <x v="2151"/>
    <x v="2150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x v="17"/>
    <x v="2152"/>
    <x v="2151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x v="17"/>
    <x v="2153"/>
    <x v="2152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x v="17"/>
    <x v="2154"/>
    <x v="2153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x v="17"/>
    <x v="2155"/>
    <x v="2154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x v="17"/>
    <x v="2156"/>
    <x v="2155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x v="17"/>
    <x v="2157"/>
    <x v="2156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x v="17"/>
    <x v="2158"/>
    <x v="2157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x v="17"/>
    <x v="2159"/>
    <x v="2158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x v="17"/>
    <x v="2160"/>
    <x v="2159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x v="11"/>
    <x v="2161"/>
    <x v="2160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x v="11"/>
    <x v="2162"/>
    <x v="216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x v="11"/>
    <x v="2163"/>
    <x v="2162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x v="11"/>
    <x v="2164"/>
    <x v="2163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x v="11"/>
    <x v="2165"/>
    <x v="2164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x v="11"/>
    <x v="2166"/>
    <x v="2165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1"/>
    <x v="2167"/>
    <x v="2166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x v="11"/>
    <x v="2168"/>
    <x v="2167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x v="11"/>
    <x v="2169"/>
    <x v="2168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x v="11"/>
    <x v="2170"/>
    <x v="2169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x v="11"/>
    <x v="2171"/>
    <x v="217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x v="11"/>
    <x v="2172"/>
    <x v="2171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x v="11"/>
    <x v="2173"/>
    <x v="2172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x v="11"/>
    <x v="2174"/>
    <x v="2173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x v="11"/>
    <x v="2175"/>
    <x v="2174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x v="11"/>
    <x v="2176"/>
    <x v="2175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x v="11"/>
    <x v="2177"/>
    <x v="2176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x v="11"/>
    <x v="2178"/>
    <x v="217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x v="11"/>
    <x v="2179"/>
    <x v="2178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x v="11"/>
    <x v="2180"/>
    <x v="2179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x v="32"/>
    <x v="2181"/>
    <x v="2180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x v="32"/>
    <x v="2182"/>
    <x v="2181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x v="32"/>
    <x v="2183"/>
    <x v="2182"/>
    <n v="29.84285879629169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x v="32"/>
    <x v="2184"/>
    <x v="2183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x v="32"/>
    <x v="2185"/>
    <x v="2184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x v="32"/>
    <x v="2186"/>
    <x v="2185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x v="32"/>
    <x v="2187"/>
    <x v="2186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x v="32"/>
    <x v="2188"/>
    <x v="2187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x v="32"/>
    <x v="2189"/>
    <x v="2188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x v="32"/>
    <x v="2190"/>
    <x v="2189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x v="32"/>
    <x v="2191"/>
    <x v="2190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x v="32"/>
    <x v="2192"/>
    <x v="2191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x v="32"/>
    <x v="2193"/>
    <x v="2192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x v="32"/>
    <x v="2194"/>
    <x v="2193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x v="32"/>
    <x v="2195"/>
    <x v="2194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x v="32"/>
    <x v="2196"/>
    <x v="2195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x v="32"/>
    <x v="2197"/>
    <x v="2196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x v="32"/>
    <x v="2198"/>
    <x v="2197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x v="32"/>
    <x v="2199"/>
    <x v="219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x v="32"/>
    <x v="2200"/>
    <x v="2199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x v="15"/>
    <x v="2201"/>
    <x v="2200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x v="15"/>
    <x v="2202"/>
    <x v="2201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x v="15"/>
    <x v="2203"/>
    <x v="22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x v="15"/>
    <x v="2204"/>
    <x v="2203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x v="15"/>
    <x v="2205"/>
    <x v="2204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x v="15"/>
    <x v="2206"/>
    <x v="2205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x v="15"/>
    <x v="2207"/>
    <x v="2206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x v="15"/>
    <x v="2208"/>
    <x v="2207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x v="15"/>
    <x v="2209"/>
    <x v="2208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x v="15"/>
    <x v="2210"/>
    <x v="2209"/>
    <n v="57.6672453703722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x v="15"/>
    <x v="2211"/>
    <x v="221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x v="15"/>
    <x v="2212"/>
    <x v="2211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5"/>
    <x v="2213"/>
    <x v="2212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x v="15"/>
    <x v="2214"/>
    <x v="2213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x v="15"/>
    <x v="2215"/>
    <x v="2214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x v="15"/>
    <x v="2216"/>
    <x v="221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x v="15"/>
    <x v="2217"/>
    <x v="2216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x v="15"/>
    <x v="2218"/>
    <x v="2217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x v="15"/>
    <x v="2219"/>
    <x v="2218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x v="15"/>
    <x v="2220"/>
    <x v="2219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x v="32"/>
    <x v="2221"/>
    <x v="222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x v="32"/>
    <x v="2222"/>
    <x v="2221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x v="32"/>
    <x v="2223"/>
    <x v="2222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x v="32"/>
    <x v="2224"/>
    <x v="2223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x v="32"/>
    <x v="2225"/>
    <x v="2224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x v="32"/>
    <x v="2226"/>
    <x v="2225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x v="32"/>
    <x v="2227"/>
    <x v="2226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x v="32"/>
    <x v="2228"/>
    <x v="2227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x v="32"/>
    <x v="2229"/>
    <x v="2228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x v="32"/>
    <x v="2230"/>
    <x v="2229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x v="32"/>
    <x v="2231"/>
    <x v="223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x v="32"/>
    <x v="2232"/>
    <x v="2231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x v="32"/>
    <x v="2233"/>
    <x v="2232"/>
    <n v="20.62107638888846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x v="32"/>
    <x v="2234"/>
    <x v="2233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x v="32"/>
    <x v="2235"/>
    <x v="2234"/>
    <n v="29.9583333333357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x v="32"/>
    <x v="2236"/>
    <x v="2235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x v="32"/>
    <x v="2237"/>
    <x v="2236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x v="32"/>
    <x v="2238"/>
    <x v="2237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x v="32"/>
    <x v="2239"/>
    <x v="2238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x v="32"/>
    <x v="2240"/>
    <x v="2239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x v="32"/>
    <x v="2241"/>
    <x v="22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x v="32"/>
    <x v="2242"/>
    <x v="2241"/>
    <n v="35.55077546296524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x v="32"/>
    <x v="2243"/>
    <x v="2242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x v="32"/>
    <x v="2244"/>
    <x v="2243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x v="32"/>
    <x v="2245"/>
    <x v="2244"/>
    <n v="31.0414699074099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x v="32"/>
    <x v="2246"/>
    <x v="2245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x v="32"/>
    <x v="2247"/>
    <x v="2246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x v="32"/>
    <x v="2248"/>
    <x v="2247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x v="32"/>
    <x v="2249"/>
    <x v="2248"/>
    <n v="29.95833333332848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x v="32"/>
    <x v="2250"/>
    <x v="2249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x v="32"/>
    <x v="2251"/>
    <x v="2250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x v="32"/>
    <x v="2252"/>
    <x v="2251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x v="32"/>
    <x v="2253"/>
    <x v="2252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x v="32"/>
    <x v="2254"/>
    <x v="2253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x v="32"/>
    <x v="2255"/>
    <x v="2254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x v="32"/>
    <x v="2256"/>
    <x v="2255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x v="32"/>
    <x v="2257"/>
    <x v="2256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x v="32"/>
    <x v="2258"/>
    <x v="225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x v="32"/>
    <x v="2259"/>
    <x v="2258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x v="32"/>
    <x v="2260"/>
    <x v="2259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x v="32"/>
    <x v="2261"/>
    <x v="226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x v="32"/>
    <x v="2262"/>
    <x v="2261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x v="32"/>
    <x v="2263"/>
    <x v="2262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x v="32"/>
    <x v="2264"/>
    <x v="2263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x v="32"/>
    <x v="2265"/>
    <x v="2264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x v="32"/>
    <x v="2266"/>
    <x v="2265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x v="32"/>
    <x v="2267"/>
    <x v="2266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x v="32"/>
    <x v="2268"/>
    <x v="2267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x v="32"/>
    <x v="2269"/>
    <x v="2268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x v="32"/>
    <x v="2270"/>
    <x v="2269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x v="32"/>
    <x v="2271"/>
    <x v="2270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x v="32"/>
    <x v="2272"/>
    <x v="2271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x v="32"/>
    <x v="2273"/>
    <x v="227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x v="32"/>
    <x v="2274"/>
    <x v="2273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x v="32"/>
    <x v="2275"/>
    <x v="2274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x v="32"/>
    <x v="2276"/>
    <x v="2275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x v="32"/>
    <x v="2277"/>
    <x v="2276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x v="32"/>
    <x v="2278"/>
    <x v="2277"/>
    <n v="34.24853009259095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x v="32"/>
    <x v="2279"/>
    <x v="2278"/>
    <n v="18.3599652777775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x v="32"/>
    <x v="2280"/>
    <x v="2279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x v="11"/>
    <x v="2281"/>
    <x v="228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x v="11"/>
    <x v="2282"/>
    <x v="2281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x v="11"/>
    <x v="2283"/>
    <x v="2282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x v="11"/>
    <x v="2284"/>
    <x v="2283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x v="11"/>
    <x v="2285"/>
    <x v="2284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x v="11"/>
    <x v="2286"/>
    <x v="2285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x v="11"/>
    <x v="2287"/>
    <x v="2286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x v="11"/>
    <x v="2288"/>
    <x v="2287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x v="11"/>
    <x v="2289"/>
    <x v="2288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x v="11"/>
    <x v="2290"/>
    <x v="2289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x v="11"/>
    <x v="2291"/>
    <x v="229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x v="11"/>
    <x v="2292"/>
    <x v="2291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x v="11"/>
    <x v="2293"/>
    <x v="2292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x v="11"/>
    <x v="2294"/>
    <x v="2293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x v="11"/>
    <x v="2295"/>
    <x v="2294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x v="11"/>
    <x v="2296"/>
    <x v="2295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x v="11"/>
    <x v="2297"/>
    <x v="2296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x v="11"/>
    <x v="2298"/>
    <x v="2297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x v="11"/>
    <x v="2299"/>
    <x v="2298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x v="11"/>
    <x v="2300"/>
    <x v="2299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x v="14"/>
    <x v="2301"/>
    <x v="2300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x v="14"/>
    <x v="2302"/>
    <x v="2301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x v="14"/>
    <x v="2303"/>
    <x v="2302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x v="14"/>
    <x v="2304"/>
    <x v="1254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x v="14"/>
    <x v="2305"/>
    <x v="2303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x v="14"/>
    <x v="2306"/>
    <x v="2304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x v="14"/>
    <x v="2307"/>
    <x v="2305"/>
    <n v="29.99994212962337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x v="14"/>
    <x v="2308"/>
    <x v="2306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x v="14"/>
    <x v="2309"/>
    <x v="230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x v="14"/>
    <x v="2310"/>
    <x v="2308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x v="14"/>
    <x v="2311"/>
    <x v="230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x v="14"/>
    <x v="2312"/>
    <x v="231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x v="14"/>
    <x v="2313"/>
    <x v="2311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x v="14"/>
    <x v="2314"/>
    <x v="2312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x v="14"/>
    <x v="2315"/>
    <x v="231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x v="14"/>
    <x v="2316"/>
    <x v="2314"/>
    <n v="77.04155092591827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x v="14"/>
    <x v="2317"/>
    <x v="2315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x v="14"/>
    <x v="2318"/>
    <x v="2316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x v="14"/>
    <x v="2319"/>
    <x v="2317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x v="14"/>
    <x v="2320"/>
    <x v="2318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x v="33"/>
    <x v="2321"/>
    <x v="2319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x v="33"/>
    <x v="2322"/>
    <x v="2320"/>
    <n v="29.9583333333357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33"/>
    <x v="2323"/>
    <x v="2321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x v="33"/>
    <x v="2324"/>
    <x v="2322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x v="33"/>
    <x v="2325"/>
    <x v="2323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x v="33"/>
    <x v="2326"/>
    <x v="2324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x v="33"/>
    <x v="2327"/>
    <x v="2325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x v="33"/>
    <x v="2328"/>
    <x v="2326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x v="33"/>
    <x v="2329"/>
    <x v="2327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x v="33"/>
    <x v="2330"/>
    <x v="2328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x v="33"/>
    <x v="2331"/>
    <x v="2329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x v="33"/>
    <x v="2332"/>
    <x v="2330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x v="33"/>
    <x v="2333"/>
    <x v="2331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x v="33"/>
    <x v="2334"/>
    <x v="2332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x v="33"/>
    <x v="2335"/>
    <x v="233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x v="33"/>
    <x v="2336"/>
    <x v="2334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x v="33"/>
    <x v="2337"/>
    <x v="2335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x v="33"/>
    <x v="2338"/>
    <x v="2336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x v="33"/>
    <x v="2339"/>
    <x v="2337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x v="33"/>
    <x v="2340"/>
    <x v="23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7"/>
    <x v="2341"/>
    <x v="2339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7"/>
    <x v="2342"/>
    <x v="234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7"/>
    <x v="2343"/>
    <x v="2341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x v="7"/>
    <x v="2344"/>
    <x v="2342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7"/>
    <x v="2345"/>
    <x v="2343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x v="7"/>
    <x v="2346"/>
    <x v="2344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x v="7"/>
    <x v="2347"/>
    <x v="2345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x v="7"/>
    <x v="2348"/>
    <x v="2346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7"/>
    <x v="2349"/>
    <x v="2347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7"/>
    <x v="2350"/>
    <x v="2348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x v="7"/>
    <x v="2351"/>
    <x v="234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7"/>
    <x v="2352"/>
    <x v="2350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7"/>
    <x v="2353"/>
    <x v="2351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x v="7"/>
    <x v="2354"/>
    <x v="2352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x v="7"/>
    <x v="2355"/>
    <x v="2353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7"/>
    <x v="2356"/>
    <x v="235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7"/>
    <x v="2357"/>
    <x v="2355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7"/>
    <x v="2358"/>
    <x v="2356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x v="7"/>
    <x v="2359"/>
    <x v="2357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x v="7"/>
    <x v="2360"/>
    <x v="2358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7"/>
    <x v="2361"/>
    <x v="2359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x v="7"/>
    <x v="2362"/>
    <x v="236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7"/>
    <x v="2363"/>
    <x v="2361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7"/>
    <x v="2364"/>
    <x v="2362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7"/>
    <x v="2365"/>
    <x v="2363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x v="7"/>
    <x v="2366"/>
    <x v="2364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x v="7"/>
    <x v="2367"/>
    <x v="2365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x v="7"/>
    <x v="2368"/>
    <x v="2366"/>
    <n v="44.95833333333575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7"/>
    <x v="2369"/>
    <x v="2367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x v="7"/>
    <x v="2370"/>
    <x v="2368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7"/>
    <x v="2371"/>
    <x v="2369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x v="7"/>
    <x v="2372"/>
    <x v="2370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x v="7"/>
    <x v="2373"/>
    <x v="2371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x v="7"/>
    <x v="2374"/>
    <x v="2372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7"/>
    <x v="2375"/>
    <x v="2373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x v="7"/>
    <x v="2376"/>
    <x v="2374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7"/>
    <x v="2377"/>
    <x v="2375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7"/>
    <x v="2378"/>
    <x v="2376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7"/>
    <x v="2379"/>
    <x v="2377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x v="7"/>
    <x v="2380"/>
    <x v="2378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x v="7"/>
    <x v="2381"/>
    <x v="2379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x v="7"/>
    <x v="2382"/>
    <x v="2380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x v="7"/>
    <x v="2383"/>
    <x v="2381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x v="7"/>
    <x v="2384"/>
    <x v="2382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x v="7"/>
    <x v="2385"/>
    <x v="2383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7"/>
    <x v="2386"/>
    <x v="238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x v="7"/>
    <x v="2387"/>
    <x v="2385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x v="7"/>
    <x v="2388"/>
    <x v="2386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x v="7"/>
    <x v="2389"/>
    <x v="2387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7"/>
    <x v="2390"/>
    <x v="2388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x v="7"/>
    <x v="2391"/>
    <x v="2389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7"/>
    <x v="2392"/>
    <x v="2390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x v="7"/>
    <x v="2393"/>
    <x v="2391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x v="7"/>
    <x v="2394"/>
    <x v="2392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7"/>
    <x v="2395"/>
    <x v="2393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x v="7"/>
    <x v="2396"/>
    <x v="2394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7"/>
    <x v="2397"/>
    <x v="2395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7"/>
    <x v="2398"/>
    <x v="2396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7"/>
    <x v="2399"/>
    <x v="2397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7"/>
    <x v="2400"/>
    <x v="2398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x v="19"/>
    <x v="2401"/>
    <x v="2399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x v="19"/>
    <x v="2402"/>
    <x v="2400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x v="19"/>
    <x v="2403"/>
    <x v="2401"/>
    <n v="59.95833333332848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19"/>
    <x v="2404"/>
    <x v="2402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x v="19"/>
    <x v="2405"/>
    <x v="2403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x v="19"/>
    <x v="2406"/>
    <x v="2404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x v="19"/>
    <x v="2407"/>
    <x v="2405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x v="19"/>
    <x v="2408"/>
    <x v="2406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x v="19"/>
    <x v="2409"/>
    <x v="2407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19"/>
    <x v="2410"/>
    <x v="2408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x v="19"/>
    <x v="2411"/>
    <x v="2409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19"/>
    <x v="2412"/>
    <x v="2410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x v="19"/>
    <x v="2413"/>
    <x v="2411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x v="19"/>
    <x v="2414"/>
    <x v="2412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x v="19"/>
    <x v="2415"/>
    <x v="2413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x v="19"/>
    <x v="2416"/>
    <x v="2414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19"/>
    <x v="2417"/>
    <x v="2415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x v="19"/>
    <x v="2418"/>
    <x v="2416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19"/>
    <x v="2419"/>
    <x v="2417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x v="19"/>
    <x v="2420"/>
    <x v="2418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x v="19"/>
    <x v="2421"/>
    <x v="2419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x v="19"/>
    <x v="2422"/>
    <x v="2420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x v="19"/>
    <x v="2423"/>
    <x v="2421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x v="19"/>
    <x v="2424"/>
    <x v="2422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x v="19"/>
    <x v="2425"/>
    <x v="2423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19"/>
    <x v="2426"/>
    <x v="2424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x v="19"/>
    <x v="2427"/>
    <x v="2425"/>
    <n v="39.95833333333575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x v="19"/>
    <x v="2428"/>
    <x v="2426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x v="19"/>
    <x v="2429"/>
    <x v="2427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x v="19"/>
    <x v="2430"/>
    <x v="2428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x v="19"/>
    <x v="2431"/>
    <x v="2429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x v="19"/>
    <x v="2432"/>
    <x v="243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19"/>
    <x v="2433"/>
    <x v="2431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x v="19"/>
    <x v="2434"/>
    <x v="2432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x v="19"/>
    <x v="2435"/>
    <x v="2433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x v="19"/>
    <x v="2436"/>
    <x v="2434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19"/>
    <x v="2437"/>
    <x v="2435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x v="19"/>
    <x v="2438"/>
    <x v="2436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19"/>
    <x v="2439"/>
    <x v="2437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x v="19"/>
    <x v="2440"/>
    <x v="2438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x v="33"/>
    <x v="2441"/>
    <x v="2439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x v="33"/>
    <x v="2442"/>
    <x v="2440"/>
    <n v="29.9583333333357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x v="33"/>
    <x v="2443"/>
    <x v="2441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x v="33"/>
    <x v="2444"/>
    <x v="2442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x v="33"/>
    <x v="2445"/>
    <x v="2443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x v="33"/>
    <x v="2446"/>
    <x v="2444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x v="33"/>
    <x v="2447"/>
    <x v="2445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x v="33"/>
    <x v="2448"/>
    <x v="2446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33"/>
    <x v="2449"/>
    <x v="2447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x v="33"/>
    <x v="2450"/>
    <x v="2448"/>
    <n v="38.06023148147505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x v="33"/>
    <x v="2451"/>
    <x v="2449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x v="33"/>
    <x v="2452"/>
    <x v="245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x v="33"/>
    <x v="2453"/>
    <x v="2451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x v="33"/>
    <x v="2454"/>
    <x v="2452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x v="33"/>
    <x v="2455"/>
    <x v="2453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x v="33"/>
    <x v="2456"/>
    <x v="2454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x v="33"/>
    <x v="2457"/>
    <x v="2455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x v="33"/>
    <x v="2458"/>
    <x v="2456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x v="33"/>
    <x v="2459"/>
    <x v="2457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x v="33"/>
    <x v="2460"/>
    <x v="2458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x v="14"/>
    <x v="2461"/>
    <x v="1837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x v="14"/>
    <x v="2462"/>
    <x v="2459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x v="14"/>
    <x v="2463"/>
    <x v="246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x v="14"/>
    <x v="2464"/>
    <x v="2461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x v="14"/>
    <x v="2465"/>
    <x v="2462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x v="14"/>
    <x v="2466"/>
    <x v="246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x v="14"/>
    <x v="2467"/>
    <x v="2464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x v="14"/>
    <x v="2468"/>
    <x v="2465"/>
    <n v="36.0541550925918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x v="14"/>
    <x v="2469"/>
    <x v="2466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x v="14"/>
    <x v="2470"/>
    <x v="2467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x v="14"/>
    <x v="2471"/>
    <x v="2468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x v="14"/>
    <x v="2472"/>
    <x v="2469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x v="14"/>
    <x v="2473"/>
    <x v="2470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x v="14"/>
    <x v="2474"/>
    <x v="2471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x v="14"/>
    <x v="2475"/>
    <x v="2472"/>
    <n v="59.62899305555765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x v="14"/>
    <x v="2476"/>
    <x v="2473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x v="14"/>
    <x v="2477"/>
    <x v="2474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x v="14"/>
    <x v="2478"/>
    <x v="2475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x v="14"/>
    <x v="2479"/>
    <x v="2476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4"/>
    <x v="2480"/>
    <x v="2477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x v="14"/>
    <x v="2481"/>
    <x v="247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x v="14"/>
    <x v="2482"/>
    <x v="2479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x v="14"/>
    <x v="2483"/>
    <x v="2480"/>
    <n v="59.958333333328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x v="14"/>
    <x v="2484"/>
    <x v="2481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x v="14"/>
    <x v="2485"/>
    <x v="2482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x v="14"/>
    <x v="2486"/>
    <x v="2483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x v="14"/>
    <x v="2487"/>
    <x v="2484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x v="14"/>
    <x v="2488"/>
    <x v="2485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x v="14"/>
    <x v="2489"/>
    <x v="2486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x v="14"/>
    <x v="2490"/>
    <x v="2487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x v="14"/>
    <x v="2491"/>
    <x v="2488"/>
    <n v="16.23780092592642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x v="14"/>
    <x v="2492"/>
    <x v="2489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x v="14"/>
    <x v="2493"/>
    <x v="249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x v="14"/>
    <x v="2494"/>
    <x v="2491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x v="14"/>
    <x v="2495"/>
    <x v="2492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4"/>
    <x v="2496"/>
    <x v="2493"/>
    <n v="34.9583333333357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x v="14"/>
    <x v="2497"/>
    <x v="2494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x v="14"/>
    <x v="2498"/>
    <x v="2495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x v="14"/>
    <x v="2499"/>
    <x v="2496"/>
    <n v="48.1014236111077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x v="14"/>
    <x v="2500"/>
    <x v="2497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x v="34"/>
    <x v="2501"/>
    <x v="2498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x v="34"/>
    <x v="2502"/>
    <x v="2499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34"/>
    <x v="2503"/>
    <x v="25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34"/>
    <x v="2504"/>
    <x v="2501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34"/>
    <x v="2505"/>
    <x v="2502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x v="34"/>
    <x v="2506"/>
    <x v="2503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34"/>
    <x v="2507"/>
    <x v="25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34"/>
    <x v="2508"/>
    <x v="2505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x v="34"/>
    <x v="2509"/>
    <x v="2506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x v="34"/>
    <x v="2510"/>
    <x v="2507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34"/>
    <x v="2511"/>
    <x v="2508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34"/>
    <x v="2512"/>
    <x v="2509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34"/>
    <x v="2513"/>
    <x v="2510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x v="34"/>
    <x v="2514"/>
    <x v="2511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x v="34"/>
    <x v="2515"/>
    <x v="2512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34"/>
    <x v="2516"/>
    <x v="2513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x v="34"/>
    <x v="2517"/>
    <x v="2514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34"/>
    <x v="2518"/>
    <x v="2515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x v="34"/>
    <x v="2519"/>
    <x v="2516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34"/>
    <x v="2520"/>
    <x v="2517"/>
    <n v="46.2057291666642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x v="35"/>
    <x v="2521"/>
    <x v="2518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x v="35"/>
    <x v="2522"/>
    <x v="2519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x v="35"/>
    <x v="2523"/>
    <x v="2520"/>
    <n v="30.04166666666424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x v="35"/>
    <x v="2524"/>
    <x v="2521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x v="35"/>
    <x v="2525"/>
    <x v="2522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x v="35"/>
    <x v="2526"/>
    <x v="2523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x v="35"/>
    <x v="2527"/>
    <x v="2524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x v="35"/>
    <x v="2528"/>
    <x v="2525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x v="35"/>
    <x v="2529"/>
    <x v="2526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x v="35"/>
    <x v="2530"/>
    <x v="2527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x v="35"/>
    <x v="2531"/>
    <x v="2528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x v="35"/>
    <x v="2532"/>
    <x v="2529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x v="35"/>
    <x v="2533"/>
    <x v="2530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35"/>
    <x v="2534"/>
    <x v="2531"/>
    <n v="51.54962962963327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x v="35"/>
    <x v="2535"/>
    <x v="2532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x v="35"/>
    <x v="2536"/>
    <x v="2533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x v="35"/>
    <x v="2537"/>
    <x v="2534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x v="35"/>
    <x v="2538"/>
    <x v="2535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x v="35"/>
    <x v="2539"/>
    <x v="2536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x v="35"/>
    <x v="2540"/>
    <x v="2537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x v="35"/>
    <x v="2541"/>
    <x v="253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x v="35"/>
    <x v="2542"/>
    <x v="2539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x v="35"/>
    <x v="2543"/>
    <x v="254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x v="35"/>
    <x v="2544"/>
    <x v="2541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x v="35"/>
    <x v="2545"/>
    <x v="2542"/>
    <n v="34.88266203703096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x v="35"/>
    <x v="2546"/>
    <x v="2543"/>
    <n v="27.34978009259066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x v="35"/>
    <x v="2547"/>
    <x v="2544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x v="35"/>
    <x v="2548"/>
    <x v="2545"/>
    <n v="24.55998842592816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x v="35"/>
    <x v="2549"/>
    <x v="2546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x v="35"/>
    <x v="2550"/>
    <x v="2547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x v="35"/>
    <x v="2551"/>
    <x v="2548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x v="35"/>
    <x v="2552"/>
    <x v="2549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x v="35"/>
    <x v="2553"/>
    <x v="2550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x v="35"/>
    <x v="2554"/>
    <x v="2551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x v="35"/>
    <x v="2555"/>
    <x v="2552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x v="35"/>
    <x v="2556"/>
    <x v="2553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x v="35"/>
    <x v="2557"/>
    <x v="2554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x v="35"/>
    <x v="2558"/>
    <x v="2555"/>
    <n v="31.72261574074218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x v="35"/>
    <x v="2559"/>
    <x v="2556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x v="35"/>
    <x v="2560"/>
    <x v="2557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19"/>
    <x v="2561"/>
    <x v="2558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x v="19"/>
    <x v="2562"/>
    <x v="255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19"/>
    <x v="2563"/>
    <x v="2560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19"/>
    <x v="2564"/>
    <x v="2561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19"/>
    <x v="2565"/>
    <x v="2562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19"/>
    <x v="2566"/>
    <x v="2563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x v="19"/>
    <x v="2567"/>
    <x v="2564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x v="19"/>
    <x v="2568"/>
    <x v="2565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x v="19"/>
    <x v="2569"/>
    <x v="2566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x v="19"/>
    <x v="2570"/>
    <x v="2567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x v="19"/>
    <x v="2571"/>
    <x v="2568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19"/>
    <x v="2572"/>
    <x v="2569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19"/>
    <x v="2573"/>
    <x v="2570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19"/>
    <x v="2574"/>
    <x v="2571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19"/>
    <x v="2575"/>
    <x v="2572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19"/>
    <x v="2576"/>
    <x v="2573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19"/>
    <x v="2577"/>
    <x v="2574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19"/>
    <x v="2578"/>
    <x v="2575"/>
    <n v="48.6854282407366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x v="19"/>
    <x v="2579"/>
    <x v="2576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x v="19"/>
    <x v="2580"/>
    <x v="2577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x v="19"/>
    <x v="2581"/>
    <x v="257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x v="19"/>
    <x v="2582"/>
    <x v="2579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x v="19"/>
    <x v="2583"/>
    <x v="258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19"/>
    <x v="2584"/>
    <x v="2581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x v="19"/>
    <x v="2585"/>
    <x v="258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x v="19"/>
    <x v="2586"/>
    <x v="2583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x v="19"/>
    <x v="2587"/>
    <x v="2584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x v="19"/>
    <x v="2588"/>
    <x v="2585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x v="19"/>
    <x v="2589"/>
    <x v="2586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19"/>
    <x v="2590"/>
    <x v="258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x v="19"/>
    <x v="2591"/>
    <x v="2588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x v="19"/>
    <x v="2592"/>
    <x v="2589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19"/>
    <x v="2593"/>
    <x v="2590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x v="19"/>
    <x v="2594"/>
    <x v="2591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x v="19"/>
    <x v="2595"/>
    <x v="2592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x v="19"/>
    <x v="2596"/>
    <x v="2593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x v="19"/>
    <x v="2597"/>
    <x v="2594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x v="19"/>
    <x v="2598"/>
    <x v="2595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x v="19"/>
    <x v="2599"/>
    <x v="2596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x v="19"/>
    <x v="2600"/>
    <x v="2597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x v="36"/>
    <x v="2601"/>
    <x v="2598"/>
    <n v="14.26378472222131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x v="36"/>
    <x v="2602"/>
    <x v="2599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x v="36"/>
    <x v="2603"/>
    <x v="2600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x v="36"/>
    <x v="2604"/>
    <x v="2601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x v="36"/>
    <x v="2605"/>
    <x v="2602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x v="36"/>
    <x v="2606"/>
    <x v="2603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x v="36"/>
    <x v="2607"/>
    <x v="2604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x v="36"/>
    <x v="2608"/>
    <x v="2605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x v="36"/>
    <x v="2609"/>
    <x v="2606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x v="36"/>
    <x v="2610"/>
    <x v="2607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x v="36"/>
    <x v="2611"/>
    <x v="2608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x v="36"/>
    <x v="2612"/>
    <x v="2609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x v="36"/>
    <x v="2613"/>
    <x v="2610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  <x v="2614"/>
    <x v="2611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x v="36"/>
    <x v="2615"/>
    <x v="2612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x v="36"/>
    <x v="2616"/>
    <x v="2613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x v="36"/>
    <x v="2617"/>
    <x v="2614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x v="36"/>
    <x v="2618"/>
    <x v="2615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x v="36"/>
    <x v="2619"/>
    <x v="2616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x v="36"/>
    <x v="2620"/>
    <x v="2617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x v="36"/>
    <x v="2621"/>
    <x v="261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x v="36"/>
    <x v="2622"/>
    <x v="2619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x v="36"/>
    <x v="2623"/>
    <x v="2620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x v="36"/>
    <x v="2624"/>
    <x v="2621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x v="36"/>
    <x v="2625"/>
    <x v="2622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x v="36"/>
    <x v="2626"/>
    <x v="2623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x v="36"/>
    <x v="2627"/>
    <x v="2624"/>
    <n v="30.04166666666424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x v="36"/>
    <x v="2628"/>
    <x v="2625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x v="36"/>
    <x v="2629"/>
    <x v="2626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x v="36"/>
    <x v="2630"/>
    <x v="2627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x v="36"/>
    <x v="2631"/>
    <x v="2628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x v="36"/>
    <x v="2632"/>
    <x v="262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x v="36"/>
    <x v="2633"/>
    <x v="263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x v="36"/>
    <x v="2634"/>
    <x v="263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x v="36"/>
    <x v="2635"/>
    <x v="2632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x v="36"/>
    <x v="2636"/>
    <x v="2633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x v="36"/>
    <x v="2637"/>
    <x v="2634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x v="36"/>
    <x v="2638"/>
    <x v="263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x v="36"/>
    <x v="2639"/>
    <x v="2636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x v="36"/>
    <x v="2640"/>
    <x v="2637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36"/>
    <x v="2641"/>
    <x v="2638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36"/>
    <x v="2642"/>
    <x v="2639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x v="36"/>
    <x v="2643"/>
    <x v="323"/>
    <n v="35.7502893518467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x v="36"/>
    <x v="2644"/>
    <x v="2640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x v="36"/>
    <x v="2645"/>
    <x v="2641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x v="36"/>
    <x v="2646"/>
    <x v="2642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x v="36"/>
    <x v="2647"/>
    <x v="2643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x v="36"/>
    <x v="2648"/>
    <x v="2644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x v="36"/>
    <x v="2649"/>
    <x v="2645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x v="36"/>
    <x v="2650"/>
    <x v="2646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x v="36"/>
    <x v="2651"/>
    <x v="2647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x v="36"/>
    <x v="2652"/>
    <x v="2648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x v="36"/>
    <x v="2653"/>
    <x v="2649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x v="36"/>
    <x v="2654"/>
    <x v="2650"/>
    <n v="59.95833333333575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x v="36"/>
    <x v="2655"/>
    <x v="2651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x v="36"/>
    <x v="2656"/>
    <x v="2652"/>
    <n v="39.1031481481477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x v="36"/>
    <x v="2657"/>
    <x v="2653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x v="36"/>
    <x v="2658"/>
    <x v="265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x v="36"/>
    <x v="2659"/>
    <x v="2655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x v="36"/>
    <x v="2660"/>
    <x v="2656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x v="37"/>
    <x v="2661"/>
    <x v="2657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x v="37"/>
    <x v="2662"/>
    <x v="2658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x v="37"/>
    <x v="2663"/>
    <x v="2659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x v="37"/>
    <x v="2664"/>
    <x v="266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x v="37"/>
    <x v="2665"/>
    <x v="2661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x v="37"/>
    <x v="2666"/>
    <x v="2662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x v="37"/>
    <x v="2667"/>
    <x v="2663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x v="37"/>
    <x v="2668"/>
    <x v="2664"/>
    <n v="42.0168402777708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x v="37"/>
    <x v="2669"/>
    <x v="2665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x v="37"/>
    <x v="2670"/>
    <x v="2666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x v="37"/>
    <x v="2671"/>
    <x v="2667"/>
    <n v="30.0690277777830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x v="37"/>
    <x v="2672"/>
    <x v="2668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x v="37"/>
    <x v="2673"/>
    <x v="2669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x v="37"/>
    <x v="2674"/>
    <x v="267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x v="37"/>
    <x v="2675"/>
    <x v="2671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x v="37"/>
    <x v="2676"/>
    <x v="2672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x v="37"/>
    <x v="2677"/>
    <x v="267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x v="37"/>
    <x v="2678"/>
    <x v="2674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x v="37"/>
    <x v="2679"/>
    <x v="2675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x v="37"/>
    <x v="2680"/>
    <x v="2676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x v="19"/>
    <x v="2681"/>
    <x v="2677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x v="19"/>
    <x v="2682"/>
    <x v="2678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x v="19"/>
    <x v="2683"/>
    <x v="2679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x v="19"/>
    <x v="2684"/>
    <x v="2680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x v="19"/>
    <x v="2685"/>
    <x v="2681"/>
    <n v="59.9583333333357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19"/>
    <x v="2686"/>
    <x v="2682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19"/>
    <x v="2687"/>
    <x v="2683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x v="19"/>
    <x v="2688"/>
    <x v="2684"/>
    <n v="31.00613425925985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x v="19"/>
    <x v="2689"/>
    <x v="2685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x v="19"/>
    <x v="2690"/>
    <x v="268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x v="19"/>
    <x v="2691"/>
    <x v="268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x v="19"/>
    <x v="2692"/>
    <x v="2688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x v="19"/>
    <x v="2693"/>
    <x v="2689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x v="19"/>
    <x v="2694"/>
    <x v="2690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x v="19"/>
    <x v="2695"/>
    <x v="2691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x v="19"/>
    <x v="2696"/>
    <x v="2692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x v="19"/>
    <x v="2697"/>
    <x v="2693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x v="19"/>
    <x v="2698"/>
    <x v="2694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19"/>
    <x v="2699"/>
    <x v="2695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x v="19"/>
    <x v="2700"/>
    <x v="2696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x v="38"/>
    <x v="2701"/>
    <x v="2697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x v="38"/>
    <x v="2702"/>
    <x v="2698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x v="38"/>
    <x v="2703"/>
    <x v="2699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x v="38"/>
    <x v="2704"/>
    <x v="2700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x v="38"/>
    <x v="2705"/>
    <x v="2701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x v="38"/>
    <x v="2706"/>
    <x v="2702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x v="38"/>
    <x v="2707"/>
    <x v="2703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x v="38"/>
    <x v="2708"/>
    <x v="2704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x v="38"/>
    <x v="2709"/>
    <x v="2705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x v="38"/>
    <x v="2710"/>
    <x v="2706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x v="38"/>
    <x v="2711"/>
    <x v="2707"/>
    <n v="30.17210648148466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x v="38"/>
    <x v="2712"/>
    <x v="2708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x v="38"/>
    <x v="2713"/>
    <x v="2709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x v="38"/>
    <x v="2714"/>
    <x v="271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x v="38"/>
    <x v="2715"/>
    <x v="2711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x v="38"/>
    <x v="2716"/>
    <x v="2712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x v="38"/>
    <x v="2717"/>
    <x v="2713"/>
    <n v="45.0416666666715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x v="38"/>
    <x v="2718"/>
    <x v="2714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x v="38"/>
    <x v="2719"/>
    <x v="2715"/>
    <n v="59.95833333333575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x v="38"/>
    <x v="2720"/>
    <x v="2716"/>
    <n v="30.0416666666642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x v="30"/>
    <x v="2721"/>
    <x v="2717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x v="30"/>
    <x v="2722"/>
    <x v="2718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x v="30"/>
    <x v="2723"/>
    <x v="2719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x v="30"/>
    <x v="2724"/>
    <x v="2720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x v="30"/>
    <x v="2725"/>
    <x v="2721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x v="30"/>
    <x v="2726"/>
    <x v="2722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x v="30"/>
    <x v="2727"/>
    <x v="27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x v="30"/>
    <x v="2728"/>
    <x v="272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x v="30"/>
    <x v="2729"/>
    <x v="2725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x v="30"/>
    <x v="2730"/>
    <x v="2726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x v="30"/>
    <x v="2731"/>
    <x v="2727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x v="30"/>
    <x v="2732"/>
    <x v="2728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x v="30"/>
    <x v="2733"/>
    <x v="2729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x v="30"/>
    <x v="2734"/>
    <x v="273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x v="30"/>
    <x v="2735"/>
    <x v="2731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x v="30"/>
    <x v="2736"/>
    <x v="2732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x v="30"/>
    <x v="2737"/>
    <x v="2733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x v="30"/>
    <x v="2738"/>
    <x v="273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x v="30"/>
    <x v="2739"/>
    <x v="2735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x v="30"/>
    <x v="2740"/>
    <x v="2736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x v="39"/>
    <x v="2741"/>
    <x v="2737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x v="39"/>
    <x v="2742"/>
    <x v="2738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9"/>
    <x v="2743"/>
    <x v="2739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x v="39"/>
    <x v="2744"/>
    <x v="2740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x v="39"/>
    <x v="2745"/>
    <x v="2741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x v="39"/>
    <x v="2746"/>
    <x v="2742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x v="39"/>
    <x v="2747"/>
    <x v="2743"/>
    <n v="31.48383101852232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x v="39"/>
    <x v="2748"/>
    <x v="2744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x v="39"/>
    <x v="2749"/>
    <x v="2745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9"/>
    <x v="2750"/>
    <x v="2746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9"/>
    <x v="2751"/>
    <x v="2747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x v="39"/>
    <x v="2752"/>
    <x v="2748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x v="2753"/>
    <x v="2749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9"/>
    <x v="2754"/>
    <x v="2750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x v="39"/>
    <x v="2755"/>
    <x v="2751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x v="39"/>
    <x v="2756"/>
    <x v="2752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x v="39"/>
    <x v="2757"/>
    <x v="2753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x v="39"/>
    <x v="2758"/>
    <x v="2754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x v="39"/>
    <x v="2759"/>
    <x v="2755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9"/>
    <x v="2760"/>
    <x v="2756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x v="39"/>
    <x v="2761"/>
    <x v="2757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x v="39"/>
    <x v="2762"/>
    <x v="2758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x v="39"/>
    <x v="2763"/>
    <x v="2759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x v="39"/>
    <x v="2764"/>
    <x v="276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9"/>
    <x v="2765"/>
    <x v="2761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x v="2766"/>
    <x v="2762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x v="39"/>
    <x v="2767"/>
    <x v="2763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x v="39"/>
    <x v="2768"/>
    <x v="2764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x v="39"/>
    <x v="2769"/>
    <x v="2765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x v="39"/>
    <x v="2770"/>
    <x v="2766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9"/>
    <x v="2771"/>
    <x v="2767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9"/>
    <x v="2772"/>
    <x v="2768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x v="39"/>
    <x v="2773"/>
    <x v="2769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x v="39"/>
    <x v="2774"/>
    <x v="2770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x v="2775"/>
    <x v="2771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x v="39"/>
    <x v="2776"/>
    <x v="2772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x v="39"/>
    <x v="2777"/>
    <x v="2773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x v="39"/>
    <x v="2778"/>
    <x v="2774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x v="39"/>
    <x v="2779"/>
    <x v="2775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9"/>
    <x v="2780"/>
    <x v="2776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x v="6"/>
    <x v="2781"/>
    <x v="2777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x v="6"/>
    <x v="2782"/>
    <x v="2778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x v="6"/>
    <x v="2783"/>
    <x v="2779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x v="6"/>
    <x v="2784"/>
    <x v="2780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x v="6"/>
    <x v="2785"/>
    <x v="2781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x v="6"/>
    <x v="2786"/>
    <x v="2782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x v="6"/>
    <x v="2787"/>
    <x v="2783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x v="6"/>
    <x v="2788"/>
    <x v="2784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x v="6"/>
    <x v="2789"/>
    <x v="2785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x v="6"/>
    <x v="2790"/>
    <x v="2786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x v="6"/>
    <x v="2791"/>
    <x v="2787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x v="6"/>
    <x v="2792"/>
    <x v="2788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x v="6"/>
    <x v="2793"/>
    <x v="2789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x v="6"/>
    <x v="2794"/>
    <x v="279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x v="6"/>
    <x v="2795"/>
    <x v="2791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x v="6"/>
    <x v="2796"/>
    <x v="2792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x v="6"/>
    <x v="2797"/>
    <x v="2793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x v="6"/>
    <x v="2798"/>
    <x v="2794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x v="6"/>
    <x v="2799"/>
    <x v="2795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x v="6"/>
    <x v="2800"/>
    <x v="279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x v="6"/>
    <x v="2801"/>
    <x v="2797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x v="6"/>
    <x v="2802"/>
    <x v="2798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x v="6"/>
    <x v="2803"/>
    <x v="2799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x v="6"/>
    <x v="2804"/>
    <x v="280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x v="6"/>
    <x v="2805"/>
    <x v="2801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x v="6"/>
    <x v="2806"/>
    <x v="2802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x v="6"/>
    <x v="2807"/>
    <x v="2803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x v="6"/>
    <x v="2808"/>
    <x v="2804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x v="6"/>
    <x v="2809"/>
    <x v="2805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x v="6"/>
    <x v="2810"/>
    <x v="2806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x v="6"/>
    <x v="2811"/>
    <x v="2807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x v="6"/>
    <x v="2812"/>
    <x v="2808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x v="6"/>
    <x v="2813"/>
    <x v="2809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x v="6"/>
    <x v="2814"/>
    <x v="2810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x v="6"/>
    <x v="2815"/>
    <x v="2811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x v="6"/>
    <x v="2816"/>
    <x v="2812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x v="6"/>
    <x v="2817"/>
    <x v="2813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x v="6"/>
    <x v="2818"/>
    <x v="2814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x v="6"/>
    <x v="2819"/>
    <x v="2815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x v="6"/>
    <x v="2820"/>
    <x v="2816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x v="6"/>
    <x v="2821"/>
    <x v="2817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x v="6"/>
    <x v="2822"/>
    <x v="2818"/>
    <n v="29.958333333335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x v="6"/>
    <x v="2823"/>
    <x v="2819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x v="6"/>
    <x v="2824"/>
    <x v="282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x v="6"/>
    <x v="2825"/>
    <x v="2821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x v="6"/>
    <x v="2826"/>
    <x v="2822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x v="6"/>
    <x v="2827"/>
    <x v="2823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x v="6"/>
    <x v="2828"/>
    <x v="2824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x v="6"/>
    <x v="2829"/>
    <x v="2825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x v="6"/>
    <x v="2830"/>
    <x v="2826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x v="6"/>
    <x v="2831"/>
    <x v="2827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x v="6"/>
    <x v="2832"/>
    <x v="2828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x v="6"/>
    <x v="2833"/>
    <x v="2829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x v="6"/>
    <x v="2834"/>
    <x v="283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x v="6"/>
    <x v="2835"/>
    <x v="2831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x v="6"/>
    <x v="2836"/>
    <x v="2832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x v="6"/>
    <x v="2837"/>
    <x v="2833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x v="6"/>
    <x v="2838"/>
    <x v="2834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x v="6"/>
    <x v="2839"/>
    <x v="2835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x v="6"/>
    <x v="2840"/>
    <x v="2836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x v="6"/>
    <x v="2841"/>
    <x v="2837"/>
    <n v="60.0416666666642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x v="6"/>
    <x v="2842"/>
    <x v="2838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6"/>
    <x v="2843"/>
    <x v="2839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x v="6"/>
    <x v="2844"/>
    <x v="284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x v="6"/>
    <x v="2845"/>
    <x v="2841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6"/>
    <x v="2846"/>
    <x v="2842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6"/>
    <x v="2847"/>
    <x v="2843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x v="6"/>
    <x v="2848"/>
    <x v="2844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x v="6"/>
    <x v="2849"/>
    <x v="2845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x v="6"/>
    <x v="2850"/>
    <x v="2846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6"/>
    <x v="2851"/>
    <x v="2847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x v="6"/>
    <x v="2852"/>
    <x v="2848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6"/>
    <x v="2853"/>
    <x v="2849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x v="6"/>
    <x v="2854"/>
    <x v="2850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x v="6"/>
    <x v="2855"/>
    <x v="2851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x v="6"/>
    <x v="2856"/>
    <x v="2852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x v="6"/>
    <x v="2857"/>
    <x v="2853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6"/>
    <x v="2858"/>
    <x v="2854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x v="6"/>
    <x v="2859"/>
    <x v="2855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x v="6"/>
    <x v="2860"/>
    <x v="28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x v="6"/>
    <x v="2861"/>
    <x v="2857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x v="6"/>
    <x v="2862"/>
    <x v="2858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x v="6"/>
    <x v="2863"/>
    <x v="2859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x v="6"/>
    <x v="2864"/>
    <x v="286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6"/>
    <x v="2865"/>
    <x v="2861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x v="6"/>
    <x v="2866"/>
    <x v="2862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x v="6"/>
    <x v="2867"/>
    <x v="2863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x v="6"/>
    <x v="2868"/>
    <x v="286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x v="6"/>
    <x v="2869"/>
    <x v="2865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x v="6"/>
    <x v="2870"/>
    <x v="2866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x v="6"/>
    <x v="2871"/>
    <x v="2867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6"/>
    <x v="2872"/>
    <x v="286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x v="6"/>
    <x v="2873"/>
    <x v="2869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x v="6"/>
    <x v="2874"/>
    <x v="2870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x v="6"/>
    <x v="2875"/>
    <x v="2871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6"/>
    <x v="2876"/>
    <x v="2872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x v="6"/>
    <x v="2877"/>
    <x v="2873"/>
    <n v="31.75319444443448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x v="6"/>
    <x v="2878"/>
    <x v="2874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x v="6"/>
    <x v="2879"/>
    <x v="2875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x v="6"/>
    <x v="2880"/>
    <x v="2876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6"/>
    <x v="2881"/>
    <x v="2877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x v="6"/>
    <x v="2882"/>
    <x v="287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x v="6"/>
    <x v="2883"/>
    <x v="2879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x v="6"/>
    <x v="2884"/>
    <x v="2880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x v="6"/>
    <x v="2885"/>
    <x v="288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x v="6"/>
    <x v="2886"/>
    <x v="2882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x v="6"/>
    <x v="2887"/>
    <x v="2883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6"/>
    <x v="2888"/>
    <x v="2884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x v="6"/>
    <x v="2889"/>
    <x v="288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x v="6"/>
    <x v="2890"/>
    <x v="2886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x v="6"/>
    <x v="2891"/>
    <x v="2887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x v="6"/>
    <x v="2892"/>
    <x v="2888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x v="6"/>
    <x v="2893"/>
    <x v="2889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6"/>
    <x v="2894"/>
    <x v="2890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x v="6"/>
    <x v="2895"/>
    <x v="2891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x v="6"/>
    <x v="2896"/>
    <x v="2892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x v="6"/>
    <x v="2897"/>
    <x v="2893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x v="6"/>
    <x v="2898"/>
    <x v="2894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6"/>
    <x v="2899"/>
    <x v="2895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x v="6"/>
    <x v="2900"/>
    <x v="2896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x v="6"/>
    <x v="2901"/>
    <x v="2897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x v="6"/>
    <x v="2902"/>
    <x v="2898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x v="6"/>
    <x v="2903"/>
    <x v="2899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x v="6"/>
    <x v="2904"/>
    <x v="29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x v="6"/>
    <x v="2905"/>
    <x v="2901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x v="6"/>
    <x v="2906"/>
    <x v="2902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x v="6"/>
    <x v="2907"/>
    <x v="2903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x v="6"/>
    <x v="2908"/>
    <x v="2904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x v="6"/>
    <x v="2909"/>
    <x v="2905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x v="6"/>
    <x v="2910"/>
    <x v="2906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x v="6"/>
    <x v="2911"/>
    <x v="2907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x v="6"/>
    <x v="2912"/>
    <x v="2908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x v="6"/>
    <x v="2913"/>
    <x v="290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x v="6"/>
    <x v="2914"/>
    <x v="2910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x v="6"/>
    <x v="2915"/>
    <x v="2911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x v="6"/>
    <x v="2916"/>
    <x v="2912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x v="6"/>
    <x v="2917"/>
    <x v="2913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x v="6"/>
    <x v="2918"/>
    <x v="2914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x v="6"/>
    <x v="2919"/>
    <x v="2915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x v="6"/>
    <x v="2920"/>
    <x v="2916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x v="40"/>
    <x v="2921"/>
    <x v="2917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x v="40"/>
    <x v="2922"/>
    <x v="2918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40"/>
    <x v="2923"/>
    <x v="2919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x v="40"/>
    <x v="2924"/>
    <x v="292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x v="40"/>
    <x v="2925"/>
    <x v="2921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x v="40"/>
    <x v="2926"/>
    <x v="2922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x v="40"/>
    <x v="2927"/>
    <x v="2923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x v="40"/>
    <x v="2928"/>
    <x v="2924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x v="40"/>
    <x v="2929"/>
    <x v="2925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x v="40"/>
    <x v="2930"/>
    <x v="2926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x v="40"/>
    <x v="2931"/>
    <x v="2927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x v="40"/>
    <x v="2932"/>
    <x v="2928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x v="40"/>
    <x v="2933"/>
    <x v="2929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x v="40"/>
    <x v="2934"/>
    <x v="2930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x v="40"/>
    <x v="2935"/>
    <x v="2931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x v="40"/>
    <x v="2936"/>
    <x v="2932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x v="40"/>
    <x v="2937"/>
    <x v="29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x v="40"/>
    <x v="2938"/>
    <x v="29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x v="40"/>
    <x v="2939"/>
    <x v="2935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x v="40"/>
    <x v="2940"/>
    <x v="2936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x v="38"/>
    <x v="2941"/>
    <x v="2937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x v="38"/>
    <x v="2942"/>
    <x v="2938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38"/>
    <x v="2943"/>
    <x v="2939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x v="38"/>
    <x v="2944"/>
    <x v="2940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38"/>
    <x v="2945"/>
    <x v="2941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x v="38"/>
    <x v="2946"/>
    <x v="294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x v="38"/>
    <x v="2947"/>
    <x v="2943"/>
    <n v="49.15385416665958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x v="38"/>
    <x v="2948"/>
    <x v="2944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x v="38"/>
    <x v="2949"/>
    <x v="2945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38"/>
    <x v="2950"/>
    <x v="2946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x v="38"/>
    <x v="2951"/>
    <x v="2947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x v="38"/>
    <x v="2952"/>
    <x v="2948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x v="38"/>
    <x v="2953"/>
    <x v="2949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38"/>
    <x v="2954"/>
    <x v="2950"/>
    <n v="19.95833333333575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x v="38"/>
    <x v="2955"/>
    <x v="2951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x v="38"/>
    <x v="2956"/>
    <x v="2952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x v="38"/>
    <x v="2957"/>
    <x v="2953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38"/>
    <x v="2958"/>
    <x v="2954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38"/>
    <x v="2959"/>
    <x v="295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38"/>
    <x v="2960"/>
    <x v="2956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x v="6"/>
    <x v="2961"/>
    <x v="2957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x v="6"/>
    <x v="2962"/>
    <x v="2958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x v="6"/>
    <x v="2963"/>
    <x v="2959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x v="6"/>
    <x v="2964"/>
    <x v="296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x v="6"/>
    <x v="2965"/>
    <x v="2961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x v="6"/>
    <x v="2966"/>
    <x v="296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x v="6"/>
    <x v="2967"/>
    <x v="2963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x v="6"/>
    <x v="2968"/>
    <x v="2964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x v="6"/>
    <x v="2969"/>
    <x v="2965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x v="6"/>
    <x v="2970"/>
    <x v="2966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x v="6"/>
    <x v="2971"/>
    <x v="2967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x v="6"/>
    <x v="2972"/>
    <x v="2968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x v="6"/>
    <x v="2973"/>
    <x v="2969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x v="6"/>
    <x v="2974"/>
    <x v="297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x v="6"/>
    <x v="2975"/>
    <x v="2971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x v="6"/>
    <x v="2976"/>
    <x v="2972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x v="6"/>
    <x v="2977"/>
    <x v="2973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x v="6"/>
    <x v="2978"/>
    <x v="2974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x v="6"/>
    <x v="2979"/>
    <x v="2975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x v="6"/>
    <x v="2980"/>
    <x v="2976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x v="38"/>
    <x v="2981"/>
    <x v="2977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x v="38"/>
    <x v="2982"/>
    <x v="2978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x v="38"/>
    <x v="2983"/>
    <x v="2979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x v="38"/>
    <x v="2984"/>
    <x v="2980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x v="38"/>
    <x v="2985"/>
    <x v="2981"/>
    <n v="19.19296296296670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x v="38"/>
    <x v="2986"/>
    <x v="2982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x v="38"/>
    <x v="2987"/>
    <x v="2983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x v="38"/>
    <x v="2988"/>
    <x v="2984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x v="38"/>
    <x v="2989"/>
    <x v="2985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x v="38"/>
    <x v="2990"/>
    <x v="2986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x v="38"/>
    <x v="2991"/>
    <x v="2987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x v="38"/>
    <x v="2992"/>
    <x v="2988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x v="38"/>
    <x v="2993"/>
    <x v="2989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x v="38"/>
    <x v="2994"/>
    <x v="2990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x v="38"/>
    <x v="2995"/>
    <x v="299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x v="38"/>
    <x v="2996"/>
    <x v="2992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x v="38"/>
    <x v="2997"/>
    <x v="2993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x v="38"/>
    <x v="2998"/>
    <x v="2994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x v="38"/>
    <x v="2999"/>
    <x v="807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38"/>
    <x v="3000"/>
    <x v="2995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x v="38"/>
    <x v="3001"/>
    <x v="2996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x v="38"/>
    <x v="3002"/>
    <x v="2997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x v="38"/>
    <x v="3003"/>
    <x v="2998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x v="38"/>
    <x v="3004"/>
    <x v="2999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x v="38"/>
    <x v="3005"/>
    <x v="3000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x v="38"/>
    <x v="3006"/>
    <x v="300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x v="38"/>
    <x v="3007"/>
    <x v="3002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x v="38"/>
    <x v="3008"/>
    <x v="3003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x v="38"/>
    <x v="3009"/>
    <x v="3004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x v="38"/>
    <x v="3010"/>
    <x v="3005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x v="38"/>
    <x v="3011"/>
    <x v="3006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x v="38"/>
    <x v="3012"/>
    <x v="3007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x v="38"/>
    <x v="3013"/>
    <x v="3008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x v="38"/>
    <x v="3014"/>
    <x v="3009"/>
    <n v="28.08472222222917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x v="38"/>
    <x v="3015"/>
    <x v="301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x v="38"/>
    <x v="3016"/>
    <x v="3011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x v="38"/>
    <x v="3017"/>
    <x v="3012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x v="38"/>
    <x v="3018"/>
    <x v="3013"/>
    <n v="42.6183333333392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x v="38"/>
    <x v="3019"/>
    <x v="3014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x v="38"/>
    <x v="3020"/>
    <x v="3015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x v="38"/>
    <x v="3021"/>
    <x v="3016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x v="38"/>
    <x v="3022"/>
    <x v="3017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x v="38"/>
    <x v="3023"/>
    <x v="3018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x v="38"/>
    <x v="3024"/>
    <x v="3019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x v="38"/>
    <x v="3025"/>
    <x v="302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x v="38"/>
    <x v="3026"/>
    <x v="3021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x v="38"/>
    <x v="3027"/>
    <x v="3022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x v="38"/>
    <x v="3028"/>
    <x v="3023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x v="38"/>
    <x v="3029"/>
    <x v="3024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x v="38"/>
    <x v="3030"/>
    <x v="3025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x v="38"/>
    <x v="3031"/>
    <x v="3026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x v="38"/>
    <x v="3032"/>
    <x v="3027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x v="38"/>
    <x v="3033"/>
    <x v="3028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x v="38"/>
    <x v="3034"/>
    <x v="3029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x v="38"/>
    <x v="3035"/>
    <x v="3030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x v="38"/>
    <x v="3036"/>
    <x v="3031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x v="38"/>
    <x v="3037"/>
    <x v="3032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x v="38"/>
    <x v="3038"/>
    <x v="3033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x v="38"/>
    <x v="3039"/>
    <x v="3034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x v="38"/>
    <x v="3040"/>
    <x v="3035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x v="38"/>
    <x v="3041"/>
    <x v="3036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x v="38"/>
    <x v="3042"/>
    <x v="303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x v="38"/>
    <x v="3043"/>
    <x v="3038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x v="38"/>
    <x v="3044"/>
    <x v="3039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x v="38"/>
    <x v="3045"/>
    <x v="3040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x v="38"/>
    <x v="3046"/>
    <x v="3041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x v="38"/>
    <x v="3047"/>
    <x v="3042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x v="38"/>
    <x v="3048"/>
    <x v="3043"/>
    <n v="28.9890972222201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x v="38"/>
    <x v="3049"/>
    <x v="3044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x v="38"/>
    <x v="3050"/>
    <x v="3045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x v="38"/>
    <x v="3051"/>
    <x v="3046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x v="38"/>
    <x v="3052"/>
    <x v="3047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x v="38"/>
    <x v="3053"/>
    <x v="3048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38"/>
    <x v="3054"/>
    <x v="3049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x v="38"/>
    <x v="3055"/>
    <x v="30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38"/>
    <x v="3056"/>
    <x v="3051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38"/>
    <x v="3057"/>
    <x v="3052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x v="38"/>
    <x v="3058"/>
    <x v="3053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x v="38"/>
    <x v="3059"/>
    <x v="3054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x v="38"/>
    <x v="3060"/>
    <x v="3055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38"/>
    <x v="3061"/>
    <x v="3056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x v="38"/>
    <x v="3062"/>
    <x v="3057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x v="38"/>
    <x v="3063"/>
    <x v="30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x v="38"/>
    <x v="3064"/>
    <x v="3059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x v="38"/>
    <x v="3065"/>
    <x v="3060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x v="38"/>
    <x v="3066"/>
    <x v="3061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x v="38"/>
    <x v="3067"/>
    <x v="3062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x v="38"/>
    <x v="3068"/>
    <x v="3063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x v="38"/>
    <x v="3069"/>
    <x v="306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x v="38"/>
    <x v="3070"/>
    <x v="3065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x v="38"/>
    <x v="3071"/>
    <x v="3066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x v="38"/>
    <x v="3072"/>
    <x v="3067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x v="38"/>
    <x v="3073"/>
    <x v="3068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x v="38"/>
    <x v="3074"/>
    <x v="306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x v="38"/>
    <x v="3075"/>
    <x v="307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x v="38"/>
    <x v="3076"/>
    <x v="3071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x v="38"/>
    <x v="3077"/>
    <x v="3072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x v="38"/>
    <x v="3078"/>
    <x v="3073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x v="38"/>
    <x v="3079"/>
    <x v="3074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x v="38"/>
    <x v="3080"/>
    <x v="3075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x v="38"/>
    <x v="3081"/>
    <x v="3076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38"/>
    <x v="3082"/>
    <x v="3077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x v="38"/>
    <x v="3083"/>
    <x v="3078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x v="38"/>
    <x v="3084"/>
    <x v="3079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x v="38"/>
    <x v="3085"/>
    <x v="3080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x v="38"/>
    <x v="3086"/>
    <x v="3081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x v="38"/>
    <x v="3087"/>
    <x v="3082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x v="38"/>
    <x v="3088"/>
    <x v="3083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x v="38"/>
    <x v="3089"/>
    <x v="3084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x v="38"/>
    <x v="3090"/>
    <x v="308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x v="38"/>
    <x v="3091"/>
    <x v="3086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x v="38"/>
    <x v="3092"/>
    <x v="3087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x v="38"/>
    <x v="3093"/>
    <x v="2806"/>
    <n v="30.25693287036847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x v="38"/>
    <x v="3094"/>
    <x v="3088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x v="38"/>
    <x v="3095"/>
    <x v="3089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x v="38"/>
    <x v="3096"/>
    <x v="3090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x v="38"/>
    <x v="3097"/>
    <x v="3091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x v="38"/>
    <x v="3098"/>
    <x v="3092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x v="38"/>
    <x v="3099"/>
    <x v="3093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x v="38"/>
    <x v="3100"/>
    <x v="3094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x v="38"/>
    <x v="3101"/>
    <x v="3095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x v="38"/>
    <x v="3102"/>
    <x v="3096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x v="38"/>
    <x v="3103"/>
    <x v="3097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x v="38"/>
    <x v="3104"/>
    <x v="3098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x v="38"/>
    <x v="3105"/>
    <x v="3099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x v="38"/>
    <x v="3106"/>
    <x v="3100"/>
    <n v="22.48754629630275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x v="38"/>
    <x v="3107"/>
    <x v="310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x v="38"/>
    <x v="3108"/>
    <x v="3102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x v="38"/>
    <x v="3109"/>
    <x v="3103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x v="38"/>
    <x v="3110"/>
    <x v="3104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x v="38"/>
    <x v="3111"/>
    <x v="3105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x v="38"/>
    <x v="3112"/>
    <x v="3106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x v="38"/>
    <x v="3113"/>
    <x v="3107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38"/>
    <x v="3114"/>
    <x v="3108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x v="38"/>
    <x v="3115"/>
    <x v="3109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x v="38"/>
    <x v="3116"/>
    <x v="3110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x v="38"/>
    <x v="3117"/>
    <x v="3111"/>
    <n v="8.175462962964957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x v="38"/>
    <x v="3118"/>
    <x v="3112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x v="38"/>
    <x v="3119"/>
    <x v="3113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x v="38"/>
    <x v="3120"/>
    <x v="3114"/>
    <n v="59.95833333334303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x v="38"/>
    <x v="3121"/>
    <x v="311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x v="38"/>
    <x v="3122"/>
    <x v="3116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x v="38"/>
    <x v="3123"/>
    <x v="3117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x v="38"/>
    <x v="3124"/>
    <x v="3118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38"/>
    <x v="3125"/>
    <x v="3119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x v="38"/>
    <x v="3126"/>
    <x v="3120"/>
    <n v="29.9583333333357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38"/>
    <x v="3127"/>
    <x v="3121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x v="6"/>
    <x v="3128"/>
    <x v="3122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x v="6"/>
    <x v="3129"/>
    <x v="3123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x v="6"/>
    <x v="3130"/>
    <x v="3124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x v="6"/>
    <x v="3131"/>
    <x v="312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x v="6"/>
    <x v="3132"/>
    <x v="3126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x v="6"/>
    <x v="3133"/>
    <x v="3127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x v="6"/>
    <x v="3134"/>
    <x v="3128"/>
    <n v="20.9583333333430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x v="6"/>
    <x v="3135"/>
    <x v="3129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x v="6"/>
    <x v="3136"/>
    <x v="313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x v="6"/>
    <x v="3137"/>
    <x v="3131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6"/>
    <x v="3138"/>
    <x v="3132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x v="6"/>
    <x v="3139"/>
    <x v="3133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x v="6"/>
    <x v="3140"/>
    <x v="3134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x v="6"/>
    <x v="3141"/>
    <x v="3135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x v="6"/>
    <x v="3142"/>
    <x v="3136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6"/>
    <x v="3143"/>
    <x v="3137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x v="6"/>
    <x v="3144"/>
    <x v="3138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6"/>
    <x v="3145"/>
    <x v="3139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x v="6"/>
    <x v="3146"/>
    <x v="3140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x v="6"/>
    <x v="3147"/>
    <x v="3141"/>
    <n v="40.04166666667151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x v="6"/>
    <x v="3148"/>
    <x v="3142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x v="6"/>
    <x v="3149"/>
    <x v="3143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x v="6"/>
    <x v="3150"/>
    <x v="3144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x v="6"/>
    <x v="3151"/>
    <x v="3145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x v="6"/>
    <x v="3152"/>
    <x v="3146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x v="6"/>
    <x v="3153"/>
    <x v="3147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x v="6"/>
    <x v="3154"/>
    <x v="314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x v="6"/>
    <x v="3155"/>
    <x v="3149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x v="6"/>
    <x v="3156"/>
    <x v="3150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x v="6"/>
    <x v="3157"/>
    <x v="3151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x v="6"/>
    <x v="3158"/>
    <x v="315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x v="6"/>
    <x v="3159"/>
    <x v="3153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x v="6"/>
    <x v="3160"/>
    <x v="3154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x v="6"/>
    <x v="3161"/>
    <x v="3155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x v="6"/>
    <x v="3162"/>
    <x v="3156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x v="6"/>
    <x v="3163"/>
    <x v="3157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x v="6"/>
    <x v="3164"/>
    <x v="3158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x v="6"/>
    <x v="3165"/>
    <x v="73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x v="6"/>
    <x v="3166"/>
    <x v="3159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x v="6"/>
    <x v="3167"/>
    <x v="3160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x v="6"/>
    <x v="3168"/>
    <x v="3161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x v="6"/>
    <x v="3169"/>
    <x v="3162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x v="6"/>
    <x v="3170"/>
    <x v="3163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x v="6"/>
    <x v="3171"/>
    <x v="3164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x v="6"/>
    <x v="3172"/>
    <x v="3165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x v="6"/>
    <x v="3173"/>
    <x v="3166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x v="6"/>
    <x v="3174"/>
    <x v="3167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x v="6"/>
    <x v="3175"/>
    <x v="3168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x v="6"/>
    <x v="3176"/>
    <x v="3169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x v="6"/>
    <x v="3177"/>
    <x v="3170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x v="6"/>
    <x v="3178"/>
    <x v="3171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x v="6"/>
    <x v="3179"/>
    <x v="3172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x v="6"/>
    <x v="3180"/>
    <x v="3173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x v="6"/>
    <x v="3181"/>
    <x v="3174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x v="6"/>
    <x v="3182"/>
    <x v="3175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x v="6"/>
    <x v="3183"/>
    <x v="3176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x v="6"/>
    <x v="3184"/>
    <x v="3177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x v="6"/>
    <x v="3185"/>
    <x v="3178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x v="6"/>
    <x v="3186"/>
    <x v="3179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x v="6"/>
    <x v="3187"/>
    <x v="3180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x v="40"/>
    <x v="3188"/>
    <x v="3181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x v="40"/>
    <x v="3189"/>
    <x v="318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40"/>
    <x v="3190"/>
    <x v="3183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x v="40"/>
    <x v="3191"/>
    <x v="3184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x v="40"/>
    <x v="3192"/>
    <x v="3185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x v="40"/>
    <x v="3193"/>
    <x v="318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40"/>
    <x v="3194"/>
    <x v="3187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x v="40"/>
    <x v="3195"/>
    <x v="3188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x v="40"/>
    <x v="3196"/>
    <x v="3189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x v="40"/>
    <x v="3197"/>
    <x v="3190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x v="40"/>
    <x v="3198"/>
    <x v="3191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x v="40"/>
    <x v="3199"/>
    <x v="3192"/>
    <n v="30.11321759258862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x v="40"/>
    <x v="3200"/>
    <x v="3193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x v="40"/>
    <x v="3201"/>
    <x v="3194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x v="40"/>
    <x v="3202"/>
    <x v="3195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x v="40"/>
    <x v="3203"/>
    <x v="3196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40"/>
    <x v="3204"/>
    <x v="3197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x v="40"/>
    <x v="3205"/>
    <x v="3198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40"/>
    <x v="3206"/>
    <x v="3199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x v="40"/>
    <x v="3207"/>
    <x v="3200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x v="6"/>
    <x v="3208"/>
    <x v="3201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x v="6"/>
    <x v="3209"/>
    <x v="3202"/>
    <n v="32.3210879629696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x v="6"/>
    <x v="3210"/>
    <x v="3203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x v="6"/>
    <x v="3211"/>
    <x v="3204"/>
    <n v="31.49675925926567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x v="6"/>
    <x v="3212"/>
    <x v="3205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x v="6"/>
    <x v="3213"/>
    <x v="3206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x v="6"/>
    <x v="3214"/>
    <x v="3207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x v="6"/>
    <x v="3215"/>
    <x v="3208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x v="6"/>
    <x v="3216"/>
    <x v="3209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x v="6"/>
    <x v="3217"/>
    <x v="3210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x v="6"/>
    <x v="3218"/>
    <x v="3211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x v="6"/>
    <x v="3219"/>
    <x v="3212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x v="6"/>
    <x v="3220"/>
    <x v="3213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x v="6"/>
    <x v="3221"/>
    <x v="3214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x v="6"/>
    <x v="3222"/>
    <x v="3215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x v="6"/>
    <x v="3223"/>
    <x v="321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x v="6"/>
    <x v="3224"/>
    <x v="3217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x v="6"/>
    <x v="3225"/>
    <x v="3218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x v="6"/>
    <x v="3226"/>
    <x v="3219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x v="6"/>
    <x v="3227"/>
    <x v="3220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x v="6"/>
    <x v="3228"/>
    <x v="3221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x v="6"/>
    <x v="3229"/>
    <x v="3222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x v="6"/>
    <x v="3230"/>
    <x v="341"/>
    <n v="14.99784722222830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x v="6"/>
    <x v="3231"/>
    <x v="3223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x v="6"/>
    <x v="3232"/>
    <x v="3224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x v="6"/>
    <x v="3233"/>
    <x v="322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x v="6"/>
    <x v="3234"/>
    <x v="3226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x v="6"/>
    <x v="3235"/>
    <x v="3227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x v="6"/>
    <x v="3236"/>
    <x v="3228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x v="6"/>
    <x v="3237"/>
    <x v="3229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x v="6"/>
    <x v="3238"/>
    <x v="3230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x v="6"/>
    <x v="3239"/>
    <x v="3231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x v="6"/>
    <x v="3240"/>
    <x v="3232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x v="6"/>
    <x v="3241"/>
    <x v="3233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x v="6"/>
    <x v="3242"/>
    <x v="3234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x v="6"/>
    <x v="3243"/>
    <x v="3235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x v="6"/>
    <x v="3244"/>
    <x v="3236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x v="6"/>
    <x v="3245"/>
    <x v="3237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x v="6"/>
    <x v="3246"/>
    <x v="3238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x v="6"/>
    <x v="3247"/>
    <x v="3239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x v="6"/>
    <x v="3248"/>
    <x v="3240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x v="6"/>
    <x v="3249"/>
    <x v="3241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x v="6"/>
    <x v="3250"/>
    <x v="3242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x v="6"/>
    <x v="3251"/>
    <x v="3243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x v="6"/>
    <x v="3252"/>
    <x v="3244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x v="6"/>
    <x v="3253"/>
    <x v="3245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x v="6"/>
    <x v="3254"/>
    <x v="3246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x v="6"/>
    <x v="3255"/>
    <x v="3247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x v="6"/>
    <x v="3256"/>
    <x v="3248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x v="6"/>
    <x v="3257"/>
    <x v="3249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x v="6"/>
    <x v="3258"/>
    <x v="3250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x v="6"/>
    <x v="3259"/>
    <x v="3251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x v="6"/>
    <x v="3260"/>
    <x v="3252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x v="6"/>
    <x v="3261"/>
    <x v="3253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x v="6"/>
    <x v="3262"/>
    <x v="3254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x v="6"/>
    <x v="3263"/>
    <x v="3255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x v="6"/>
    <x v="3264"/>
    <x v="3256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x v="6"/>
    <x v="3265"/>
    <x v="3257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x v="6"/>
    <x v="3266"/>
    <x v="3258"/>
    <n v="31.3388657407413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x v="6"/>
    <x v="3267"/>
    <x v="3259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x v="6"/>
    <x v="3268"/>
    <x v="3260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x v="6"/>
    <x v="3269"/>
    <x v="3261"/>
    <n v="34.06253472221578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x v="6"/>
    <x v="3270"/>
    <x v="3262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x v="6"/>
    <x v="3271"/>
    <x v="3263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x v="6"/>
    <x v="3272"/>
    <x v="3264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x v="6"/>
    <x v="3273"/>
    <x v="3265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x v="6"/>
    <x v="3274"/>
    <x v="3266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x v="6"/>
    <x v="3275"/>
    <x v="3267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x v="6"/>
    <x v="3276"/>
    <x v="3268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x v="6"/>
    <x v="3277"/>
    <x v="3269"/>
    <n v="30.0416666666715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x v="6"/>
    <x v="3278"/>
    <x v="3270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x v="6"/>
    <x v="3279"/>
    <x v="3271"/>
    <n v="29.9583333333357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x v="6"/>
    <x v="3280"/>
    <x v="3272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x v="6"/>
    <x v="3281"/>
    <x v="3273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x v="6"/>
    <x v="3282"/>
    <x v="3274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x v="6"/>
    <x v="3283"/>
    <x v="3275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x v="6"/>
    <x v="3284"/>
    <x v="3276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x v="6"/>
    <x v="3285"/>
    <x v="3277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x v="6"/>
    <x v="3286"/>
    <x v="3278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x v="6"/>
    <x v="3287"/>
    <x v="3279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x v="6"/>
    <x v="3288"/>
    <x v="328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x v="6"/>
    <x v="3289"/>
    <x v="3281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x v="6"/>
    <x v="3290"/>
    <x v="3282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x v="6"/>
    <x v="3291"/>
    <x v="3283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x v="6"/>
    <x v="3292"/>
    <x v="3284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x v="6"/>
    <x v="3293"/>
    <x v="3285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x v="6"/>
    <x v="3294"/>
    <x v="3286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x v="6"/>
    <x v="3295"/>
    <x v="3287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x v="6"/>
    <x v="3296"/>
    <x v="3288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x v="6"/>
    <x v="3297"/>
    <x v="3289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x v="6"/>
    <x v="3298"/>
    <x v="329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x v="6"/>
    <x v="3299"/>
    <x v="3291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x v="6"/>
    <x v="3300"/>
    <x v="329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x v="6"/>
    <x v="3301"/>
    <x v="3293"/>
    <n v="44.5551388888925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x v="6"/>
    <x v="3302"/>
    <x v="3294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x v="6"/>
    <x v="3303"/>
    <x v="3295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x v="6"/>
    <x v="3304"/>
    <x v="3296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x v="6"/>
    <x v="3305"/>
    <x v="3297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x v="6"/>
    <x v="3306"/>
    <x v="3298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x v="6"/>
    <x v="3307"/>
    <x v="329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x v="6"/>
    <x v="3308"/>
    <x v="3300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x v="6"/>
    <x v="3309"/>
    <x v="3301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x v="6"/>
    <x v="3310"/>
    <x v="3302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x v="6"/>
    <x v="3311"/>
    <x v="3303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x v="6"/>
    <x v="3312"/>
    <x v="3304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x v="6"/>
    <x v="3313"/>
    <x v="3305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x v="6"/>
    <x v="3314"/>
    <x v="3306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x v="6"/>
    <x v="3315"/>
    <x v="3307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x v="6"/>
    <x v="3316"/>
    <x v="3308"/>
    <n v="32.70792824073578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x v="6"/>
    <x v="3317"/>
    <x v="3309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x v="6"/>
    <x v="3318"/>
    <x v="331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x v="6"/>
    <x v="3319"/>
    <x v="3311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x v="6"/>
    <x v="3320"/>
    <x v="3312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x v="6"/>
    <x v="3321"/>
    <x v="3313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x v="6"/>
    <x v="3322"/>
    <x v="3314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x v="6"/>
    <x v="3323"/>
    <x v="3315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x v="6"/>
    <x v="3324"/>
    <x v="3316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x v="6"/>
    <x v="3325"/>
    <x v="33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x v="6"/>
    <x v="3326"/>
    <x v="3318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x v="6"/>
    <x v="3327"/>
    <x v="3319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x v="6"/>
    <x v="3328"/>
    <x v="332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x v="6"/>
    <x v="3329"/>
    <x v="3321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x v="6"/>
    <x v="3330"/>
    <x v="3322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x v="6"/>
    <x v="3331"/>
    <x v="3323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x v="6"/>
    <x v="3332"/>
    <x v="3324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x v="6"/>
    <x v="3333"/>
    <x v="3325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x v="6"/>
    <x v="3334"/>
    <x v="3326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x v="6"/>
    <x v="3335"/>
    <x v="3327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x v="6"/>
    <x v="3336"/>
    <x v="3328"/>
    <n v="27.95833333333575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x v="6"/>
    <x v="3337"/>
    <x v="3329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x v="6"/>
    <x v="3338"/>
    <x v="333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x v="6"/>
    <x v="3339"/>
    <x v="3331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x v="6"/>
    <x v="3340"/>
    <x v="3332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x v="6"/>
    <x v="3341"/>
    <x v="3333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x v="6"/>
    <x v="3342"/>
    <x v="3334"/>
    <n v="32.91122685185109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x v="6"/>
    <x v="3343"/>
    <x v="3335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x v="6"/>
    <x v="3344"/>
    <x v="3336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x v="6"/>
    <x v="3345"/>
    <x v="3337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x v="6"/>
    <x v="3346"/>
    <x v="3338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x v="6"/>
    <x v="3347"/>
    <x v="3339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x v="6"/>
    <x v="3348"/>
    <x v="334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x v="6"/>
    <x v="3349"/>
    <x v="3341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x v="6"/>
    <x v="3350"/>
    <x v="3342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x v="6"/>
    <x v="3351"/>
    <x v="3343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x v="6"/>
    <x v="3352"/>
    <x v="3344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x v="6"/>
    <x v="3353"/>
    <x v="3345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x v="6"/>
    <x v="3354"/>
    <x v="3346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x v="6"/>
    <x v="3355"/>
    <x v="3347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x v="6"/>
    <x v="3356"/>
    <x v="3348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x v="6"/>
    <x v="3357"/>
    <x v="3349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x v="6"/>
    <x v="3358"/>
    <x v="3350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x v="6"/>
    <x v="3359"/>
    <x v="3351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x v="6"/>
    <x v="3360"/>
    <x v="3352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x v="6"/>
    <x v="3361"/>
    <x v="3353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x v="6"/>
    <x v="3362"/>
    <x v="3354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x v="6"/>
    <x v="3363"/>
    <x v="3355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x v="6"/>
    <x v="3364"/>
    <x v="3266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x v="6"/>
    <x v="3365"/>
    <x v="3356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x v="6"/>
    <x v="3366"/>
    <x v="335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x v="6"/>
    <x v="3367"/>
    <x v="3358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x v="6"/>
    <x v="3368"/>
    <x v="3359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x v="6"/>
    <x v="3369"/>
    <x v="336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x v="6"/>
    <x v="3370"/>
    <x v="3361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x v="6"/>
    <x v="3371"/>
    <x v="3362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x v="6"/>
    <x v="3372"/>
    <x v="2835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x v="6"/>
    <x v="3373"/>
    <x v="3363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x v="6"/>
    <x v="3374"/>
    <x v="3364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x v="6"/>
    <x v="3375"/>
    <x v="3365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x v="6"/>
    <x v="3376"/>
    <x v="3366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x v="6"/>
    <x v="3377"/>
    <x v="3367"/>
    <n v="29.97292824074247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x v="6"/>
    <x v="3378"/>
    <x v="3368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x v="6"/>
    <x v="3379"/>
    <x v="3369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x v="6"/>
    <x v="3380"/>
    <x v="3370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x v="6"/>
    <x v="3381"/>
    <x v="3371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x v="6"/>
    <x v="3382"/>
    <x v="3372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x v="6"/>
    <x v="3383"/>
    <x v="3373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x v="6"/>
    <x v="3384"/>
    <x v="3374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x v="6"/>
    <x v="3385"/>
    <x v="3375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x v="6"/>
    <x v="3386"/>
    <x v="337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x v="6"/>
    <x v="3387"/>
    <x v="3377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x v="6"/>
    <x v="3388"/>
    <x v="3378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x v="6"/>
    <x v="3389"/>
    <x v="3379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x v="6"/>
    <x v="3390"/>
    <x v="3380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x v="6"/>
    <x v="3391"/>
    <x v="3381"/>
    <n v="29.39041666666162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x v="6"/>
    <x v="3392"/>
    <x v="3382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x v="6"/>
    <x v="3393"/>
    <x v="3383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x v="6"/>
    <x v="3394"/>
    <x v="3384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x v="6"/>
    <x v="3395"/>
    <x v="3385"/>
    <n v="14.04462962963589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x v="6"/>
    <x v="3396"/>
    <x v="2806"/>
    <n v="26.71934027777751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x v="6"/>
    <x v="3397"/>
    <x v="3386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x v="6"/>
    <x v="3398"/>
    <x v="3387"/>
    <n v="22.95629629629547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x v="6"/>
    <x v="3399"/>
    <x v="3388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x v="6"/>
    <x v="3400"/>
    <x v="3389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x v="6"/>
    <x v="3401"/>
    <x v="3390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x v="6"/>
    <x v="3402"/>
    <x v="3391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x v="6"/>
    <x v="3403"/>
    <x v="3392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x v="6"/>
    <x v="3404"/>
    <x v="3393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x v="6"/>
    <x v="3405"/>
    <x v="3394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x v="6"/>
    <x v="3406"/>
    <x v="3395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x v="6"/>
    <x v="3407"/>
    <x v="3396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x v="6"/>
    <x v="3408"/>
    <x v="3397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x v="6"/>
    <x v="3409"/>
    <x v="3398"/>
    <n v="38.05928240740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x v="6"/>
    <x v="3410"/>
    <x v="3399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x v="6"/>
    <x v="3411"/>
    <x v="3400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x v="6"/>
    <x v="3412"/>
    <x v="3401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x v="6"/>
    <x v="3413"/>
    <x v="3402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x v="6"/>
    <x v="3414"/>
    <x v="3403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x v="6"/>
    <x v="3415"/>
    <x v="3404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x v="6"/>
    <x v="3416"/>
    <x v="3405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x v="6"/>
    <x v="3417"/>
    <x v="3406"/>
    <n v="43.1161111111068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x v="6"/>
    <x v="3418"/>
    <x v="340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x v="6"/>
    <x v="3419"/>
    <x v="3408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x v="6"/>
    <x v="3420"/>
    <x v="3409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x v="6"/>
    <x v="3421"/>
    <x v="3410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x v="6"/>
    <x v="3422"/>
    <x v="2232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x v="6"/>
    <x v="3423"/>
    <x v="341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x v="6"/>
    <x v="3424"/>
    <x v="3412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x v="6"/>
    <x v="3425"/>
    <x v="3413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x v="6"/>
    <x v="3426"/>
    <x v="3414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x v="6"/>
    <x v="3427"/>
    <x v="3415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x v="6"/>
    <x v="3428"/>
    <x v="3416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x v="6"/>
    <x v="3429"/>
    <x v="3417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x v="6"/>
    <x v="3430"/>
    <x v="3418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x v="6"/>
    <x v="3431"/>
    <x v="3419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x v="6"/>
    <x v="3432"/>
    <x v="342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x v="6"/>
    <x v="3433"/>
    <x v="3421"/>
    <n v="31.0618634259299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x v="6"/>
    <x v="3434"/>
    <x v="3422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x v="6"/>
    <x v="3435"/>
    <x v="3423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x v="6"/>
    <x v="3436"/>
    <x v="3424"/>
    <n v="21.144525462957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x v="6"/>
    <x v="3437"/>
    <x v="3425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x v="6"/>
    <x v="3438"/>
    <x v="3426"/>
    <n v="25.94714120370190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x v="6"/>
    <x v="3439"/>
    <x v="3427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x v="6"/>
    <x v="3440"/>
    <x v="3428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x v="6"/>
    <x v="3441"/>
    <x v="3429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6"/>
    <x v="3442"/>
    <x v="3430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x v="6"/>
    <x v="3443"/>
    <x v="3431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x v="6"/>
    <x v="3444"/>
    <x v="3432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x v="6"/>
    <x v="3445"/>
    <x v="3433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x v="6"/>
    <x v="3446"/>
    <x v="3434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x v="6"/>
    <x v="3447"/>
    <x v="3435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x v="6"/>
    <x v="3448"/>
    <x v="3436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x v="6"/>
    <x v="3449"/>
    <x v="3437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x v="6"/>
    <x v="3450"/>
    <x v="3438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x v="6"/>
    <x v="3451"/>
    <x v="3439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x v="6"/>
    <x v="3452"/>
    <x v="344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x v="6"/>
    <x v="3453"/>
    <x v="3441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x v="6"/>
    <x v="3454"/>
    <x v="3442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x v="6"/>
    <x v="3455"/>
    <x v="3443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x v="6"/>
    <x v="3456"/>
    <x v="3444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x v="6"/>
    <x v="3457"/>
    <x v="3445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x v="6"/>
    <x v="3458"/>
    <x v="3446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x v="6"/>
    <x v="3459"/>
    <x v="3447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x v="6"/>
    <x v="3460"/>
    <x v="3448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x v="6"/>
    <x v="3461"/>
    <x v="3449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x v="6"/>
    <x v="3462"/>
    <x v="345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x v="6"/>
    <x v="3463"/>
    <x v="3451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x v="6"/>
    <x v="3464"/>
    <x v="3452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x v="6"/>
    <x v="3465"/>
    <x v="3453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x v="6"/>
    <x v="3466"/>
    <x v="3454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x v="6"/>
    <x v="3467"/>
    <x v="3455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x v="6"/>
    <x v="3468"/>
    <x v="3456"/>
    <n v="28.3596180555541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x v="6"/>
    <x v="3469"/>
    <x v="3457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x v="6"/>
    <x v="3470"/>
    <x v="3458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x v="6"/>
    <x v="3471"/>
    <x v="3459"/>
    <n v="41.0128472222204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x v="6"/>
    <x v="3472"/>
    <x v="346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x v="6"/>
    <x v="3473"/>
    <x v="3461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x v="6"/>
    <x v="3474"/>
    <x v="3462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x v="6"/>
    <x v="3475"/>
    <x v="3463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x v="6"/>
    <x v="3476"/>
    <x v="3464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x v="6"/>
    <x v="3477"/>
    <x v="3465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x v="6"/>
    <x v="3478"/>
    <x v="3466"/>
    <n v="25.95807870370481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x v="6"/>
    <x v="3479"/>
    <x v="3467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x v="6"/>
    <x v="3480"/>
    <x v="3468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x v="6"/>
    <x v="3481"/>
    <x v="3469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x v="6"/>
    <x v="3482"/>
    <x v="3470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x v="6"/>
    <x v="3483"/>
    <x v="347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x v="6"/>
    <x v="3484"/>
    <x v="3472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x v="6"/>
    <x v="3485"/>
    <x v="3473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x v="6"/>
    <x v="3486"/>
    <x v="3474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x v="6"/>
    <x v="3487"/>
    <x v="3475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x v="6"/>
    <x v="3488"/>
    <x v="3476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x v="6"/>
    <x v="3489"/>
    <x v="3477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x v="6"/>
    <x v="3490"/>
    <x v="3478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x v="6"/>
    <x v="3491"/>
    <x v="3479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x v="6"/>
    <x v="3492"/>
    <x v="3480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x v="6"/>
    <x v="3493"/>
    <x v="3481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x v="6"/>
    <x v="3494"/>
    <x v="3482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x v="6"/>
    <x v="3495"/>
    <x v="3483"/>
    <n v="28.95799768518918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x v="6"/>
    <x v="3496"/>
    <x v="3484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x v="6"/>
    <x v="3497"/>
    <x v="3485"/>
    <n v="12.1747222222256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x v="6"/>
    <x v="3498"/>
    <x v="3486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x v="6"/>
    <x v="3499"/>
    <x v="3487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x v="6"/>
    <x v="3500"/>
    <x v="3488"/>
    <n v="16.28821759259153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x v="6"/>
    <x v="3501"/>
    <x v="3489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x v="6"/>
    <x v="3502"/>
    <x v="349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x v="6"/>
    <x v="3503"/>
    <x v="3491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6"/>
    <x v="3504"/>
    <x v="3492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x v="6"/>
    <x v="3505"/>
    <x v="3493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x v="6"/>
    <x v="3506"/>
    <x v="3494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x v="6"/>
    <x v="3507"/>
    <x v="3495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x v="6"/>
    <x v="3508"/>
    <x v="3496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x v="6"/>
    <x v="3509"/>
    <x v="3497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x v="6"/>
    <x v="3510"/>
    <x v="3498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x v="6"/>
    <x v="3511"/>
    <x v="3499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x v="6"/>
    <x v="3512"/>
    <x v="3500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x v="6"/>
    <x v="3513"/>
    <x v="3501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x v="6"/>
    <x v="3514"/>
    <x v="3502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x v="6"/>
    <x v="3515"/>
    <x v="3503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x v="6"/>
    <x v="3516"/>
    <x v="3504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x v="6"/>
    <x v="3517"/>
    <x v="3505"/>
    <n v="29.64081018519209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x v="6"/>
    <x v="3518"/>
    <x v="3506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x v="6"/>
    <x v="3519"/>
    <x v="3507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x v="6"/>
    <x v="3520"/>
    <x v="3508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x v="6"/>
    <x v="3521"/>
    <x v="3509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x v="6"/>
    <x v="3522"/>
    <x v="351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x v="6"/>
    <x v="3523"/>
    <x v="3511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x v="6"/>
    <x v="3524"/>
    <x v="3512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x v="6"/>
    <x v="3525"/>
    <x v="3453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x v="6"/>
    <x v="3526"/>
    <x v="3513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x v="6"/>
    <x v="3527"/>
    <x v="3514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x v="6"/>
    <x v="3528"/>
    <x v="3515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x v="6"/>
    <x v="3529"/>
    <x v="3516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6"/>
    <x v="3530"/>
    <x v="3517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x v="6"/>
    <x v="3531"/>
    <x v="3518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x v="6"/>
    <x v="3532"/>
    <x v="3519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x v="6"/>
    <x v="3533"/>
    <x v="3520"/>
    <n v="30.0416666666642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x v="6"/>
    <x v="3534"/>
    <x v="3521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x v="6"/>
    <x v="3535"/>
    <x v="1804"/>
    <n v="31.109837962962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x v="6"/>
    <x v="3536"/>
    <x v="3522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x v="6"/>
    <x v="3537"/>
    <x v="3523"/>
    <n v="36.978287037032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x v="6"/>
    <x v="3538"/>
    <x v="3524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x v="6"/>
    <x v="3539"/>
    <x v="3525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x v="6"/>
    <x v="3540"/>
    <x v="3526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x v="6"/>
    <x v="3541"/>
    <x v="3527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x v="6"/>
    <x v="3542"/>
    <x v="3528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x v="6"/>
    <x v="3543"/>
    <x v="352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x v="6"/>
    <x v="3544"/>
    <x v="3530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x v="6"/>
    <x v="3545"/>
    <x v="3531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x v="6"/>
    <x v="3546"/>
    <x v="3532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x v="6"/>
    <x v="3547"/>
    <x v="3533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x v="6"/>
    <x v="3548"/>
    <x v="3534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x v="6"/>
    <x v="3549"/>
    <x v="3535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x v="6"/>
    <x v="3550"/>
    <x v="3536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x v="6"/>
    <x v="3551"/>
    <x v="3537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6"/>
    <x v="3552"/>
    <x v="3538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x v="6"/>
    <x v="3553"/>
    <x v="3539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x v="6"/>
    <x v="3554"/>
    <x v="354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x v="6"/>
    <x v="3555"/>
    <x v="3541"/>
    <n v="30.0416666666642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x v="6"/>
    <x v="3556"/>
    <x v="3542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x v="6"/>
    <x v="3557"/>
    <x v="3543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x v="6"/>
    <x v="3558"/>
    <x v="3544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x v="6"/>
    <x v="3559"/>
    <x v="3545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x v="6"/>
    <x v="3560"/>
    <x v="3546"/>
    <n v="35.2249305555524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x v="6"/>
    <x v="3561"/>
    <x v="3547"/>
    <n v="18.0946990740703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x v="6"/>
    <x v="3562"/>
    <x v="3548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x v="6"/>
    <x v="3563"/>
    <x v="3549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x v="6"/>
    <x v="3564"/>
    <x v="3550"/>
    <n v="46.04341435185779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x v="6"/>
    <x v="3565"/>
    <x v="3551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x v="6"/>
    <x v="3566"/>
    <x v="3552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x v="6"/>
    <x v="3567"/>
    <x v="3553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x v="6"/>
    <x v="3568"/>
    <x v="355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x v="6"/>
    <x v="3569"/>
    <x v="3555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x v="6"/>
    <x v="3570"/>
    <x v="3556"/>
    <n v="27.95968750000611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x v="6"/>
    <x v="3571"/>
    <x v="3557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x v="6"/>
    <x v="3572"/>
    <x v="3558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x v="6"/>
    <x v="3573"/>
    <x v="3559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x v="6"/>
    <x v="3574"/>
    <x v="3560"/>
    <n v="30.0416666666569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x v="6"/>
    <x v="3575"/>
    <x v="3561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6"/>
    <x v="3576"/>
    <x v="3562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x v="6"/>
    <x v="3577"/>
    <x v="3563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x v="6"/>
    <x v="3578"/>
    <x v="3564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x v="6"/>
    <x v="3579"/>
    <x v="3565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x v="6"/>
    <x v="3580"/>
    <x v="3566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x v="6"/>
    <x v="3581"/>
    <x v="3567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x v="6"/>
    <x v="3582"/>
    <x v="3568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x v="6"/>
    <x v="3583"/>
    <x v="3569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x v="6"/>
    <x v="3584"/>
    <x v="3570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x v="6"/>
    <x v="3585"/>
    <x v="3571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x v="6"/>
    <x v="3586"/>
    <x v="3572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x v="6"/>
    <x v="3587"/>
    <x v="3573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x v="6"/>
    <x v="3588"/>
    <x v="3574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x v="6"/>
    <x v="3589"/>
    <x v="3575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x v="6"/>
    <x v="3590"/>
    <x v="3576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x v="6"/>
    <x v="3591"/>
    <x v="3577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x v="6"/>
    <x v="3592"/>
    <x v="3578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x v="6"/>
    <x v="3593"/>
    <x v="3579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x v="6"/>
    <x v="3594"/>
    <x v="3580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x v="6"/>
    <x v="3595"/>
    <x v="3581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x v="6"/>
    <x v="3596"/>
    <x v="358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x v="6"/>
    <x v="3597"/>
    <x v="3583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x v="6"/>
    <x v="3598"/>
    <x v="3584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x v="6"/>
    <x v="3599"/>
    <x v="3585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x v="6"/>
    <x v="3600"/>
    <x v="3586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x v="6"/>
    <x v="3601"/>
    <x v="3587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x v="6"/>
    <x v="3602"/>
    <x v="3588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x v="6"/>
    <x v="3603"/>
    <x v="3589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x v="6"/>
    <x v="3604"/>
    <x v="359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x v="6"/>
    <x v="3605"/>
    <x v="3591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x v="6"/>
    <x v="3606"/>
    <x v="3592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x v="6"/>
    <x v="3607"/>
    <x v="3593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x v="6"/>
    <x v="3608"/>
    <x v="3594"/>
    <n v="31.8739583333299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x v="6"/>
    <x v="3609"/>
    <x v="3595"/>
    <n v="29.95833333333575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x v="6"/>
    <x v="3610"/>
    <x v="359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x v="6"/>
    <x v="3611"/>
    <x v="3597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x v="6"/>
    <x v="3612"/>
    <x v="3598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6"/>
    <x v="3613"/>
    <x v="3599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x v="6"/>
    <x v="3614"/>
    <x v="3600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x v="6"/>
    <x v="3615"/>
    <x v="3601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x v="6"/>
    <x v="3616"/>
    <x v="3602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x v="6"/>
    <x v="3617"/>
    <x v="3603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x v="6"/>
    <x v="3618"/>
    <x v="3604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x v="6"/>
    <x v="3619"/>
    <x v="3605"/>
    <n v="32.78442129630275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x v="6"/>
    <x v="3620"/>
    <x v="3606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x v="6"/>
    <x v="3621"/>
    <x v="3607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x v="6"/>
    <x v="3622"/>
    <x v="3608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x v="6"/>
    <x v="3623"/>
    <x v="3609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x v="6"/>
    <x v="3624"/>
    <x v="361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x v="6"/>
    <x v="3625"/>
    <x v="3611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x v="6"/>
    <x v="3626"/>
    <x v="3612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x v="6"/>
    <x v="3627"/>
    <x v="3613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40"/>
    <x v="3628"/>
    <x v="3614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x v="40"/>
    <x v="3629"/>
    <x v="3615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x v="40"/>
    <x v="3630"/>
    <x v="3616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x v="40"/>
    <x v="3631"/>
    <x v="3617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x v="40"/>
    <x v="3632"/>
    <x v="3618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x v="40"/>
    <x v="3633"/>
    <x v="3619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x v="40"/>
    <x v="3634"/>
    <x v="362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x v="40"/>
    <x v="3635"/>
    <x v="3621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40"/>
    <x v="3636"/>
    <x v="3622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x v="40"/>
    <x v="3637"/>
    <x v="3623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x v="40"/>
    <x v="3638"/>
    <x v="3624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x v="40"/>
    <x v="3639"/>
    <x v="3625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x v="40"/>
    <x v="3640"/>
    <x v="3626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40"/>
    <x v="3641"/>
    <x v="3627"/>
    <n v="17.5812615740796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x v="40"/>
    <x v="3642"/>
    <x v="3628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40"/>
    <x v="3643"/>
    <x v="362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x v="40"/>
    <x v="3644"/>
    <x v="363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x v="40"/>
    <x v="3645"/>
    <x v="3631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x v="40"/>
    <x v="3646"/>
    <x v="3632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x v="40"/>
    <x v="3647"/>
    <x v="3633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x v="6"/>
    <x v="3648"/>
    <x v="3634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x v="6"/>
    <x v="3649"/>
    <x v="3635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x v="6"/>
    <x v="3650"/>
    <x v="3636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x v="6"/>
    <x v="3651"/>
    <x v="3637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x v="6"/>
    <x v="3652"/>
    <x v="3638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x v="6"/>
    <x v="3653"/>
    <x v="3639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x v="6"/>
    <x v="3654"/>
    <x v="364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x v="6"/>
    <x v="3655"/>
    <x v="3641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x v="6"/>
    <x v="3656"/>
    <x v="3642"/>
    <n v="30.04750000000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x v="6"/>
    <x v="3657"/>
    <x v="3643"/>
    <n v="23.2743171296315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x v="6"/>
    <x v="3658"/>
    <x v="3644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x v="6"/>
    <x v="3659"/>
    <x v="3645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x v="6"/>
    <x v="3660"/>
    <x v="3646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x v="6"/>
    <x v="3661"/>
    <x v="3647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x v="6"/>
    <x v="3662"/>
    <x v="3648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6"/>
    <x v="3663"/>
    <x v="3649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x v="6"/>
    <x v="3664"/>
    <x v="3650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x v="6"/>
    <x v="3665"/>
    <x v="3651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x v="6"/>
    <x v="3666"/>
    <x v="3652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x v="6"/>
    <x v="3667"/>
    <x v="3653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x v="6"/>
    <x v="3668"/>
    <x v="3654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x v="6"/>
    <x v="3669"/>
    <x v="3655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x v="6"/>
    <x v="3670"/>
    <x v="3656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x v="6"/>
    <x v="3671"/>
    <x v="3657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x v="6"/>
    <x v="3672"/>
    <x v="3658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x v="6"/>
    <x v="3673"/>
    <x v="3659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x v="6"/>
    <x v="3674"/>
    <x v="3660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x v="6"/>
    <x v="3675"/>
    <x v="3661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x v="6"/>
    <x v="3676"/>
    <x v="3662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x v="6"/>
    <x v="3677"/>
    <x v="3663"/>
    <n v="20.59168981481343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x v="6"/>
    <x v="3678"/>
    <x v="3664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x v="6"/>
    <x v="3679"/>
    <x v="3665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x v="6"/>
    <x v="3680"/>
    <x v="3666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x v="6"/>
    <x v="3681"/>
    <x v="3667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x v="6"/>
    <x v="3682"/>
    <x v="3668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x v="6"/>
    <x v="3683"/>
    <x v="3669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x v="6"/>
    <x v="3684"/>
    <x v="3670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x v="6"/>
    <x v="3685"/>
    <x v="3671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x v="6"/>
    <x v="3686"/>
    <x v="3672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x v="6"/>
    <x v="3687"/>
    <x v="3673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x v="6"/>
    <x v="3688"/>
    <x v="367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x v="6"/>
    <x v="3689"/>
    <x v="3675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x v="6"/>
    <x v="3690"/>
    <x v="3676"/>
    <n v="30.04166666667151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x v="6"/>
    <x v="3691"/>
    <x v="3677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x v="6"/>
    <x v="3692"/>
    <x v="3678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x v="6"/>
    <x v="3693"/>
    <x v="3679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x v="6"/>
    <x v="3694"/>
    <x v="368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x v="6"/>
    <x v="3695"/>
    <x v="3681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x v="6"/>
    <x v="3696"/>
    <x v="3682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x v="6"/>
    <x v="3697"/>
    <x v="3683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x v="6"/>
    <x v="3698"/>
    <x v="3684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x v="6"/>
    <x v="3699"/>
    <x v="3685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x v="6"/>
    <x v="3700"/>
    <x v="3686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x v="6"/>
    <x v="3701"/>
    <x v="3687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x v="6"/>
    <x v="3702"/>
    <x v="3688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x v="6"/>
    <x v="3703"/>
    <x v="3689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x v="6"/>
    <x v="3704"/>
    <x v="3690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x v="6"/>
    <x v="3705"/>
    <x v="3691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x v="6"/>
    <x v="3706"/>
    <x v="3692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x v="6"/>
    <x v="3707"/>
    <x v="3693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x v="6"/>
    <x v="3708"/>
    <x v="3694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x v="6"/>
    <x v="3709"/>
    <x v="3695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x v="6"/>
    <x v="3710"/>
    <x v="3696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x v="6"/>
    <x v="3711"/>
    <x v="3174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x v="6"/>
    <x v="3712"/>
    <x v="3697"/>
    <n v="21.1189004629704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x v="6"/>
    <x v="3713"/>
    <x v="3698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x v="6"/>
    <x v="3714"/>
    <x v="3699"/>
    <n v="31.60964120370772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x v="6"/>
    <x v="3715"/>
    <x v="37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x v="6"/>
    <x v="3716"/>
    <x v="3701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x v="6"/>
    <x v="3717"/>
    <x v="3702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x v="6"/>
    <x v="3718"/>
    <x v="3703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x v="6"/>
    <x v="3719"/>
    <x v="3704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x v="6"/>
    <x v="3720"/>
    <x v="3705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x v="6"/>
    <x v="3721"/>
    <x v="3706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x v="6"/>
    <x v="3722"/>
    <x v="3707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x v="6"/>
    <x v="3723"/>
    <x v="3708"/>
    <n v="30.04166666667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x v="6"/>
    <x v="3724"/>
    <x v="3709"/>
    <n v="29.4668981481445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x v="6"/>
    <x v="3725"/>
    <x v="371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x v="6"/>
    <x v="3726"/>
    <x v="3711"/>
    <n v="27.73413194444583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x v="6"/>
    <x v="3727"/>
    <x v="3712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x v="6"/>
    <x v="3728"/>
    <x v="3713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x v="6"/>
    <x v="3729"/>
    <x v="3714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6"/>
    <x v="3730"/>
    <x v="3715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x v="6"/>
    <x v="3731"/>
    <x v="3716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x v="6"/>
    <x v="3732"/>
    <x v="3717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6"/>
    <x v="3733"/>
    <x v="3718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x v="6"/>
    <x v="3734"/>
    <x v="3719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x v="6"/>
    <x v="3735"/>
    <x v="3720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x v="6"/>
    <x v="3736"/>
    <x v="3721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x v="6"/>
    <x v="3737"/>
    <x v="3722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x v="6"/>
    <x v="3738"/>
    <x v="3723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x v="6"/>
    <x v="3739"/>
    <x v="3724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x v="6"/>
    <x v="3740"/>
    <x v="3725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6"/>
    <x v="3741"/>
    <x v="3726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x v="6"/>
    <x v="3742"/>
    <x v="3727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6"/>
    <x v="3743"/>
    <x v="3728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6"/>
    <x v="3744"/>
    <x v="3729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6"/>
    <x v="3745"/>
    <x v="3730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x v="6"/>
    <x v="3746"/>
    <x v="3731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x v="6"/>
    <x v="3747"/>
    <x v="3732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x v="40"/>
    <x v="3748"/>
    <x v="3733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x v="40"/>
    <x v="3749"/>
    <x v="3734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x v="40"/>
    <x v="3750"/>
    <x v="3735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x v="40"/>
    <x v="3751"/>
    <x v="3736"/>
    <n v="59.9583333333357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x v="40"/>
    <x v="3752"/>
    <x v="3737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x v="40"/>
    <x v="3753"/>
    <x v="3738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x v="40"/>
    <x v="3754"/>
    <x v="3739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x v="40"/>
    <x v="3755"/>
    <x v="3740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x v="40"/>
    <x v="3756"/>
    <x v="3741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x v="40"/>
    <x v="3757"/>
    <x v="3742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x v="40"/>
    <x v="3758"/>
    <x v="3743"/>
    <n v="30.73682870370248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x v="40"/>
    <x v="3759"/>
    <x v="3744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x v="40"/>
    <x v="3760"/>
    <x v="3745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x v="40"/>
    <x v="3761"/>
    <x v="3746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x v="40"/>
    <x v="3762"/>
    <x v="3747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x v="40"/>
    <x v="3763"/>
    <x v="3748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x v="40"/>
    <x v="3764"/>
    <x v="3749"/>
    <n v="19.18203703703329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x v="40"/>
    <x v="3765"/>
    <x v="3750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x v="40"/>
    <x v="3766"/>
    <x v="3751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x v="40"/>
    <x v="3767"/>
    <x v="3566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x v="40"/>
    <x v="3768"/>
    <x v="3752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x v="40"/>
    <x v="3769"/>
    <x v="3753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40"/>
    <x v="3770"/>
    <x v="3754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x v="40"/>
    <x v="3771"/>
    <x v="3755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x v="40"/>
    <x v="3772"/>
    <x v="3756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x v="40"/>
    <x v="3773"/>
    <x v="3757"/>
    <n v="33.08371527777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40"/>
    <x v="3774"/>
    <x v="3758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x v="40"/>
    <x v="3775"/>
    <x v="3759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x v="40"/>
    <x v="3776"/>
    <x v="376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x v="40"/>
    <x v="3777"/>
    <x v="3761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x v="40"/>
    <x v="3778"/>
    <x v="3762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x v="40"/>
    <x v="3779"/>
    <x v="3763"/>
    <n v="29.9583333333357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x v="40"/>
    <x v="3780"/>
    <x v="3764"/>
    <n v="32.6177662037007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x v="40"/>
    <x v="3781"/>
    <x v="376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x v="40"/>
    <x v="3782"/>
    <x v="3766"/>
    <n v="29.096099537033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x v="40"/>
    <x v="3783"/>
    <x v="3767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x v="40"/>
    <x v="3784"/>
    <x v="3768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x v="40"/>
    <x v="3785"/>
    <x v="3769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x v="40"/>
    <x v="3786"/>
    <x v="3770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x v="40"/>
    <x v="3787"/>
    <x v="3514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x v="40"/>
    <x v="3788"/>
    <x v="3771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x v="40"/>
    <x v="3789"/>
    <x v="3772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40"/>
    <x v="3790"/>
    <x v="377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40"/>
    <x v="3791"/>
    <x v="3774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x v="40"/>
    <x v="3792"/>
    <x v="3775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x v="40"/>
    <x v="3793"/>
    <x v="3776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x v="40"/>
    <x v="3794"/>
    <x v="3777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x v="40"/>
    <x v="3795"/>
    <x v="3778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x v="40"/>
    <x v="3796"/>
    <x v="3779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x v="40"/>
    <x v="3797"/>
    <x v="3780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x v="40"/>
    <x v="3798"/>
    <x v="3781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x v="40"/>
    <x v="3799"/>
    <x v="3782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x v="40"/>
    <x v="3800"/>
    <x v="3783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x v="40"/>
    <x v="3801"/>
    <x v="3784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40"/>
    <x v="3802"/>
    <x v="3785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x v="40"/>
    <x v="3803"/>
    <x v="3786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40"/>
    <x v="3804"/>
    <x v="3787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x v="40"/>
    <x v="3805"/>
    <x v="3788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x v="40"/>
    <x v="3806"/>
    <x v="3789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x v="40"/>
    <x v="3807"/>
    <x v="3790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x v="6"/>
    <x v="3808"/>
    <x v="3791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x v="6"/>
    <x v="3809"/>
    <x v="3792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x v="6"/>
    <x v="3810"/>
    <x v="3793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x v="6"/>
    <x v="3811"/>
    <x v="3794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x v="6"/>
    <x v="3812"/>
    <x v="2551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x v="6"/>
    <x v="3813"/>
    <x v="3795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x v="6"/>
    <x v="3814"/>
    <x v="3532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x v="6"/>
    <x v="3815"/>
    <x v="3796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x v="6"/>
    <x v="3816"/>
    <x v="3797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x v="6"/>
    <x v="3817"/>
    <x v="3798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x v="6"/>
    <x v="3818"/>
    <x v="3799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x v="6"/>
    <x v="3819"/>
    <x v="38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x v="6"/>
    <x v="3820"/>
    <x v="3801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x v="6"/>
    <x v="3821"/>
    <x v="3802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x v="6"/>
    <x v="3822"/>
    <x v="3803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x v="6"/>
    <x v="3823"/>
    <x v="3804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x v="6"/>
    <x v="3824"/>
    <x v="3805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x v="6"/>
    <x v="3825"/>
    <x v="3806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x v="6"/>
    <x v="3826"/>
    <x v="3807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x v="6"/>
    <x v="3827"/>
    <x v="3808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x v="6"/>
    <x v="3828"/>
    <x v="3809"/>
    <n v="60.04166666665696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x v="6"/>
    <x v="3829"/>
    <x v="3810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x v="6"/>
    <x v="3830"/>
    <x v="381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x v="6"/>
    <x v="3831"/>
    <x v="3812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x v="6"/>
    <x v="3832"/>
    <x v="3813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x v="6"/>
    <x v="3833"/>
    <x v="3814"/>
    <n v="10.92555555555009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x v="6"/>
    <x v="3834"/>
    <x v="3815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x v="6"/>
    <x v="3835"/>
    <x v="3816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x v="6"/>
    <x v="3836"/>
    <x v="3817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x v="6"/>
    <x v="3837"/>
    <x v="381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x v="6"/>
    <x v="3838"/>
    <x v="381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x v="6"/>
    <x v="3839"/>
    <x v="3820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x v="6"/>
    <x v="3840"/>
    <x v="3821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x v="6"/>
    <x v="3841"/>
    <x v="3822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x v="6"/>
    <x v="3842"/>
    <x v="3823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x v="6"/>
    <x v="3843"/>
    <x v="38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x v="6"/>
    <x v="3844"/>
    <x v="3825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x v="6"/>
    <x v="3845"/>
    <x v="3826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x v="6"/>
    <x v="3846"/>
    <x v="3827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x v="6"/>
    <x v="3847"/>
    <x v="3828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x v="6"/>
    <x v="3848"/>
    <x v="38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x v="6"/>
    <x v="3849"/>
    <x v="3830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x v="6"/>
    <x v="3850"/>
    <x v="3831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x v="6"/>
    <x v="3851"/>
    <x v="3832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x v="6"/>
    <x v="3852"/>
    <x v="3833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x v="6"/>
    <x v="3853"/>
    <x v="3834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x v="6"/>
    <x v="3854"/>
    <x v="3835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x v="6"/>
    <x v="3855"/>
    <x v="3836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x v="6"/>
    <x v="3856"/>
    <x v="3837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x v="6"/>
    <x v="3857"/>
    <x v="3838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6"/>
    <x v="3858"/>
    <x v="3839"/>
    <n v="18.4439351851906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x v="6"/>
    <x v="3859"/>
    <x v="384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x v="6"/>
    <x v="3860"/>
    <x v="3841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x v="6"/>
    <x v="3861"/>
    <x v="3842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x v="6"/>
    <x v="3862"/>
    <x v="3843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6"/>
    <x v="3863"/>
    <x v="3844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x v="6"/>
    <x v="3864"/>
    <x v="3845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x v="6"/>
    <x v="3865"/>
    <x v="3846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x v="6"/>
    <x v="3866"/>
    <x v="3847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x v="6"/>
    <x v="3867"/>
    <x v="3848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x v="40"/>
    <x v="3868"/>
    <x v="3849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x v="40"/>
    <x v="3869"/>
    <x v="385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x v="40"/>
    <x v="3870"/>
    <x v="3851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x v="40"/>
    <x v="3871"/>
    <x v="3852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40"/>
    <x v="3872"/>
    <x v="3853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40"/>
    <x v="3873"/>
    <x v="3854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40"/>
    <x v="3874"/>
    <x v="3855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40"/>
    <x v="3875"/>
    <x v="3856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x v="40"/>
    <x v="3876"/>
    <x v="3857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x v="40"/>
    <x v="3877"/>
    <x v="3858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x v="40"/>
    <x v="3878"/>
    <x v="3859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40"/>
    <x v="3879"/>
    <x v="3860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x v="40"/>
    <x v="3880"/>
    <x v="3792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x v="40"/>
    <x v="3881"/>
    <x v="3861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40"/>
    <x v="3882"/>
    <x v="3862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40"/>
    <x v="3883"/>
    <x v="3863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40"/>
    <x v="3884"/>
    <x v="3864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40"/>
    <x v="3885"/>
    <x v="3865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40"/>
    <x v="3886"/>
    <x v="3866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x v="40"/>
    <x v="3887"/>
    <x v="3867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x v="6"/>
    <x v="3888"/>
    <x v="386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x v="6"/>
    <x v="3889"/>
    <x v="3869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x v="6"/>
    <x v="3890"/>
    <x v="3870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x v="6"/>
    <x v="3891"/>
    <x v="3871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6"/>
    <x v="3892"/>
    <x v="3872"/>
    <n v="7.639386574075615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x v="6"/>
    <x v="3893"/>
    <x v="3873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x v="6"/>
    <x v="3894"/>
    <x v="3874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x v="6"/>
    <x v="3895"/>
    <x v="3875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x v="6"/>
    <x v="3896"/>
    <x v="3876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x v="6"/>
    <x v="3897"/>
    <x v="3877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x v="6"/>
    <x v="3898"/>
    <x v="3878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x v="6"/>
    <x v="3899"/>
    <x v="3879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x v="6"/>
    <x v="3900"/>
    <x v="3880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x v="6"/>
    <x v="3901"/>
    <x v="3881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x v="6"/>
    <x v="3902"/>
    <x v="388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6"/>
    <x v="3903"/>
    <x v="3883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x v="6"/>
    <x v="3904"/>
    <x v="3884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x v="6"/>
    <x v="3905"/>
    <x v="3885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x v="6"/>
    <x v="3906"/>
    <x v="3886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x v="6"/>
    <x v="3907"/>
    <x v="3887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x v="6"/>
    <x v="3908"/>
    <x v="3888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x v="6"/>
    <x v="3909"/>
    <x v="3889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x v="6"/>
    <x v="3910"/>
    <x v="3890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x v="6"/>
    <x v="3911"/>
    <x v="3891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x v="6"/>
    <x v="3912"/>
    <x v="3892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x v="6"/>
    <x v="3913"/>
    <x v="3893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x v="6"/>
    <x v="3914"/>
    <x v="3894"/>
    <n v="20.13870370369841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x v="6"/>
    <x v="3915"/>
    <x v="3895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6"/>
    <x v="3916"/>
    <x v="3896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x v="6"/>
    <x v="3917"/>
    <x v="3897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x v="6"/>
    <x v="3918"/>
    <x v="3898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x v="6"/>
    <x v="3919"/>
    <x v="3899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x v="6"/>
    <x v="3920"/>
    <x v="3900"/>
    <n v="30.0416666666642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6"/>
    <x v="3921"/>
    <x v="3901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x v="6"/>
    <x v="3922"/>
    <x v="3902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x v="6"/>
    <x v="3923"/>
    <x v="3903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x v="6"/>
    <x v="3924"/>
    <x v="3904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6"/>
    <x v="3925"/>
    <x v="3905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x v="6"/>
    <x v="3926"/>
    <x v="3906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x v="6"/>
    <x v="3927"/>
    <x v="3907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x v="6"/>
    <x v="3928"/>
    <x v="3908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x v="6"/>
    <x v="3929"/>
    <x v="3909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6"/>
    <x v="3930"/>
    <x v="391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6"/>
    <x v="3931"/>
    <x v="3911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x v="6"/>
    <x v="3932"/>
    <x v="3912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x v="6"/>
    <x v="3933"/>
    <x v="3913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x v="6"/>
    <x v="3934"/>
    <x v="3914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x v="6"/>
    <x v="3935"/>
    <x v="3915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6"/>
    <x v="3936"/>
    <x v="3916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x v="6"/>
    <x v="3937"/>
    <x v="3917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x v="6"/>
    <x v="3938"/>
    <x v="3918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x v="6"/>
    <x v="3939"/>
    <x v="3919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x v="6"/>
    <x v="3940"/>
    <x v="3920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x v="6"/>
    <x v="3941"/>
    <x v="3921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6"/>
    <x v="3942"/>
    <x v="3922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x v="6"/>
    <x v="3943"/>
    <x v="3923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6"/>
    <x v="3944"/>
    <x v="3924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x v="6"/>
    <x v="3945"/>
    <x v="3925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x v="6"/>
    <x v="3946"/>
    <x v="3926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x v="6"/>
    <x v="3947"/>
    <x v="3927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6"/>
    <x v="3948"/>
    <x v="3928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x v="6"/>
    <x v="3949"/>
    <x v="3929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x v="6"/>
    <x v="3950"/>
    <x v="393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x v="6"/>
    <x v="3951"/>
    <x v="3931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x v="6"/>
    <x v="3952"/>
    <x v="3932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6"/>
    <x v="3953"/>
    <x v="3933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6"/>
    <x v="3954"/>
    <x v="393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x v="6"/>
    <x v="3955"/>
    <x v="3935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6"/>
    <x v="3956"/>
    <x v="3936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x v="6"/>
    <x v="3957"/>
    <x v="3937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x v="6"/>
    <x v="3958"/>
    <x v="3938"/>
    <n v="36.6329629629690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x v="6"/>
    <x v="3959"/>
    <x v="3939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x v="6"/>
    <x v="3960"/>
    <x v="3940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x v="6"/>
    <x v="3961"/>
    <x v="3941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x v="6"/>
    <x v="3962"/>
    <x v="3942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6"/>
    <x v="3963"/>
    <x v="3943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x v="6"/>
    <x v="3964"/>
    <x v="3944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x v="6"/>
    <x v="3965"/>
    <x v="3945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x v="6"/>
    <x v="3966"/>
    <x v="3946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x v="6"/>
    <x v="3967"/>
    <x v="394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x v="6"/>
    <x v="3968"/>
    <x v="3948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x v="6"/>
    <x v="3969"/>
    <x v="3949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x v="6"/>
    <x v="3970"/>
    <x v="3950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x v="6"/>
    <x v="3971"/>
    <x v="3951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x v="6"/>
    <x v="3972"/>
    <x v="3952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x v="6"/>
    <x v="3973"/>
    <x v="3953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x v="6"/>
    <x v="3974"/>
    <x v="3954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6"/>
    <x v="3975"/>
    <x v="3955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x v="6"/>
    <x v="3976"/>
    <x v="3956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x v="6"/>
    <x v="3977"/>
    <x v="3957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x v="6"/>
    <x v="3978"/>
    <x v="3958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x v="6"/>
    <x v="3979"/>
    <x v="3959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x v="6"/>
    <x v="3980"/>
    <x v="3960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x v="6"/>
    <x v="3981"/>
    <x v="3961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x v="6"/>
    <x v="3982"/>
    <x v="3962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x v="6"/>
    <x v="3983"/>
    <x v="3963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x v="6"/>
    <x v="3984"/>
    <x v="3964"/>
    <n v="30.0365277777746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x v="6"/>
    <x v="3985"/>
    <x v="3965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x v="6"/>
    <x v="3986"/>
    <x v="3966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x v="6"/>
    <x v="3987"/>
    <x v="3967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x v="6"/>
    <x v="3988"/>
    <x v="3968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6"/>
    <x v="3989"/>
    <x v="3969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x v="6"/>
    <x v="3990"/>
    <x v="3970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x v="6"/>
    <x v="3991"/>
    <x v="3971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x v="6"/>
    <x v="3992"/>
    <x v="3972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x v="6"/>
    <x v="3993"/>
    <x v="3973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x v="6"/>
    <x v="3994"/>
    <x v="3974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x v="6"/>
    <x v="3995"/>
    <x v="3975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x v="6"/>
    <x v="3996"/>
    <x v="3976"/>
    <n v="13.40249999999650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6"/>
    <x v="3997"/>
    <x v="3977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x v="6"/>
    <x v="3998"/>
    <x v="3978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x v="6"/>
    <x v="3999"/>
    <x v="397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x v="6"/>
    <x v="4000"/>
    <x v="3980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x v="6"/>
    <x v="4001"/>
    <x v="1748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x v="6"/>
    <x v="4002"/>
    <x v="398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x v="6"/>
    <x v="4003"/>
    <x v="3982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x v="6"/>
    <x v="4004"/>
    <x v="3983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x v="6"/>
    <x v="4005"/>
    <x v="3984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x v="6"/>
    <x v="4006"/>
    <x v="3985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x v="6"/>
    <x v="4007"/>
    <x v="3986"/>
    <n v="28.9131828703684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x v="6"/>
    <x v="4008"/>
    <x v="398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x v="6"/>
    <x v="4009"/>
    <x v="3988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x v="6"/>
    <x v="4010"/>
    <x v="3989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x v="6"/>
    <x v="4011"/>
    <x v="3990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6"/>
    <x v="4012"/>
    <x v="3991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x v="6"/>
    <x v="4013"/>
    <x v="3992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6"/>
    <x v="4014"/>
    <x v="3993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x v="6"/>
    <x v="4015"/>
    <x v="3994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x v="6"/>
    <x v="4016"/>
    <x v="3995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x v="6"/>
    <x v="4017"/>
    <x v="3996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x v="6"/>
    <x v="4018"/>
    <x v="3997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x v="6"/>
    <x v="4019"/>
    <x v="3998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x v="6"/>
    <x v="4020"/>
    <x v="399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x v="6"/>
    <x v="4021"/>
    <x v="4000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x v="6"/>
    <x v="4022"/>
    <x v="4001"/>
    <n v="45.5367245370362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6"/>
    <x v="4023"/>
    <x v="4002"/>
    <n v="44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x v="6"/>
    <x v="4024"/>
    <x v="4003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x v="6"/>
    <x v="4025"/>
    <x v="4004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6"/>
    <x v="4026"/>
    <x v="4005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x v="6"/>
    <x v="4027"/>
    <x v="4006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x v="6"/>
    <x v="4028"/>
    <x v="4007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6"/>
    <x v="4029"/>
    <x v="4008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x v="6"/>
    <x v="4030"/>
    <x v="4009"/>
    <n v="29.12894675926509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6"/>
    <x v="4031"/>
    <x v="4010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x v="6"/>
    <x v="4032"/>
    <x v="4011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x v="6"/>
    <x v="4033"/>
    <x v="4012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x v="6"/>
    <x v="4034"/>
    <x v="4013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x v="6"/>
    <x v="4035"/>
    <x v="4014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x v="6"/>
    <x v="4036"/>
    <x v="4015"/>
    <n v="17.00041666666220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x v="6"/>
    <x v="4037"/>
    <x v="4016"/>
    <n v="17.5299189814832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x v="6"/>
    <x v="4038"/>
    <x v="4017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x v="6"/>
    <x v="4039"/>
    <x v="4018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x v="6"/>
    <x v="4040"/>
    <x v="4019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x v="6"/>
    <x v="4041"/>
    <x v="4020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x v="6"/>
    <x v="4042"/>
    <x v="4021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6"/>
    <x v="4043"/>
    <x v="4022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x v="6"/>
    <x v="4044"/>
    <x v="4023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x v="6"/>
    <x v="4045"/>
    <x v="4024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x v="6"/>
    <x v="4046"/>
    <x v="4025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x v="6"/>
    <x v="4047"/>
    <x v="4026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x v="6"/>
    <x v="4048"/>
    <x v="402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x v="6"/>
    <x v="4049"/>
    <x v="4028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x v="6"/>
    <x v="4050"/>
    <x v="4029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6"/>
    <x v="4051"/>
    <x v="4030"/>
    <n v="6.47665509259968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x v="6"/>
    <x v="4052"/>
    <x v="4031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x v="6"/>
    <x v="4053"/>
    <x v="4032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6"/>
    <x v="4054"/>
    <x v="4033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x v="6"/>
    <x v="4055"/>
    <x v="4034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x v="6"/>
    <x v="4056"/>
    <x v="4035"/>
    <n v="19.8993171296315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x v="6"/>
    <x v="4057"/>
    <x v="4036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x v="6"/>
    <x v="4058"/>
    <x v="3268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x v="6"/>
    <x v="4059"/>
    <x v="4037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x v="6"/>
    <x v="4060"/>
    <x v="4038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6"/>
    <x v="4061"/>
    <x v="4039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x v="6"/>
    <x v="4062"/>
    <x v="4040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x v="6"/>
    <x v="4063"/>
    <x v="4041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x v="6"/>
    <x v="4064"/>
    <x v="4042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x v="6"/>
    <x v="4065"/>
    <x v="4043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x v="6"/>
    <x v="4066"/>
    <x v="4044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x v="6"/>
    <x v="4067"/>
    <x v="4045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  <x v="4068"/>
    <x v="4046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x v="6"/>
    <x v="4069"/>
    <x v="4047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x v="6"/>
    <x v="4070"/>
    <x v="4048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6"/>
    <x v="4071"/>
    <x v="4049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x v="6"/>
    <x v="4072"/>
    <x v="4050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x v="6"/>
    <x v="4073"/>
    <x v="4051"/>
    <n v="54.8214583333392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x v="6"/>
    <x v="4074"/>
    <x v="4052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x v="6"/>
    <x v="4075"/>
    <x v="4053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6"/>
    <x v="4076"/>
    <x v="4054"/>
    <n v="28.0313773148227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x v="6"/>
    <x v="4077"/>
    <x v="4055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6"/>
    <x v="4078"/>
    <x v="4056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x v="6"/>
    <x v="4079"/>
    <x v="4057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6"/>
    <x v="4080"/>
    <x v="4058"/>
    <n v="24.08939814814220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x v="6"/>
    <x v="4081"/>
    <x v="4059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x v="6"/>
    <x v="4082"/>
    <x v="406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x v="6"/>
    <x v="4083"/>
    <x v="4061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x v="6"/>
    <x v="4084"/>
    <x v="4062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x v="6"/>
    <x v="4085"/>
    <x v="4063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x v="6"/>
    <x v="4086"/>
    <x v="4064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6"/>
    <x v="4087"/>
    <x v="4065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x v="6"/>
    <x v="4088"/>
    <x v="4066"/>
    <n v="29.8221759259249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x v="6"/>
    <x v="4089"/>
    <x v="4067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x v="6"/>
    <x v="4090"/>
    <x v="4068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x v="6"/>
    <x v="4091"/>
    <x v="4069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x v="6"/>
    <x v="4092"/>
    <x v="4070"/>
    <n v="59.9583333333357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x v="6"/>
    <x v="4093"/>
    <x v="4071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x v="6"/>
    <x v="4094"/>
    <x v="4072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x v="6"/>
    <x v="4095"/>
    <x v="4073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x v="6"/>
    <x v="4096"/>
    <x v="4074"/>
    <n v="43.83843750000232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6"/>
    <x v="4097"/>
    <x v="4075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6"/>
    <x v="4098"/>
    <x v="4076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x v="6"/>
    <x v="4099"/>
    <x v="4077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6"/>
    <x v="4100"/>
    <x v="4078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6"/>
    <x v="4101"/>
    <x v="4079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x v="6"/>
    <x v="4102"/>
    <x v="4080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x v="6"/>
    <x v="4103"/>
    <x v="4081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x v="6"/>
    <x v="4104"/>
    <x v="4082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x v="6"/>
    <x v="4105"/>
    <x v="4083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x v="6"/>
    <x v="4106"/>
    <x v="4084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x v="6"/>
    <x v="4107"/>
    <x v="4085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x v="6"/>
    <x v="4108"/>
    <x v="4086"/>
    <n v="30.17665509258949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6"/>
    <x v="4109"/>
    <x v="4087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x v="6"/>
    <x v="4110"/>
    <x v="4088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x v="6"/>
    <x v="4111"/>
    <x v="4089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x v="6"/>
    <x v="4112"/>
    <x v="409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x v="6"/>
    <x v="4113"/>
    <x v="4091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90CF2-51EF-459E-8917-B8C1818F16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F520A-C607-4D5D-A33E-6B87A461C23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descending">
      <items count="43">
        <item m="1" x="41"/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7"/>
    </i>
    <i>
      <x v="13"/>
    </i>
    <i>
      <x v="36"/>
    </i>
    <i>
      <x v="28"/>
    </i>
    <i>
      <x v="29"/>
    </i>
    <i>
      <x v="8"/>
    </i>
    <i>
      <x v="19"/>
    </i>
    <i>
      <x v="7"/>
    </i>
    <i>
      <x v="6"/>
    </i>
    <i>
      <x v="21"/>
    </i>
    <i>
      <x v="11"/>
    </i>
    <i>
      <x v="23"/>
    </i>
    <i>
      <x v="16"/>
    </i>
    <i>
      <x v="10"/>
    </i>
    <i>
      <x v="37"/>
    </i>
    <i>
      <x v="9"/>
    </i>
    <i>
      <x v="34"/>
    </i>
    <i>
      <x v="15"/>
    </i>
    <i>
      <x v="3"/>
    </i>
    <i>
      <x v="25"/>
    </i>
    <i>
      <x v="26"/>
    </i>
    <i>
      <x v="1"/>
    </i>
    <i>
      <x v="33"/>
    </i>
    <i>
      <x v="41"/>
    </i>
    <i>
      <x v="12"/>
    </i>
    <i>
      <x v="35"/>
    </i>
    <i>
      <x v="24"/>
    </i>
    <i>
      <x v="39"/>
    </i>
    <i>
      <x v="5"/>
    </i>
    <i>
      <x v="32"/>
    </i>
    <i>
      <x v="2"/>
    </i>
    <i>
      <x v="14"/>
    </i>
    <i>
      <x v="27"/>
    </i>
    <i>
      <x v="20"/>
    </i>
    <i>
      <x v="4"/>
    </i>
    <i>
      <x v="38"/>
    </i>
    <i>
      <x v="18"/>
    </i>
    <i>
      <x v="40"/>
    </i>
    <i>
      <x v="30"/>
    </i>
    <i>
      <x v="22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formats count="13">
    <format dxfId="21">
      <pivotArea dataOnly="0" labelOnly="1" fieldPosition="0">
        <references count="1">
          <reference field="5" count="0"/>
        </references>
      </pivotArea>
    </format>
    <format dxfId="20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9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18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17">
      <pivotArea dataOnly="0" labelOnly="1" fieldPosition="0">
        <references count="1">
          <reference field="5" count="0"/>
        </references>
      </pivotArea>
    </format>
    <format dxfId="16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5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14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13">
      <pivotArea outline="0" collapsedLevelsAreSubtotals="1" fieldPosition="0"/>
    </format>
    <format dxfId="12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1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10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9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4757D-CE31-46FC-86B7-0EC30959029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colHeaderCaption="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ame="Years" axis="axisPage" numFmtId="14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Outcome" fld="5" subtotal="count" baseField="0" baseItem="0"/>
  </dataFields>
  <formats count="5">
    <format dxfId="8">
      <pivotArea collapsedLevelsAreSubtotals="1" fieldPosition="0">
        <references count="1">
          <reference field="18" count="0"/>
        </references>
      </pivotArea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field="18" type="button" dataOnly="0" labelOnly="1" outline="0" axis="axisRow" fieldPosition="0"/>
    </format>
    <format dxfId="4">
      <pivotArea grandRow="1" outline="0" collapsedLevelsAreSubtotals="1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3962A-6D4F-419B-8F0D-911D9CD9C18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showAll="0"/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8" hier="-1"/>
  </pageFields>
  <dataFields count="1">
    <dataField name="Count of Sub-Category" fld="17" subtotal="count" baseField="0" baseItem="0"/>
  </dataFields>
  <chartFormats count="5">
    <chartFormat chart="1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22FC2-5A25-4091-807A-DC97CC4D548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D16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numFmtId="1" showAll="0"/>
    <pivotField numFmtId="2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x="4"/>
        <item h="1" x="3"/>
        <item h="1" x="15"/>
        <item h="1" x="28"/>
        <item h="1" x="10"/>
        <item h="1" x="19"/>
        <item h="1" x="29"/>
        <item x="30"/>
        <item x="14"/>
        <item h="1" x="13"/>
        <item h="1" x="37"/>
        <item h="1" x="12"/>
        <item h="1" x="18"/>
        <item h="1" x="40"/>
        <item h="1" x="24"/>
        <item x="9"/>
        <item h="1" x="31"/>
        <item x="20"/>
        <item h="1" x="26"/>
        <item x="6"/>
        <item h="1" x="27"/>
        <item h="1" x="23"/>
        <item h="1" x="34"/>
        <item x="11"/>
        <item h="1" x="2"/>
        <item h="1" x="1"/>
        <item h="1" x="33"/>
        <item h="1" x="36"/>
        <item x="38"/>
        <item x="32"/>
        <item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" showAll="0"/>
  </pivotFields>
  <rowFields count="1">
    <field x="17"/>
  </rowFields>
  <rowItems count="11">
    <i>
      <x v="24"/>
    </i>
    <i>
      <x v="28"/>
    </i>
    <i>
      <x v="5"/>
    </i>
    <i>
      <x v="13"/>
    </i>
    <i>
      <x v="33"/>
    </i>
    <i>
      <x v="12"/>
    </i>
    <i>
      <x v="22"/>
    </i>
    <i>
      <x v="34"/>
    </i>
    <i>
      <x v="35"/>
    </i>
    <i>
      <x v="20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deadline" fld="8" subtotal="count" baseField="17" baseItem="24"/>
  </dataFields>
  <chartFormats count="2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C5852-228E-46A0-8A56-A5FE8FD845A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8" zoomScaleNormal="100" workbookViewId="0">
      <selection activeCell="L1" sqref="L1"/>
    </sheetView>
  </sheetViews>
  <sheetFormatPr defaultRowHeight="15" x14ac:dyDescent="0.25"/>
  <cols>
    <col min="2" max="2" width="38.42578125" style="2" customWidth="1"/>
    <col min="3" max="3" width="40.28515625" style="2" customWidth="1"/>
    <col min="4" max="4" width="15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3.85546875" customWidth="1"/>
    <col min="11" max="11" width="15.42578125" customWidth="1"/>
    <col min="12" max="12" width="24.5703125" customWidth="1"/>
    <col min="13" max="13" width="36.42578125" customWidth="1"/>
    <col min="14" max="14" width="29.85546875" customWidth="1"/>
    <col min="15" max="15" width="15.140625" bestFit="1" customWidth="1"/>
    <col min="16" max="16" width="17.42578125" customWidth="1"/>
    <col min="17" max="17" width="14.7109375" customWidth="1"/>
    <col min="18" max="18" width="18.140625" customWidth="1"/>
    <col min="19" max="19" width="23.85546875" bestFit="1" customWidth="1"/>
    <col min="20" max="20" width="34.140625" bestFit="1" customWidth="1"/>
    <col min="21" max="21" width="43.5703125" style="6" bestFit="1" customWidth="1"/>
    <col min="27" max="28" width="17.7109375" bestFit="1" customWidth="1"/>
    <col min="29" max="29" width="21.42578125" bestFit="1" customWidth="1"/>
  </cols>
  <sheetData>
    <row r="1" spans="1:21" s="17" customFormat="1" ht="18.75" x14ac:dyDescent="0.3">
      <c r="A1" s="15" t="s">
        <v>0</v>
      </c>
      <c r="B1" s="16" t="s">
        <v>1</v>
      </c>
      <c r="C1" s="16" t="s">
        <v>4110</v>
      </c>
      <c r="D1" s="15" t="s">
        <v>8216</v>
      </c>
      <c r="E1" s="15" t="s">
        <v>8217</v>
      </c>
      <c r="F1" s="15" t="s">
        <v>8218</v>
      </c>
      <c r="G1" s="15" t="s">
        <v>8223</v>
      </c>
      <c r="H1" s="15" t="s">
        <v>8245</v>
      </c>
      <c r="I1" s="15" t="s">
        <v>8259</v>
      </c>
      <c r="J1" s="15" t="s">
        <v>8260</v>
      </c>
      <c r="K1" s="15" t="s">
        <v>8261</v>
      </c>
      <c r="L1" s="15" t="s">
        <v>8262</v>
      </c>
      <c r="M1" s="15" t="s">
        <v>8263</v>
      </c>
      <c r="N1" s="15" t="s">
        <v>8264</v>
      </c>
      <c r="O1" s="15" t="s">
        <v>8306</v>
      </c>
      <c r="P1" s="15" t="s">
        <v>8307</v>
      </c>
      <c r="Q1" s="15" t="s">
        <v>8308</v>
      </c>
      <c r="R1" s="15" t="s">
        <v>8309</v>
      </c>
      <c r="S1" s="15" t="s">
        <v>8367</v>
      </c>
      <c r="T1" s="15" t="s">
        <v>8368</v>
      </c>
      <c r="U1" s="19" t="s">
        <v>8384</v>
      </c>
    </row>
    <row r="2" spans="1:21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7">
        <f t="shared" ref="P2:P33" si="1">E2/L2</f>
        <v>63.917582417582416</v>
      </c>
      <c r="Q2" t="str">
        <f t="shared" ref="Q2:Q65" si="2">LEFT(N2,12)</f>
        <v>film &amp; video</v>
      </c>
      <c r="R2" t="str">
        <f t="shared" ref="R2:R33" si="3">RIGHT(N2,10)</f>
        <v>television</v>
      </c>
      <c r="S2" s="4">
        <f t="shared" ref="S2:S65" si="4" xml:space="preserve"> ((J2/86400) +25569)</f>
        <v>42177.007071759261</v>
      </c>
      <c r="T2" s="4">
        <f t="shared" ref="T2:T65" si="5" xml:space="preserve"> ((I2/86400) +25569)</f>
        <v>42208.125</v>
      </c>
      <c r="U2" s="18">
        <f>T2-S2</f>
        <v>31.117928240739275</v>
      </c>
    </row>
    <row r="3" spans="1:21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4">
        <f t="shared" si="4"/>
        <v>42766.600497685184</v>
      </c>
      <c r="T3" s="4">
        <f t="shared" si="5"/>
        <v>42796.600497685184</v>
      </c>
      <c r="U3" s="18">
        <f t="shared" ref="U3:U66" si="6">T3-S3</f>
        <v>30</v>
      </c>
    </row>
    <row r="4" spans="1:21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4">
        <f t="shared" si="4"/>
        <v>42405.702349537038</v>
      </c>
      <c r="T4" s="4">
        <f t="shared" si="5"/>
        <v>42415.702349537038</v>
      </c>
      <c r="U4" s="18">
        <f t="shared" si="6"/>
        <v>10</v>
      </c>
    </row>
    <row r="5" spans="1:21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4">
        <f t="shared" si="4"/>
        <v>41828.515127314815</v>
      </c>
      <c r="T5" s="4">
        <f t="shared" si="5"/>
        <v>41858.515127314815</v>
      </c>
      <c r="U5" s="18">
        <f t="shared" si="6"/>
        <v>30</v>
      </c>
    </row>
    <row r="6" spans="1:21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4">
        <f t="shared" si="4"/>
        <v>42327.834247685183</v>
      </c>
      <c r="T6" s="4">
        <f t="shared" si="5"/>
        <v>42357.834247685183</v>
      </c>
      <c r="U6" s="18">
        <f t="shared" si="6"/>
        <v>30</v>
      </c>
    </row>
    <row r="7" spans="1:21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4">
        <f t="shared" si="4"/>
        <v>42563.932951388888</v>
      </c>
      <c r="T7" s="4">
        <f t="shared" si="5"/>
        <v>42580.232638888891</v>
      </c>
      <c r="U7" s="18">
        <f t="shared" si="6"/>
        <v>16.299687500002619</v>
      </c>
    </row>
    <row r="8" spans="1:21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4">
        <f t="shared" si="4"/>
        <v>41794.072337962964</v>
      </c>
      <c r="T8" s="4">
        <f t="shared" si="5"/>
        <v>41804.072337962964</v>
      </c>
      <c r="U8" s="18">
        <f t="shared" si="6"/>
        <v>10</v>
      </c>
    </row>
    <row r="9" spans="1:21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4">
        <f t="shared" si="4"/>
        <v>42516.047071759254</v>
      </c>
      <c r="T9" s="4">
        <f t="shared" si="5"/>
        <v>42556.047071759254</v>
      </c>
      <c r="U9" s="18">
        <f t="shared" si="6"/>
        <v>40</v>
      </c>
    </row>
    <row r="10" spans="1:21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4">
        <f t="shared" si="4"/>
        <v>42468.94458333333</v>
      </c>
      <c r="T10" s="4">
        <f t="shared" si="5"/>
        <v>42475.875</v>
      </c>
      <c r="U10" s="18">
        <f t="shared" si="6"/>
        <v>6.9304166666697711</v>
      </c>
    </row>
    <row r="11" spans="1:21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4">
        <f t="shared" si="4"/>
        <v>42447.103518518517</v>
      </c>
      <c r="T11" s="4">
        <f t="shared" si="5"/>
        <v>42477.103518518517</v>
      </c>
      <c r="U11" s="18">
        <f t="shared" si="6"/>
        <v>30</v>
      </c>
    </row>
    <row r="12" spans="1:21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4">
        <f t="shared" si="4"/>
        <v>41780.068043981482</v>
      </c>
      <c r="T12" s="4">
        <f t="shared" si="5"/>
        <v>41815.068043981482</v>
      </c>
      <c r="U12" s="18">
        <f t="shared" si="6"/>
        <v>35</v>
      </c>
    </row>
    <row r="13" spans="1:21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4">
        <f t="shared" si="4"/>
        <v>42572.778495370367</v>
      </c>
      <c r="T13" s="4">
        <f t="shared" si="5"/>
        <v>42604.125</v>
      </c>
      <c r="U13" s="18">
        <f t="shared" si="6"/>
        <v>31.346504629633273</v>
      </c>
    </row>
    <row r="14" spans="1:21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4">
        <f t="shared" si="4"/>
        <v>41791.713252314818</v>
      </c>
      <c r="T14" s="4">
        <f t="shared" si="5"/>
        <v>41836.125</v>
      </c>
      <c r="U14" s="18">
        <f t="shared" si="6"/>
        <v>44.41174768518249</v>
      </c>
    </row>
    <row r="15" spans="1:21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4">
        <f t="shared" si="4"/>
        <v>42508.677187499998</v>
      </c>
      <c r="T15" s="4">
        <f t="shared" si="5"/>
        <v>42544.852083333331</v>
      </c>
      <c r="U15" s="18">
        <f t="shared" si="6"/>
        <v>36.174895833333721</v>
      </c>
    </row>
    <row r="16" spans="1:21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4">
        <f t="shared" si="4"/>
        <v>41808.02648148148</v>
      </c>
      <c r="T16" s="4">
        <f t="shared" si="5"/>
        <v>41833.582638888889</v>
      </c>
      <c r="U16" s="18">
        <f t="shared" si="6"/>
        <v>25.556157407409046</v>
      </c>
    </row>
    <row r="17" spans="1:21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4">
        <f t="shared" si="4"/>
        <v>42256.391875000001</v>
      </c>
      <c r="T17" s="4">
        <f t="shared" si="5"/>
        <v>42274.843055555553</v>
      </c>
      <c r="U17" s="18">
        <f t="shared" si="6"/>
        <v>18.451180555552128</v>
      </c>
    </row>
    <row r="18" spans="1:21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4">
        <f t="shared" si="4"/>
        <v>41760.796423611115</v>
      </c>
      <c r="T18" s="4">
        <f t="shared" si="5"/>
        <v>41806.229166666664</v>
      </c>
      <c r="U18" s="18">
        <f t="shared" si="6"/>
        <v>45.432743055549508</v>
      </c>
    </row>
    <row r="19" spans="1:21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4">
        <f t="shared" si="4"/>
        <v>41917.731736111113</v>
      </c>
      <c r="T19" s="4">
        <f t="shared" si="5"/>
        <v>41947.773402777777</v>
      </c>
      <c r="U19" s="18">
        <f t="shared" si="6"/>
        <v>30.041666666664241</v>
      </c>
    </row>
    <row r="20" spans="1:21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4">
        <f t="shared" si="4"/>
        <v>41869.542314814811</v>
      </c>
      <c r="T20" s="4">
        <f t="shared" si="5"/>
        <v>41899.542314814811</v>
      </c>
      <c r="U20" s="18">
        <f t="shared" si="6"/>
        <v>30</v>
      </c>
    </row>
    <row r="21" spans="1:21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4">
        <f t="shared" si="4"/>
        <v>42175.816365740742</v>
      </c>
      <c r="T21" s="4">
        <f t="shared" si="5"/>
        <v>42205.816365740742</v>
      </c>
      <c r="U21" s="18">
        <f t="shared" si="6"/>
        <v>30</v>
      </c>
    </row>
    <row r="22" spans="1:21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4">
        <f t="shared" si="4"/>
        <v>42200.758240740739</v>
      </c>
      <c r="T22" s="4">
        <f t="shared" si="5"/>
        <v>42260.758240740739</v>
      </c>
      <c r="U22" s="18">
        <f t="shared" si="6"/>
        <v>60</v>
      </c>
    </row>
    <row r="23" spans="1:21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4">
        <f t="shared" si="4"/>
        <v>41878.627187500002</v>
      </c>
      <c r="T23" s="4">
        <f t="shared" si="5"/>
        <v>41908.627187500002</v>
      </c>
      <c r="U23" s="18">
        <f t="shared" si="6"/>
        <v>30</v>
      </c>
    </row>
    <row r="24" spans="1:21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4">
        <f t="shared" si="4"/>
        <v>41989.91134259259</v>
      </c>
      <c r="T24" s="4">
        <f t="shared" si="5"/>
        <v>42005.332638888889</v>
      </c>
      <c r="U24" s="18">
        <f t="shared" si="6"/>
        <v>15.421296296299261</v>
      </c>
    </row>
    <row r="25" spans="1:21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4">
        <f t="shared" si="4"/>
        <v>42097.778946759259</v>
      </c>
      <c r="T25" s="4">
        <f t="shared" si="5"/>
        <v>42124.638888888891</v>
      </c>
      <c r="U25" s="18">
        <f t="shared" si="6"/>
        <v>26.859942129631236</v>
      </c>
    </row>
    <row r="26" spans="1:21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4">
        <f t="shared" si="4"/>
        <v>42229.820173611108</v>
      </c>
      <c r="T26" s="4">
        <f t="shared" si="5"/>
        <v>42262.818749999999</v>
      </c>
      <c r="U26" s="18">
        <f t="shared" si="6"/>
        <v>32.998576388890797</v>
      </c>
    </row>
    <row r="27" spans="1:21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4">
        <f t="shared" si="4"/>
        <v>42318.025011574078</v>
      </c>
      <c r="T27" s="4">
        <f t="shared" si="5"/>
        <v>42378.025011574078</v>
      </c>
      <c r="U27" s="18">
        <f t="shared" si="6"/>
        <v>60</v>
      </c>
    </row>
    <row r="28" spans="1:21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4">
        <f t="shared" si="4"/>
        <v>41828.515555555554</v>
      </c>
      <c r="T28" s="4">
        <f t="shared" si="5"/>
        <v>41868.515555555554</v>
      </c>
      <c r="U28" s="18">
        <f t="shared" si="6"/>
        <v>40</v>
      </c>
    </row>
    <row r="29" spans="1:21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4">
        <f t="shared" si="4"/>
        <v>41929.164733796293</v>
      </c>
      <c r="T29" s="4">
        <f t="shared" si="5"/>
        <v>41959.206400462965</v>
      </c>
      <c r="U29" s="18">
        <f t="shared" si="6"/>
        <v>30.041666666671517</v>
      </c>
    </row>
    <row r="30" spans="1:21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4">
        <f t="shared" si="4"/>
        <v>42324.96393518518</v>
      </c>
      <c r="T30" s="4">
        <f t="shared" si="5"/>
        <v>42354.96393518518</v>
      </c>
      <c r="U30" s="18">
        <f t="shared" si="6"/>
        <v>30</v>
      </c>
    </row>
    <row r="31" spans="1:21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4">
        <f t="shared" si="4"/>
        <v>41812.67324074074</v>
      </c>
      <c r="T31" s="4">
        <f t="shared" si="5"/>
        <v>41842.67324074074</v>
      </c>
      <c r="U31" s="18">
        <f t="shared" si="6"/>
        <v>30</v>
      </c>
    </row>
    <row r="32" spans="1:21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4">
        <f t="shared" si="4"/>
        <v>41842.292997685188</v>
      </c>
      <c r="T32" s="4">
        <f t="shared" si="5"/>
        <v>41872.292997685188</v>
      </c>
      <c r="U32" s="18">
        <f t="shared" si="6"/>
        <v>30</v>
      </c>
    </row>
    <row r="33" spans="1:21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4">
        <f t="shared" si="4"/>
        <v>42376.79206018518</v>
      </c>
      <c r="T33" s="4">
        <f t="shared" si="5"/>
        <v>42394.79206018518</v>
      </c>
      <c r="U33" s="18">
        <f t="shared" si="6"/>
        <v>18</v>
      </c>
    </row>
    <row r="34" spans="1:21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ref="P34:P65" si="7">E34/L34</f>
        <v>320.44943820224717</v>
      </c>
      <c r="Q34" t="str">
        <f t="shared" si="2"/>
        <v>film &amp; video</v>
      </c>
      <c r="R34" t="str">
        <f t="shared" ref="R34:R61" si="8">RIGHT(N34,10)</f>
        <v>television</v>
      </c>
      <c r="S34" s="4">
        <f t="shared" si="4"/>
        <v>42461.627511574072</v>
      </c>
      <c r="T34" s="4">
        <f t="shared" si="5"/>
        <v>42503.165972222225</v>
      </c>
      <c r="U34" s="18">
        <f t="shared" si="6"/>
        <v>41.538460648152977</v>
      </c>
    </row>
    <row r="35" spans="1:21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7"/>
        <v>83.75</v>
      </c>
      <c r="Q35" t="str">
        <f t="shared" si="2"/>
        <v>film &amp; video</v>
      </c>
      <c r="R35" t="str">
        <f t="shared" si="8"/>
        <v>television</v>
      </c>
      <c r="S35" s="4">
        <f t="shared" si="4"/>
        <v>42286.660891203705</v>
      </c>
      <c r="T35" s="4">
        <f t="shared" si="5"/>
        <v>42316.702557870369</v>
      </c>
      <c r="U35" s="18">
        <f t="shared" si="6"/>
        <v>30.041666666664241</v>
      </c>
    </row>
    <row r="36" spans="1:21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7"/>
        <v>49.882352941176471</v>
      </c>
      <c r="Q36" t="str">
        <f t="shared" si="2"/>
        <v>film &amp; video</v>
      </c>
      <c r="R36" t="str">
        <f t="shared" si="8"/>
        <v>television</v>
      </c>
      <c r="S36" s="4">
        <f t="shared" si="4"/>
        <v>41841.321770833332</v>
      </c>
      <c r="T36" s="4">
        <f t="shared" si="5"/>
        <v>41856.321770833332</v>
      </c>
      <c r="U36" s="18">
        <f t="shared" si="6"/>
        <v>15</v>
      </c>
    </row>
    <row r="37" spans="1:21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7"/>
        <v>59.464285714285715</v>
      </c>
      <c r="Q37" t="str">
        <f t="shared" si="2"/>
        <v>film &amp; video</v>
      </c>
      <c r="R37" t="str">
        <f t="shared" si="8"/>
        <v>television</v>
      </c>
      <c r="S37" s="4">
        <f t="shared" si="4"/>
        <v>42098.291828703703</v>
      </c>
      <c r="T37" s="4">
        <f t="shared" si="5"/>
        <v>42122</v>
      </c>
      <c r="U37" s="18">
        <f t="shared" si="6"/>
        <v>23.708171296297223</v>
      </c>
    </row>
    <row r="38" spans="1:21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7"/>
        <v>193.84090909090909</v>
      </c>
      <c r="Q38" t="str">
        <f t="shared" si="2"/>
        <v>film &amp; video</v>
      </c>
      <c r="R38" t="str">
        <f t="shared" si="8"/>
        <v>television</v>
      </c>
      <c r="S38" s="4">
        <f t="shared" si="4"/>
        <v>42068.307002314818</v>
      </c>
      <c r="T38" s="4">
        <f t="shared" si="5"/>
        <v>42098.265335648146</v>
      </c>
      <c r="U38" s="18">
        <f t="shared" si="6"/>
        <v>29.958333333328483</v>
      </c>
    </row>
    <row r="39" spans="1:21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7"/>
        <v>159.51383399209487</v>
      </c>
      <c r="Q39" t="str">
        <f t="shared" si="2"/>
        <v>film &amp; video</v>
      </c>
      <c r="R39" t="str">
        <f t="shared" si="8"/>
        <v>television</v>
      </c>
      <c r="S39" s="4">
        <f t="shared" si="4"/>
        <v>42032.693043981482</v>
      </c>
      <c r="T39" s="4">
        <f t="shared" si="5"/>
        <v>42062.693043981482</v>
      </c>
      <c r="U39" s="18">
        <f t="shared" si="6"/>
        <v>30</v>
      </c>
    </row>
    <row r="40" spans="1:21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7"/>
        <v>41.68181818181818</v>
      </c>
      <c r="Q40" t="str">
        <f t="shared" si="2"/>
        <v>film &amp; video</v>
      </c>
      <c r="R40" t="str">
        <f t="shared" si="8"/>
        <v>television</v>
      </c>
      <c r="S40" s="4">
        <f t="shared" si="4"/>
        <v>41375.057222222225</v>
      </c>
      <c r="T40" s="4">
        <f t="shared" si="5"/>
        <v>41405.057222222225</v>
      </c>
      <c r="U40" s="18">
        <f t="shared" si="6"/>
        <v>30</v>
      </c>
    </row>
    <row r="41" spans="1:21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7"/>
        <v>150.89861751152074</v>
      </c>
      <c r="Q41" t="str">
        <f t="shared" si="2"/>
        <v>film &amp; video</v>
      </c>
      <c r="R41" t="str">
        <f t="shared" si="8"/>
        <v>television</v>
      </c>
      <c r="S41" s="4">
        <f t="shared" si="4"/>
        <v>41754.047083333331</v>
      </c>
      <c r="T41" s="4">
        <f t="shared" si="5"/>
        <v>41784.957638888889</v>
      </c>
      <c r="U41" s="18">
        <f t="shared" si="6"/>
        <v>30.910555555557949</v>
      </c>
    </row>
    <row r="42" spans="1:21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7"/>
        <v>126.6875</v>
      </c>
      <c r="Q42" t="str">
        <f t="shared" si="2"/>
        <v>film &amp; video</v>
      </c>
      <c r="R42" t="str">
        <f t="shared" si="8"/>
        <v>television</v>
      </c>
      <c r="S42" s="4">
        <f t="shared" si="4"/>
        <v>41789.21398148148</v>
      </c>
      <c r="T42" s="4">
        <f t="shared" si="5"/>
        <v>41809.166666666664</v>
      </c>
      <c r="U42" s="18">
        <f t="shared" si="6"/>
        <v>19.952685185184237</v>
      </c>
    </row>
    <row r="43" spans="1:21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7"/>
        <v>105.26315789473684</v>
      </c>
      <c r="Q43" t="str">
        <f t="shared" si="2"/>
        <v>film &amp; video</v>
      </c>
      <c r="R43" t="str">
        <f t="shared" si="8"/>
        <v>television</v>
      </c>
      <c r="S43" s="4">
        <f t="shared" si="4"/>
        <v>41887.568912037037</v>
      </c>
      <c r="T43" s="4">
        <f t="shared" si="5"/>
        <v>41917.568912037037</v>
      </c>
      <c r="U43" s="18">
        <f t="shared" si="6"/>
        <v>30</v>
      </c>
    </row>
    <row r="44" spans="1:21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7"/>
        <v>117.51479289940828</v>
      </c>
      <c r="Q44" t="str">
        <f t="shared" si="2"/>
        <v>film &amp; video</v>
      </c>
      <c r="R44" t="str">
        <f t="shared" si="8"/>
        <v>television</v>
      </c>
      <c r="S44" s="4">
        <f t="shared" si="4"/>
        <v>41971.639189814814</v>
      </c>
      <c r="T44" s="4">
        <f t="shared" si="5"/>
        <v>42001.639189814814</v>
      </c>
      <c r="U44" s="18">
        <f t="shared" si="6"/>
        <v>30</v>
      </c>
    </row>
    <row r="45" spans="1:21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7"/>
        <v>117.36121673003802</v>
      </c>
      <c r="Q45" t="str">
        <f t="shared" si="2"/>
        <v>film &amp; video</v>
      </c>
      <c r="R45" t="str">
        <f t="shared" si="8"/>
        <v>television</v>
      </c>
      <c r="S45" s="4">
        <f t="shared" si="4"/>
        <v>41802.790347222224</v>
      </c>
      <c r="T45" s="4">
        <f t="shared" si="5"/>
        <v>41833</v>
      </c>
      <c r="U45" s="18">
        <f t="shared" si="6"/>
        <v>30.209652777775773</v>
      </c>
    </row>
    <row r="46" spans="1:21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7"/>
        <v>133.33333333333334</v>
      </c>
      <c r="Q46" t="str">
        <f t="shared" si="2"/>
        <v>film &amp; video</v>
      </c>
      <c r="R46" t="str">
        <f t="shared" si="8"/>
        <v>television</v>
      </c>
      <c r="S46" s="4">
        <f t="shared" si="4"/>
        <v>41874.098807870367</v>
      </c>
      <c r="T46" s="4">
        <f t="shared" si="5"/>
        <v>41919.098807870367</v>
      </c>
      <c r="U46" s="18">
        <f t="shared" si="6"/>
        <v>45</v>
      </c>
    </row>
    <row r="47" spans="1:21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7"/>
        <v>98.360655737704917</v>
      </c>
      <c r="Q47" t="str">
        <f t="shared" si="2"/>
        <v>film &amp; video</v>
      </c>
      <c r="R47" t="str">
        <f t="shared" si="8"/>
        <v>television</v>
      </c>
      <c r="S47" s="4">
        <f t="shared" si="4"/>
        <v>42457.623923611114</v>
      </c>
      <c r="T47" s="4">
        <f t="shared" si="5"/>
        <v>42487.623923611114</v>
      </c>
      <c r="U47" s="18">
        <f t="shared" si="6"/>
        <v>30</v>
      </c>
    </row>
    <row r="48" spans="1:21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7"/>
        <v>194.44444444444446</v>
      </c>
      <c r="Q48" t="str">
        <f t="shared" si="2"/>
        <v>film &amp; video</v>
      </c>
      <c r="R48" t="str">
        <f t="shared" si="8"/>
        <v>television</v>
      </c>
      <c r="S48" s="4">
        <f t="shared" si="4"/>
        <v>42323.96497685185</v>
      </c>
      <c r="T48" s="4">
        <f t="shared" si="5"/>
        <v>42353.96497685185</v>
      </c>
      <c r="U48" s="18">
        <f t="shared" si="6"/>
        <v>30</v>
      </c>
    </row>
    <row r="49" spans="1:21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7"/>
        <v>76.865000000000009</v>
      </c>
      <c r="Q49" t="str">
        <f t="shared" si="2"/>
        <v>film &amp; video</v>
      </c>
      <c r="R49" t="str">
        <f t="shared" si="8"/>
        <v>television</v>
      </c>
      <c r="S49" s="4">
        <f t="shared" si="4"/>
        <v>41932.819525462961</v>
      </c>
      <c r="T49" s="4">
        <f t="shared" si="5"/>
        <v>41992.861192129625</v>
      </c>
      <c r="U49" s="18">
        <f t="shared" si="6"/>
        <v>60.041666666664241</v>
      </c>
    </row>
    <row r="50" spans="1:21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7"/>
        <v>56.815789473684212</v>
      </c>
      <c r="Q50" t="str">
        <f t="shared" si="2"/>
        <v>film &amp; video</v>
      </c>
      <c r="R50" t="str">
        <f t="shared" si="8"/>
        <v>television</v>
      </c>
      <c r="S50" s="4">
        <f t="shared" si="4"/>
        <v>42033.516898148147</v>
      </c>
      <c r="T50" s="4">
        <f t="shared" si="5"/>
        <v>42064.5</v>
      </c>
      <c r="U50" s="18">
        <f t="shared" si="6"/>
        <v>30.983101851852552</v>
      </c>
    </row>
    <row r="51" spans="1:21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7"/>
        <v>137.93103448275863</v>
      </c>
      <c r="Q51" t="str">
        <f t="shared" si="2"/>
        <v>film &amp; video</v>
      </c>
      <c r="R51" t="str">
        <f t="shared" si="8"/>
        <v>television</v>
      </c>
      <c r="S51" s="4">
        <f t="shared" si="4"/>
        <v>42271.176446759258</v>
      </c>
      <c r="T51" s="4">
        <f t="shared" si="5"/>
        <v>42301.176446759258</v>
      </c>
      <c r="U51" s="18">
        <f t="shared" si="6"/>
        <v>30</v>
      </c>
    </row>
    <row r="52" spans="1:21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7"/>
        <v>27.272727272727273</v>
      </c>
      <c r="Q52" t="str">
        <f t="shared" si="2"/>
        <v>film &amp; video</v>
      </c>
      <c r="R52" t="str">
        <f t="shared" si="8"/>
        <v>television</v>
      </c>
      <c r="S52" s="4">
        <f t="shared" si="4"/>
        <v>41995.752986111111</v>
      </c>
      <c r="T52" s="4">
        <f t="shared" si="5"/>
        <v>42034.708333333328</v>
      </c>
      <c r="U52" s="18">
        <f t="shared" si="6"/>
        <v>38.955347222217824</v>
      </c>
    </row>
    <row r="53" spans="1:21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7"/>
        <v>118.33613445378151</v>
      </c>
      <c r="Q53" t="str">
        <f t="shared" si="2"/>
        <v>film &amp; video</v>
      </c>
      <c r="R53" t="str">
        <f t="shared" si="8"/>
        <v>television</v>
      </c>
      <c r="S53" s="4">
        <f t="shared" si="4"/>
        <v>42196.928668981476</v>
      </c>
      <c r="T53" s="4">
        <f t="shared" si="5"/>
        <v>42226.928668981476</v>
      </c>
      <c r="U53" s="18">
        <f t="shared" si="6"/>
        <v>30</v>
      </c>
    </row>
    <row r="54" spans="1:21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7"/>
        <v>223.48076923076923</v>
      </c>
      <c r="Q54" t="str">
        <f t="shared" si="2"/>
        <v>film &amp; video</v>
      </c>
      <c r="R54" t="str">
        <f t="shared" si="8"/>
        <v>television</v>
      </c>
      <c r="S54" s="4">
        <f t="shared" si="4"/>
        <v>41807.701921296299</v>
      </c>
      <c r="T54" s="4">
        <f t="shared" si="5"/>
        <v>41837.701921296299</v>
      </c>
      <c r="U54" s="18">
        <f t="shared" si="6"/>
        <v>30</v>
      </c>
    </row>
    <row r="55" spans="1:21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7"/>
        <v>28.111111111111111</v>
      </c>
      <c r="Q55" t="str">
        <f t="shared" si="2"/>
        <v>film &amp; video</v>
      </c>
      <c r="R55" t="str">
        <f t="shared" si="8"/>
        <v>television</v>
      </c>
      <c r="S55" s="4">
        <f t="shared" si="4"/>
        <v>41719.549131944441</v>
      </c>
      <c r="T55" s="4">
        <f t="shared" si="5"/>
        <v>41733.916666666664</v>
      </c>
      <c r="U55" s="18">
        <f t="shared" si="6"/>
        <v>14.367534722223354</v>
      </c>
    </row>
    <row r="56" spans="1:21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7"/>
        <v>194.23076923076923</v>
      </c>
      <c r="Q56" t="str">
        <f t="shared" si="2"/>
        <v>film &amp; video</v>
      </c>
      <c r="R56" t="str">
        <f t="shared" si="8"/>
        <v>television</v>
      </c>
      <c r="S56" s="4">
        <f t="shared" si="4"/>
        <v>42333.713206018518</v>
      </c>
      <c r="T56" s="4">
        <f t="shared" si="5"/>
        <v>42363.713206018518</v>
      </c>
      <c r="U56" s="18">
        <f t="shared" si="6"/>
        <v>30</v>
      </c>
    </row>
    <row r="57" spans="1:21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7"/>
        <v>128.95348837209303</v>
      </c>
      <c r="Q57" t="str">
        <f t="shared" si="2"/>
        <v>film &amp; video</v>
      </c>
      <c r="R57" t="str">
        <f t="shared" si="8"/>
        <v>television</v>
      </c>
      <c r="S57" s="4">
        <f t="shared" si="4"/>
        <v>42496.968935185185</v>
      </c>
      <c r="T57" s="4">
        <f t="shared" si="5"/>
        <v>42517.968935185185</v>
      </c>
      <c r="U57" s="18">
        <f t="shared" si="6"/>
        <v>21</v>
      </c>
    </row>
    <row r="58" spans="1:21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7"/>
        <v>49.316091954022987</v>
      </c>
      <c r="Q58" t="str">
        <f t="shared" si="2"/>
        <v>film &amp; video</v>
      </c>
      <c r="R58" t="str">
        <f t="shared" si="8"/>
        <v>television</v>
      </c>
      <c r="S58" s="4">
        <f t="shared" si="4"/>
        <v>42149.548888888894</v>
      </c>
      <c r="T58" s="4">
        <f t="shared" si="5"/>
        <v>42163.666666666672</v>
      </c>
      <c r="U58" s="18">
        <f t="shared" si="6"/>
        <v>14.117777777777519</v>
      </c>
    </row>
    <row r="59" spans="1:21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7"/>
        <v>221.52173913043478</v>
      </c>
      <c r="Q59" t="str">
        <f t="shared" si="2"/>
        <v>film &amp; video</v>
      </c>
      <c r="R59" t="str">
        <f t="shared" si="8"/>
        <v>television</v>
      </c>
      <c r="S59" s="4">
        <f t="shared" si="4"/>
        <v>42089.83289351852</v>
      </c>
      <c r="T59" s="4">
        <f t="shared" si="5"/>
        <v>42119.83289351852</v>
      </c>
      <c r="U59" s="18">
        <f t="shared" si="6"/>
        <v>30</v>
      </c>
    </row>
    <row r="60" spans="1:21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7"/>
        <v>137.21333333333334</v>
      </c>
      <c r="Q60" t="str">
        <f t="shared" si="2"/>
        <v>film &amp; video</v>
      </c>
      <c r="R60" t="str">
        <f t="shared" si="8"/>
        <v>television</v>
      </c>
      <c r="S60" s="4">
        <f t="shared" si="4"/>
        <v>41932.745046296295</v>
      </c>
      <c r="T60" s="4">
        <f t="shared" si="5"/>
        <v>41962.786712962959</v>
      </c>
      <c r="U60" s="18">
        <f t="shared" si="6"/>
        <v>30.041666666664241</v>
      </c>
    </row>
    <row r="61" spans="1:21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7"/>
        <v>606.82242424242418</v>
      </c>
      <c r="Q61" t="str">
        <f t="shared" si="2"/>
        <v>film &amp; video</v>
      </c>
      <c r="R61" t="str">
        <f t="shared" si="8"/>
        <v>television</v>
      </c>
      <c r="S61" s="4">
        <f t="shared" si="4"/>
        <v>42230.235833333332</v>
      </c>
      <c r="T61" s="4">
        <f t="shared" si="5"/>
        <v>42261.875</v>
      </c>
      <c r="U61" s="18">
        <f t="shared" si="6"/>
        <v>31.639166666667734</v>
      </c>
    </row>
    <row r="62" spans="1:21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7"/>
        <v>43.040092592592593</v>
      </c>
      <c r="Q62" t="str">
        <f t="shared" si="2"/>
        <v>film &amp; video</v>
      </c>
      <c r="R62" t="str">
        <f t="shared" ref="R62:R93" si="9">RIGHT(N62,6)</f>
        <v>shorts</v>
      </c>
      <c r="S62" s="4">
        <f t="shared" si="4"/>
        <v>41701.901817129634</v>
      </c>
      <c r="T62" s="4">
        <f t="shared" si="5"/>
        <v>41721</v>
      </c>
      <c r="U62" s="18">
        <f t="shared" si="6"/>
        <v>19.098182870366145</v>
      </c>
    </row>
    <row r="63" spans="1:21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7"/>
        <v>322.39130434782606</v>
      </c>
      <c r="Q63" t="str">
        <f t="shared" si="2"/>
        <v>film &amp; video</v>
      </c>
      <c r="R63" t="str">
        <f t="shared" si="9"/>
        <v>shorts</v>
      </c>
      <c r="S63" s="4">
        <f t="shared" si="4"/>
        <v>41409.814317129625</v>
      </c>
      <c r="T63" s="4">
        <f t="shared" si="5"/>
        <v>41431.814317129625</v>
      </c>
      <c r="U63" s="18">
        <f t="shared" si="6"/>
        <v>22</v>
      </c>
    </row>
    <row r="64" spans="1:21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7"/>
        <v>96.708333333333329</v>
      </c>
      <c r="Q64" t="str">
        <f t="shared" si="2"/>
        <v>film &amp; video</v>
      </c>
      <c r="R64" t="str">
        <f t="shared" si="9"/>
        <v>shorts</v>
      </c>
      <c r="S64" s="4">
        <f t="shared" si="4"/>
        <v>41311.799513888887</v>
      </c>
      <c r="T64" s="4">
        <f t="shared" si="5"/>
        <v>41336.799513888887</v>
      </c>
      <c r="U64" s="18">
        <f t="shared" si="6"/>
        <v>25</v>
      </c>
    </row>
    <row r="65" spans="1:21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7"/>
        <v>35.474531249999998</v>
      </c>
      <c r="Q65" t="str">
        <f t="shared" si="2"/>
        <v>film &amp; video</v>
      </c>
      <c r="R65" t="str">
        <f t="shared" si="9"/>
        <v>shorts</v>
      </c>
      <c r="S65" s="4">
        <f t="shared" si="4"/>
        <v>41612.912187499998</v>
      </c>
      <c r="T65" s="4">
        <f t="shared" si="5"/>
        <v>41636.207638888889</v>
      </c>
      <c r="U65" s="18">
        <f t="shared" si="6"/>
        <v>23.295451388890797</v>
      </c>
    </row>
    <row r="66" spans="1:21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10">(E66/D66)*100</f>
        <v>173.33333333333334</v>
      </c>
      <c r="P66" s="7">
        <f t="shared" ref="P66:P97" si="11">E66/L66</f>
        <v>86.666666666666671</v>
      </c>
      <c r="Q66" t="str">
        <f t="shared" ref="Q66:Q129" si="12">LEFT(N66,12)</f>
        <v>film &amp; video</v>
      </c>
      <c r="R66" t="str">
        <f t="shared" si="9"/>
        <v>shorts</v>
      </c>
      <c r="S66" s="4">
        <f t="shared" ref="S66:S129" si="13" xml:space="preserve"> ((J66/86400) +25569)</f>
        <v>41433.01829861111</v>
      </c>
      <c r="T66" s="4">
        <f t="shared" ref="T66:T129" si="14" xml:space="preserve"> ((I66/86400) +25569)</f>
        <v>41463.01829861111</v>
      </c>
      <c r="U66" s="18">
        <f t="shared" si="6"/>
        <v>30</v>
      </c>
    </row>
    <row r="67" spans="1:21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10"/>
        <v>107.52857142857141</v>
      </c>
      <c r="P67" s="7">
        <f t="shared" si="11"/>
        <v>132.05263157894737</v>
      </c>
      <c r="Q67" t="str">
        <f t="shared" si="12"/>
        <v>film &amp; video</v>
      </c>
      <c r="R67" t="str">
        <f t="shared" si="9"/>
        <v>shorts</v>
      </c>
      <c r="S67" s="4">
        <f t="shared" si="13"/>
        <v>41835.821226851855</v>
      </c>
      <c r="T67" s="4">
        <f t="shared" si="14"/>
        <v>41862.249305555553</v>
      </c>
      <c r="U67" s="18">
        <f t="shared" ref="U67:U130" si="15">T67-S67</f>
        <v>26.428078703698702</v>
      </c>
    </row>
    <row r="68" spans="1:21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0"/>
        <v>118.6</v>
      </c>
      <c r="P68" s="7">
        <f t="shared" si="11"/>
        <v>91.230769230769226</v>
      </c>
      <c r="Q68" t="str">
        <f t="shared" si="12"/>
        <v>film &amp; video</v>
      </c>
      <c r="R68" t="str">
        <f t="shared" si="9"/>
        <v>shorts</v>
      </c>
      <c r="S68" s="4">
        <f t="shared" si="13"/>
        <v>42539.849768518514</v>
      </c>
      <c r="T68" s="4">
        <f t="shared" si="14"/>
        <v>42569.849768518514</v>
      </c>
      <c r="U68" s="18">
        <f t="shared" si="15"/>
        <v>30</v>
      </c>
    </row>
    <row r="69" spans="1:21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0"/>
        <v>116.25000000000001</v>
      </c>
      <c r="P69" s="7">
        <f t="shared" si="11"/>
        <v>116.25</v>
      </c>
      <c r="Q69" t="str">
        <f t="shared" si="12"/>
        <v>film &amp; video</v>
      </c>
      <c r="R69" t="str">
        <f t="shared" si="9"/>
        <v>shorts</v>
      </c>
      <c r="S69" s="4">
        <f t="shared" si="13"/>
        <v>41075.583379629628</v>
      </c>
      <c r="T69" s="4">
        <f t="shared" si="14"/>
        <v>41105.583379629628</v>
      </c>
      <c r="U69" s="18">
        <f t="shared" si="15"/>
        <v>30</v>
      </c>
    </row>
    <row r="70" spans="1:21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0"/>
        <v>127.16666666666667</v>
      </c>
      <c r="P70" s="7">
        <f t="shared" si="11"/>
        <v>21.194444444444443</v>
      </c>
      <c r="Q70" t="str">
        <f t="shared" si="12"/>
        <v>film &amp; video</v>
      </c>
      <c r="R70" t="str">
        <f t="shared" si="9"/>
        <v>shorts</v>
      </c>
      <c r="S70" s="4">
        <f t="shared" si="13"/>
        <v>41663.569340277776</v>
      </c>
      <c r="T70" s="4">
        <f t="shared" si="14"/>
        <v>41693.569340277776</v>
      </c>
      <c r="U70" s="18">
        <f t="shared" si="15"/>
        <v>30</v>
      </c>
    </row>
    <row r="71" spans="1:21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0"/>
        <v>110.9423</v>
      </c>
      <c r="P71" s="7">
        <f t="shared" si="11"/>
        <v>62.327134831460668</v>
      </c>
      <c r="Q71" t="str">
        <f t="shared" si="12"/>
        <v>film &amp; video</v>
      </c>
      <c r="R71" t="str">
        <f t="shared" si="9"/>
        <v>shorts</v>
      </c>
      <c r="S71" s="4">
        <f t="shared" si="13"/>
        <v>40786.187789351854</v>
      </c>
      <c r="T71" s="4">
        <f t="shared" si="14"/>
        <v>40818.290972222225</v>
      </c>
      <c r="U71" s="18">
        <f t="shared" si="15"/>
        <v>32.103182870370802</v>
      </c>
    </row>
    <row r="72" spans="1:21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0"/>
        <v>127.2</v>
      </c>
      <c r="P72" s="7">
        <f t="shared" si="11"/>
        <v>37.411764705882355</v>
      </c>
      <c r="Q72" t="str">
        <f t="shared" si="12"/>
        <v>film &amp; video</v>
      </c>
      <c r="R72" t="str">
        <f t="shared" si="9"/>
        <v>shorts</v>
      </c>
      <c r="S72" s="4">
        <f t="shared" si="13"/>
        <v>40730.896354166667</v>
      </c>
      <c r="T72" s="4">
        <f t="shared" si="14"/>
        <v>40790.896354166667</v>
      </c>
      <c r="U72" s="18">
        <f t="shared" si="15"/>
        <v>60</v>
      </c>
    </row>
    <row r="73" spans="1:21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123.94444444444443</v>
      </c>
      <c r="P73" s="7">
        <f t="shared" si="11"/>
        <v>69.71875</v>
      </c>
      <c r="Q73" t="str">
        <f t="shared" si="12"/>
        <v>film &amp; video</v>
      </c>
      <c r="R73" t="str">
        <f t="shared" si="9"/>
        <v>shorts</v>
      </c>
      <c r="S73" s="4">
        <f t="shared" si="13"/>
        <v>40997.271493055552</v>
      </c>
      <c r="T73" s="4">
        <f t="shared" si="14"/>
        <v>41057.271493055552</v>
      </c>
      <c r="U73" s="18">
        <f t="shared" si="15"/>
        <v>60</v>
      </c>
    </row>
    <row r="74" spans="1:21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108.40909090909091</v>
      </c>
      <c r="P74" s="7">
        <f t="shared" si="11"/>
        <v>58.170731707317074</v>
      </c>
      <c r="Q74" t="str">
        <f t="shared" si="12"/>
        <v>film &amp; video</v>
      </c>
      <c r="R74" t="str">
        <f t="shared" si="9"/>
        <v>shorts</v>
      </c>
      <c r="S74" s="4">
        <f t="shared" si="13"/>
        <v>41208.010196759264</v>
      </c>
      <c r="T74" s="4">
        <f t="shared" si="14"/>
        <v>41228</v>
      </c>
      <c r="U74" s="18">
        <f t="shared" si="15"/>
        <v>19.989803240736364</v>
      </c>
    </row>
    <row r="75" spans="1:21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100</v>
      </c>
      <c r="P75" s="7">
        <f t="shared" si="11"/>
        <v>50</v>
      </c>
      <c r="Q75" t="str">
        <f t="shared" si="12"/>
        <v>film &amp; video</v>
      </c>
      <c r="R75" t="str">
        <f t="shared" si="9"/>
        <v>shorts</v>
      </c>
      <c r="S75" s="4">
        <f t="shared" si="13"/>
        <v>40587.75675925926</v>
      </c>
      <c r="T75" s="4">
        <f t="shared" si="14"/>
        <v>40666.165972222225</v>
      </c>
      <c r="U75" s="18">
        <f t="shared" si="15"/>
        <v>78.409212962964375</v>
      </c>
    </row>
    <row r="76" spans="1:21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112.93199999999999</v>
      </c>
      <c r="P76" s="7">
        <f t="shared" si="11"/>
        <v>19.471034482758618</v>
      </c>
      <c r="Q76" t="str">
        <f t="shared" si="12"/>
        <v>film &amp; video</v>
      </c>
      <c r="R76" t="str">
        <f t="shared" si="9"/>
        <v>shorts</v>
      </c>
      <c r="S76" s="4">
        <f t="shared" si="13"/>
        <v>42360.487210648149</v>
      </c>
      <c r="T76" s="4">
        <f t="shared" si="14"/>
        <v>42390.487210648149</v>
      </c>
      <c r="U76" s="18">
        <f t="shared" si="15"/>
        <v>30</v>
      </c>
    </row>
    <row r="77" spans="1:21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115.42857142857143</v>
      </c>
      <c r="P77" s="7">
        <f t="shared" si="11"/>
        <v>85.957446808510639</v>
      </c>
      <c r="Q77" t="str">
        <f t="shared" si="12"/>
        <v>film &amp; video</v>
      </c>
      <c r="R77" t="str">
        <f t="shared" si="9"/>
        <v>shorts</v>
      </c>
      <c r="S77" s="4">
        <f t="shared" si="13"/>
        <v>41357.209166666667</v>
      </c>
      <c r="T77" s="4">
        <f t="shared" si="14"/>
        <v>41387.209166666667</v>
      </c>
      <c r="U77" s="18">
        <f t="shared" si="15"/>
        <v>30</v>
      </c>
    </row>
    <row r="78" spans="1:21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153.33333333333334</v>
      </c>
      <c r="P78" s="7">
        <f t="shared" si="11"/>
        <v>30.666666666666668</v>
      </c>
      <c r="Q78" t="str">
        <f t="shared" si="12"/>
        <v>film &amp; video</v>
      </c>
      <c r="R78" t="str">
        <f t="shared" si="9"/>
        <v>shorts</v>
      </c>
      <c r="S78" s="4">
        <f t="shared" si="13"/>
        <v>40844.691643518519</v>
      </c>
      <c r="T78" s="4">
        <f t="shared" si="14"/>
        <v>40904.733310185184</v>
      </c>
      <c r="U78" s="18">
        <f t="shared" si="15"/>
        <v>60.041666666664241</v>
      </c>
    </row>
    <row r="79" spans="1:21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392.5</v>
      </c>
      <c r="P79" s="7">
        <f t="shared" si="11"/>
        <v>60.384615384615387</v>
      </c>
      <c r="Q79" t="str">
        <f t="shared" si="12"/>
        <v>film &amp; video</v>
      </c>
      <c r="R79" t="str">
        <f t="shared" si="9"/>
        <v>shorts</v>
      </c>
      <c r="S79" s="4">
        <f t="shared" si="13"/>
        <v>40997.144872685181</v>
      </c>
      <c r="T79" s="4">
        <f t="shared" si="14"/>
        <v>41050.124305555553</v>
      </c>
      <c r="U79" s="18">
        <f t="shared" si="15"/>
        <v>52.979432870371966</v>
      </c>
    </row>
    <row r="80" spans="1:21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0"/>
        <v>2702</v>
      </c>
      <c r="P80" s="7">
        <f t="shared" si="11"/>
        <v>38.6</v>
      </c>
      <c r="Q80" t="str">
        <f t="shared" si="12"/>
        <v>film &amp; video</v>
      </c>
      <c r="R80" t="str">
        <f t="shared" si="9"/>
        <v>shorts</v>
      </c>
      <c r="S80" s="4">
        <f t="shared" si="13"/>
        <v>42604.730567129634</v>
      </c>
      <c r="T80" s="4">
        <f t="shared" si="14"/>
        <v>42614.730567129634</v>
      </c>
      <c r="U80" s="18">
        <f t="shared" si="15"/>
        <v>10</v>
      </c>
    </row>
    <row r="81" spans="1:21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0"/>
        <v>127</v>
      </c>
      <c r="P81" s="7">
        <f t="shared" si="11"/>
        <v>40.268292682926827</v>
      </c>
      <c r="Q81" t="str">
        <f t="shared" si="12"/>
        <v>film &amp; video</v>
      </c>
      <c r="R81" t="str">
        <f t="shared" si="9"/>
        <v>shorts</v>
      </c>
      <c r="S81" s="4">
        <f t="shared" si="13"/>
        <v>41724.776539351849</v>
      </c>
      <c r="T81" s="4">
        <f t="shared" si="14"/>
        <v>41754.776539351849</v>
      </c>
      <c r="U81" s="18">
        <f t="shared" si="15"/>
        <v>30</v>
      </c>
    </row>
    <row r="82" spans="1:21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0"/>
        <v>107.25</v>
      </c>
      <c r="P82" s="7">
        <f t="shared" si="11"/>
        <v>273.82978723404256</v>
      </c>
      <c r="Q82" t="str">
        <f t="shared" si="12"/>
        <v>film &amp; video</v>
      </c>
      <c r="R82" t="str">
        <f t="shared" si="9"/>
        <v>shorts</v>
      </c>
      <c r="S82" s="4">
        <f t="shared" si="13"/>
        <v>41583.083981481483</v>
      </c>
      <c r="T82" s="4">
        <f t="shared" si="14"/>
        <v>41618.083981481483</v>
      </c>
      <c r="U82" s="18">
        <f t="shared" si="15"/>
        <v>35</v>
      </c>
    </row>
    <row r="83" spans="1:21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0"/>
        <v>198</v>
      </c>
      <c r="P83" s="7">
        <f t="shared" si="11"/>
        <v>53.035714285714285</v>
      </c>
      <c r="Q83" t="str">
        <f t="shared" si="12"/>
        <v>film &amp; video</v>
      </c>
      <c r="R83" t="str">
        <f t="shared" si="9"/>
        <v>shorts</v>
      </c>
      <c r="S83" s="4">
        <f t="shared" si="13"/>
        <v>41100.158877314811</v>
      </c>
      <c r="T83" s="4">
        <f t="shared" si="14"/>
        <v>41104.126388888893</v>
      </c>
      <c r="U83" s="18">
        <f t="shared" si="15"/>
        <v>3.9675115740828915</v>
      </c>
    </row>
    <row r="84" spans="1:21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0"/>
        <v>100.01249999999999</v>
      </c>
      <c r="P84" s="7">
        <f t="shared" si="11"/>
        <v>40.005000000000003</v>
      </c>
      <c r="Q84" t="str">
        <f t="shared" si="12"/>
        <v>film &amp; video</v>
      </c>
      <c r="R84" t="str">
        <f t="shared" si="9"/>
        <v>shorts</v>
      </c>
      <c r="S84" s="4">
        <f t="shared" si="13"/>
        <v>40795.820150462961</v>
      </c>
      <c r="T84" s="4">
        <f t="shared" si="14"/>
        <v>40825.820150462961</v>
      </c>
      <c r="U84" s="18">
        <f t="shared" si="15"/>
        <v>30</v>
      </c>
    </row>
    <row r="85" spans="1:21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0"/>
        <v>102.49999999999999</v>
      </c>
      <c r="P85" s="7">
        <f t="shared" si="11"/>
        <v>15.76923076923077</v>
      </c>
      <c r="Q85" t="str">
        <f t="shared" si="12"/>
        <v>film &amp; video</v>
      </c>
      <c r="R85" t="str">
        <f t="shared" si="9"/>
        <v>shorts</v>
      </c>
      <c r="S85" s="4">
        <f t="shared" si="13"/>
        <v>42042.615613425922</v>
      </c>
      <c r="T85" s="4">
        <f t="shared" si="14"/>
        <v>42057.479166666672</v>
      </c>
      <c r="U85" s="18">
        <f t="shared" si="15"/>
        <v>14.863553240749752</v>
      </c>
    </row>
    <row r="86" spans="1:21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0"/>
        <v>100</v>
      </c>
      <c r="P86" s="7">
        <f t="shared" si="11"/>
        <v>71.428571428571431</v>
      </c>
      <c r="Q86" t="str">
        <f t="shared" si="12"/>
        <v>film &amp; video</v>
      </c>
      <c r="R86" t="str">
        <f t="shared" si="9"/>
        <v>shorts</v>
      </c>
      <c r="S86" s="4">
        <f t="shared" si="13"/>
        <v>40648.757939814815</v>
      </c>
      <c r="T86" s="4">
        <f t="shared" si="14"/>
        <v>40678.757939814815</v>
      </c>
      <c r="U86" s="18">
        <f t="shared" si="15"/>
        <v>30</v>
      </c>
    </row>
    <row r="87" spans="1:21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0"/>
        <v>125.49999999999999</v>
      </c>
      <c r="P87" s="7">
        <f t="shared" si="11"/>
        <v>71.714285714285708</v>
      </c>
      <c r="Q87" t="str">
        <f t="shared" si="12"/>
        <v>film &amp; video</v>
      </c>
      <c r="R87" t="str">
        <f t="shared" si="9"/>
        <v>shorts</v>
      </c>
      <c r="S87" s="4">
        <f t="shared" si="13"/>
        <v>40779.125428240739</v>
      </c>
      <c r="T87" s="4">
        <f t="shared" si="14"/>
        <v>40809.125428240739</v>
      </c>
      <c r="U87" s="18">
        <f t="shared" si="15"/>
        <v>30</v>
      </c>
    </row>
    <row r="88" spans="1:21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0"/>
        <v>106.46666666666667</v>
      </c>
      <c r="P88" s="7">
        <f t="shared" si="11"/>
        <v>375.76470588235293</v>
      </c>
      <c r="Q88" t="str">
        <f t="shared" si="12"/>
        <v>film &amp; video</v>
      </c>
      <c r="R88" t="str">
        <f t="shared" si="9"/>
        <v>shorts</v>
      </c>
      <c r="S88" s="4">
        <f t="shared" si="13"/>
        <v>42291.556076388893</v>
      </c>
      <c r="T88" s="4">
        <f t="shared" si="14"/>
        <v>42365.59774305555</v>
      </c>
      <c r="U88" s="18">
        <f t="shared" si="15"/>
        <v>74.041666666656965</v>
      </c>
    </row>
    <row r="89" spans="1:21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0"/>
        <v>104.60000000000001</v>
      </c>
      <c r="P89" s="7">
        <f t="shared" si="11"/>
        <v>104.6</v>
      </c>
      <c r="Q89" t="str">
        <f t="shared" si="12"/>
        <v>film &amp; video</v>
      </c>
      <c r="R89" t="str">
        <f t="shared" si="9"/>
        <v>shorts</v>
      </c>
      <c r="S89" s="4">
        <f t="shared" si="13"/>
        <v>40322.539386574077</v>
      </c>
      <c r="T89" s="4">
        <f t="shared" si="14"/>
        <v>40332.070138888885</v>
      </c>
      <c r="U89" s="18">
        <f t="shared" si="15"/>
        <v>9.5307523148076143</v>
      </c>
    </row>
    <row r="90" spans="1:21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0"/>
        <v>102.85714285714285</v>
      </c>
      <c r="P90" s="7">
        <f t="shared" si="11"/>
        <v>60</v>
      </c>
      <c r="Q90" t="str">
        <f t="shared" si="12"/>
        <v>film &amp; video</v>
      </c>
      <c r="R90" t="str">
        <f t="shared" si="9"/>
        <v>shorts</v>
      </c>
      <c r="S90" s="4">
        <f t="shared" si="13"/>
        <v>41786.65892361111</v>
      </c>
      <c r="T90" s="4">
        <f t="shared" si="14"/>
        <v>41812.65892361111</v>
      </c>
      <c r="U90" s="18">
        <f t="shared" si="15"/>
        <v>26</v>
      </c>
    </row>
    <row r="91" spans="1:21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0"/>
        <v>115.06666666666668</v>
      </c>
      <c r="P91" s="7">
        <f t="shared" si="11"/>
        <v>123.28571428571429</v>
      </c>
      <c r="Q91" t="str">
        <f t="shared" si="12"/>
        <v>film &amp; video</v>
      </c>
      <c r="R91" t="str">
        <f t="shared" si="9"/>
        <v>shorts</v>
      </c>
      <c r="S91" s="4">
        <f t="shared" si="13"/>
        <v>41402.752222222218</v>
      </c>
      <c r="T91" s="4">
        <f t="shared" si="14"/>
        <v>41427.752222222218</v>
      </c>
      <c r="U91" s="18">
        <f t="shared" si="15"/>
        <v>25</v>
      </c>
    </row>
    <row r="92" spans="1:21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0"/>
        <v>100.4</v>
      </c>
      <c r="P92" s="7">
        <f t="shared" si="11"/>
        <v>31.375</v>
      </c>
      <c r="Q92" t="str">
        <f t="shared" si="12"/>
        <v>film &amp; video</v>
      </c>
      <c r="R92" t="str">
        <f t="shared" si="9"/>
        <v>shorts</v>
      </c>
      <c r="S92" s="4">
        <f t="shared" si="13"/>
        <v>40706.297442129631</v>
      </c>
      <c r="T92" s="4">
        <f t="shared" si="14"/>
        <v>40736.297442129631</v>
      </c>
      <c r="U92" s="18">
        <f t="shared" si="15"/>
        <v>30</v>
      </c>
    </row>
    <row r="93" spans="1:21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0"/>
        <v>120</v>
      </c>
      <c r="P93" s="7">
        <f t="shared" si="11"/>
        <v>78.260869565217391</v>
      </c>
      <c r="Q93" t="str">
        <f t="shared" si="12"/>
        <v>film &amp; video</v>
      </c>
      <c r="R93" t="str">
        <f t="shared" si="9"/>
        <v>shorts</v>
      </c>
      <c r="S93" s="4">
        <f t="shared" si="13"/>
        <v>40619.402361111112</v>
      </c>
      <c r="T93" s="4">
        <f t="shared" si="14"/>
        <v>40680.402361111112</v>
      </c>
      <c r="U93" s="18">
        <f t="shared" si="15"/>
        <v>61</v>
      </c>
    </row>
    <row r="94" spans="1:21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0"/>
        <v>105.2</v>
      </c>
      <c r="P94" s="7">
        <f t="shared" si="11"/>
        <v>122.32558139534883</v>
      </c>
      <c r="Q94" t="str">
        <f t="shared" si="12"/>
        <v>film &amp; video</v>
      </c>
      <c r="R94" t="str">
        <f t="shared" ref="R94:R121" si="16">RIGHT(N94,6)</f>
        <v>shorts</v>
      </c>
      <c r="S94" s="4">
        <f t="shared" si="13"/>
        <v>42721.198877314819</v>
      </c>
      <c r="T94" s="4">
        <f t="shared" si="14"/>
        <v>42767.333333333328</v>
      </c>
      <c r="U94" s="18">
        <f t="shared" si="15"/>
        <v>46.134456018509809</v>
      </c>
    </row>
    <row r="95" spans="1:21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0"/>
        <v>110.60000000000001</v>
      </c>
      <c r="P95" s="7">
        <f t="shared" si="11"/>
        <v>73.733333333333334</v>
      </c>
      <c r="Q95" t="str">
        <f t="shared" si="12"/>
        <v>film &amp; video</v>
      </c>
      <c r="R95" t="str">
        <f t="shared" si="16"/>
        <v>shorts</v>
      </c>
      <c r="S95" s="4">
        <f t="shared" si="13"/>
        <v>41065.858067129629</v>
      </c>
      <c r="T95" s="4">
        <f t="shared" si="14"/>
        <v>41093.875</v>
      </c>
      <c r="U95" s="18">
        <f t="shared" si="15"/>
        <v>28.01693287037051</v>
      </c>
    </row>
    <row r="96" spans="1:21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0"/>
        <v>104</v>
      </c>
      <c r="P96" s="7">
        <f t="shared" si="11"/>
        <v>21.666666666666668</v>
      </c>
      <c r="Q96" t="str">
        <f t="shared" si="12"/>
        <v>film &amp; video</v>
      </c>
      <c r="R96" t="str">
        <f t="shared" si="16"/>
        <v>shorts</v>
      </c>
      <c r="S96" s="4">
        <f t="shared" si="13"/>
        <v>41716.717847222222</v>
      </c>
      <c r="T96" s="4">
        <f t="shared" si="14"/>
        <v>41736.717847222222</v>
      </c>
      <c r="U96" s="18">
        <f t="shared" si="15"/>
        <v>20</v>
      </c>
    </row>
    <row r="97" spans="1:21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0"/>
        <v>131.42857142857142</v>
      </c>
      <c r="P97" s="7">
        <f t="shared" si="11"/>
        <v>21.904761904761905</v>
      </c>
      <c r="Q97" t="str">
        <f t="shared" si="12"/>
        <v>film &amp; video</v>
      </c>
      <c r="R97" t="str">
        <f t="shared" si="16"/>
        <v>shorts</v>
      </c>
      <c r="S97" s="4">
        <f t="shared" si="13"/>
        <v>40935.005104166667</v>
      </c>
      <c r="T97" s="4">
        <f t="shared" si="14"/>
        <v>40965.005104166667</v>
      </c>
      <c r="U97" s="18">
        <f t="shared" si="15"/>
        <v>30</v>
      </c>
    </row>
    <row r="98" spans="1:21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0"/>
        <v>114.66666666666667</v>
      </c>
      <c r="P98" s="7">
        <f t="shared" ref="P98:P123" si="17">E98/L98</f>
        <v>50.588235294117645</v>
      </c>
      <c r="Q98" t="str">
        <f t="shared" si="12"/>
        <v>film &amp; video</v>
      </c>
      <c r="R98" t="str">
        <f t="shared" si="16"/>
        <v>shorts</v>
      </c>
      <c r="S98" s="4">
        <f t="shared" si="13"/>
        <v>40324.662511574075</v>
      </c>
      <c r="T98" s="4">
        <f t="shared" si="14"/>
        <v>40391.125</v>
      </c>
      <c r="U98" s="18">
        <f t="shared" si="15"/>
        <v>66.462488425924676</v>
      </c>
    </row>
    <row r="99" spans="1:21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0"/>
        <v>106.25</v>
      </c>
      <c r="P99" s="7">
        <f t="shared" si="17"/>
        <v>53.125</v>
      </c>
      <c r="Q99" t="str">
        <f t="shared" si="12"/>
        <v>film &amp; video</v>
      </c>
      <c r="R99" t="str">
        <f t="shared" si="16"/>
        <v>shorts</v>
      </c>
      <c r="S99" s="4">
        <f t="shared" si="13"/>
        <v>40706.135208333333</v>
      </c>
      <c r="T99" s="4">
        <f t="shared" si="14"/>
        <v>40736.135208333333</v>
      </c>
      <c r="U99" s="18">
        <f t="shared" si="15"/>
        <v>30</v>
      </c>
    </row>
    <row r="100" spans="1:21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0"/>
        <v>106.25</v>
      </c>
      <c r="P100" s="7">
        <f t="shared" si="17"/>
        <v>56.666666666666664</v>
      </c>
      <c r="Q100" t="str">
        <f t="shared" si="12"/>
        <v>film &amp; video</v>
      </c>
      <c r="R100" t="str">
        <f t="shared" si="16"/>
        <v>shorts</v>
      </c>
      <c r="S100" s="4">
        <f t="shared" si="13"/>
        <v>41214.794837962967</v>
      </c>
      <c r="T100" s="4">
        <f t="shared" si="14"/>
        <v>41250.979166666664</v>
      </c>
      <c r="U100" s="18">
        <f t="shared" si="15"/>
        <v>36.184328703697247</v>
      </c>
    </row>
    <row r="101" spans="1:21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0"/>
        <v>106.01933333333334</v>
      </c>
      <c r="P101" s="7">
        <f t="shared" si="17"/>
        <v>40.776666666666664</v>
      </c>
      <c r="Q101" t="str">
        <f t="shared" si="12"/>
        <v>film &amp; video</v>
      </c>
      <c r="R101" t="str">
        <f t="shared" si="16"/>
        <v>shorts</v>
      </c>
      <c r="S101" s="4">
        <f t="shared" si="13"/>
        <v>41631.902766203704</v>
      </c>
      <c r="T101" s="4">
        <f t="shared" si="14"/>
        <v>41661.902766203704</v>
      </c>
      <c r="U101" s="18">
        <f t="shared" si="15"/>
        <v>30</v>
      </c>
    </row>
    <row r="102" spans="1:21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0"/>
        <v>100</v>
      </c>
      <c r="P102" s="7">
        <f t="shared" si="17"/>
        <v>192.30769230769232</v>
      </c>
      <c r="Q102" t="str">
        <f t="shared" si="12"/>
        <v>film &amp; video</v>
      </c>
      <c r="R102" t="str">
        <f t="shared" si="16"/>
        <v>shorts</v>
      </c>
      <c r="S102" s="4">
        <f t="shared" si="13"/>
        <v>41197.753310185188</v>
      </c>
      <c r="T102" s="4">
        <f t="shared" si="14"/>
        <v>41217.794976851852</v>
      </c>
      <c r="U102" s="18">
        <f t="shared" si="15"/>
        <v>20.041666666664241</v>
      </c>
    </row>
    <row r="103" spans="1:21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0"/>
        <v>100</v>
      </c>
      <c r="P103" s="7">
        <f t="shared" si="17"/>
        <v>100</v>
      </c>
      <c r="Q103" t="str">
        <f t="shared" si="12"/>
        <v>film &amp; video</v>
      </c>
      <c r="R103" t="str">
        <f t="shared" si="16"/>
        <v>shorts</v>
      </c>
      <c r="S103" s="4">
        <f t="shared" si="13"/>
        <v>41274.776736111111</v>
      </c>
      <c r="T103" s="4">
        <f t="shared" si="14"/>
        <v>41298.776736111111</v>
      </c>
      <c r="U103" s="18">
        <f t="shared" si="15"/>
        <v>24</v>
      </c>
    </row>
    <row r="104" spans="1:21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0"/>
        <v>127.75000000000001</v>
      </c>
      <c r="P104" s="7">
        <f t="shared" si="17"/>
        <v>117.92307692307692</v>
      </c>
      <c r="Q104" t="str">
        <f t="shared" si="12"/>
        <v>film &amp; video</v>
      </c>
      <c r="R104" t="str">
        <f t="shared" si="16"/>
        <v>shorts</v>
      </c>
      <c r="S104" s="4">
        <f t="shared" si="13"/>
        <v>40505.131168981483</v>
      </c>
      <c r="T104" s="4">
        <f t="shared" si="14"/>
        <v>40535.131168981483</v>
      </c>
      <c r="U104" s="18">
        <f t="shared" si="15"/>
        <v>30</v>
      </c>
    </row>
    <row r="105" spans="1:21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0"/>
        <v>105.15384615384616</v>
      </c>
      <c r="P105" s="7">
        <f t="shared" si="17"/>
        <v>27.897959183673468</v>
      </c>
      <c r="Q105" t="str">
        <f t="shared" si="12"/>
        <v>film &amp; video</v>
      </c>
      <c r="R105" t="str">
        <f t="shared" si="16"/>
        <v>shorts</v>
      </c>
      <c r="S105" s="4">
        <f t="shared" si="13"/>
        <v>41682.805902777778</v>
      </c>
      <c r="T105" s="4">
        <f t="shared" si="14"/>
        <v>41705.805902777778</v>
      </c>
      <c r="U105" s="18">
        <f t="shared" si="15"/>
        <v>23</v>
      </c>
    </row>
    <row r="106" spans="1:21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0"/>
        <v>120</v>
      </c>
      <c r="P106" s="7">
        <f t="shared" si="17"/>
        <v>60</v>
      </c>
      <c r="Q106" t="str">
        <f t="shared" si="12"/>
        <v>film &amp; video</v>
      </c>
      <c r="R106" t="str">
        <f t="shared" si="16"/>
        <v>shorts</v>
      </c>
      <c r="S106" s="4">
        <f t="shared" si="13"/>
        <v>40612.695208333331</v>
      </c>
      <c r="T106" s="4">
        <f t="shared" si="14"/>
        <v>40636.041666666664</v>
      </c>
      <c r="U106" s="18">
        <f t="shared" si="15"/>
        <v>23.34645833333343</v>
      </c>
    </row>
    <row r="107" spans="1:21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0"/>
        <v>107.40909090909089</v>
      </c>
      <c r="P107" s="7">
        <f t="shared" si="17"/>
        <v>39.383333333333333</v>
      </c>
      <c r="Q107" t="str">
        <f t="shared" si="12"/>
        <v>film &amp; video</v>
      </c>
      <c r="R107" t="str">
        <f t="shared" si="16"/>
        <v>shorts</v>
      </c>
      <c r="S107" s="4">
        <f t="shared" si="13"/>
        <v>42485.724768518514</v>
      </c>
      <c r="T107" s="4">
        <f t="shared" si="14"/>
        <v>42504</v>
      </c>
      <c r="U107" s="18">
        <f t="shared" si="15"/>
        <v>18.275231481486117</v>
      </c>
    </row>
    <row r="108" spans="1:21" ht="15.75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0"/>
        <v>100.49999999999999</v>
      </c>
      <c r="P108" s="7">
        <f t="shared" si="17"/>
        <v>186.11111111111111</v>
      </c>
      <c r="Q108" t="str">
        <f t="shared" si="12"/>
        <v>film &amp; video</v>
      </c>
      <c r="R108" t="str">
        <f t="shared" si="16"/>
        <v>shorts</v>
      </c>
      <c r="S108" s="4">
        <f t="shared" si="13"/>
        <v>40987.776631944442</v>
      </c>
      <c r="T108" s="4">
        <f t="shared" si="14"/>
        <v>41001.776631944442</v>
      </c>
      <c r="U108" s="18">
        <f t="shared" si="15"/>
        <v>14</v>
      </c>
    </row>
    <row r="109" spans="1:21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0"/>
        <v>102.46666666666667</v>
      </c>
      <c r="P109" s="7">
        <f t="shared" si="17"/>
        <v>111.37681159420291</v>
      </c>
      <c r="Q109" t="str">
        <f t="shared" si="12"/>
        <v>film &amp; video</v>
      </c>
      <c r="R109" t="str">
        <f t="shared" si="16"/>
        <v>shorts</v>
      </c>
      <c r="S109" s="4">
        <f t="shared" si="13"/>
        <v>40635.982488425929</v>
      </c>
      <c r="T109" s="4">
        <f t="shared" si="14"/>
        <v>40657.982488425929</v>
      </c>
      <c r="U109" s="18">
        <f t="shared" si="15"/>
        <v>22</v>
      </c>
    </row>
    <row r="110" spans="1:21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0"/>
        <v>246.66666666666669</v>
      </c>
      <c r="P110" s="7">
        <f t="shared" si="17"/>
        <v>78.723404255319153</v>
      </c>
      <c r="Q110" t="str">
        <f t="shared" si="12"/>
        <v>film &amp; video</v>
      </c>
      <c r="R110" t="str">
        <f t="shared" si="16"/>
        <v>shorts</v>
      </c>
      <c r="S110" s="4">
        <f t="shared" si="13"/>
        <v>41365.613078703704</v>
      </c>
      <c r="T110" s="4">
        <f t="shared" si="14"/>
        <v>41425.613078703704</v>
      </c>
      <c r="U110" s="18">
        <f t="shared" si="15"/>
        <v>60</v>
      </c>
    </row>
    <row r="111" spans="1:21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0"/>
        <v>219.49999999999997</v>
      </c>
      <c r="P111" s="7">
        <f t="shared" si="17"/>
        <v>46.702127659574465</v>
      </c>
      <c r="Q111" t="str">
        <f t="shared" si="12"/>
        <v>film &amp; video</v>
      </c>
      <c r="R111" t="str">
        <f t="shared" si="16"/>
        <v>shorts</v>
      </c>
      <c r="S111" s="4">
        <f t="shared" si="13"/>
        <v>40570.025810185187</v>
      </c>
      <c r="T111" s="4">
        <f t="shared" si="14"/>
        <v>40600.025810185187</v>
      </c>
      <c r="U111" s="18">
        <f t="shared" si="15"/>
        <v>30</v>
      </c>
    </row>
    <row r="112" spans="1:21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0"/>
        <v>130.76923076923077</v>
      </c>
      <c r="P112" s="7">
        <f t="shared" si="17"/>
        <v>65.384615384615387</v>
      </c>
      <c r="Q112" t="str">
        <f t="shared" si="12"/>
        <v>film &amp; video</v>
      </c>
      <c r="R112" t="str">
        <f t="shared" si="16"/>
        <v>shorts</v>
      </c>
      <c r="S112" s="4">
        <f t="shared" si="13"/>
        <v>41557.949687500004</v>
      </c>
      <c r="T112" s="4">
        <f t="shared" si="14"/>
        <v>41592.249305555553</v>
      </c>
      <c r="U112" s="18">
        <f t="shared" si="15"/>
        <v>34.299618055549217</v>
      </c>
    </row>
    <row r="113" spans="1:21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0"/>
        <v>154.57142857142858</v>
      </c>
      <c r="P113" s="7">
        <f t="shared" si="17"/>
        <v>102.0754716981132</v>
      </c>
      <c r="Q113" t="str">
        <f t="shared" si="12"/>
        <v>film &amp; video</v>
      </c>
      <c r="R113" t="str">
        <f t="shared" si="16"/>
        <v>shorts</v>
      </c>
      <c r="S113" s="4">
        <f t="shared" si="13"/>
        <v>42125.333182870367</v>
      </c>
      <c r="T113" s="4">
        <f t="shared" si="14"/>
        <v>42155.333182870367</v>
      </c>
      <c r="U113" s="18">
        <f t="shared" si="15"/>
        <v>30</v>
      </c>
    </row>
    <row r="114" spans="1:21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0"/>
        <v>104</v>
      </c>
      <c r="P114" s="7">
        <f t="shared" si="17"/>
        <v>64.197530864197532</v>
      </c>
      <c r="Q114" t="str">
        <f t="shared" si="12"/>
        <v>film &amp; video</v>
      </c>
      <c r="R114" t="str">
        <f t="shared" si="16"/>
        <v>shorts</v>
      </c>
      <c r="S114" s="4">
        <f t="shared" si="13"/>
        <v>41718.043032407411</v>
      </c>
      <c r="T114" s="4">
        <f t="shared" si="14"/>
        <v>41742.083333333336</v>
      </c>
      <c r="U114" s="18">
        <f t="shared" si="15"/>
        <v>24.040300925924385</v>
      </c>
    </row>
    <row r="115" spans="1:21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0"/>
        <v>141</v>
      </c>
      <c r="P115" s="7">
        <f t="shared" si="17"/>
        <v>90.384615384615387</v>
      </c>
      <c r="Q115" t="str">
        <f t="shared" si="12"/>
        <v>film &amp; video</v>
      </c>
      <c r="R115" t="str">
        <f t="shared" si="16"/>
        <v>shorts</v>
      </c>
      <c r="S115" s="4">
        <f t="shared" si="13"/>
        <v>40753.758425925924</v>
      </c>
      <c r="T115" s="4">
        <f t="shared" si="14"/>
        <v>40761.625</v>
      </c>
      <c r="U115" s="18">
        <f t="shared" si="15"/>
        <v>7.8665740740761976</v>
      </c>
    </row>
    <row r="116" spans="1:21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0"/>
        <v>103.33333333333334</v>
      </c>
      <c r="P116" s="7">
        <f t="shared" si="17"/>
        <v>88.571428571428569</v>
      </c>
      <c r="Q116" t="str">
        <f t="shared" si="12"/>
        <v>film &amp; video</v>
      </c>
      <c r="R116" t="str">
        <f t="shared" si="16"/>
        <v>shorts</v>
      </c>
      <c r="S116" s="4">
        <f t="shared" si="13"/>
        <v>40861.27416666667</v>
      </c>
      <c r="T116" s="4">
        <f t="shared" si="14"/>
        <v>40921.27416666667</v>
      </c>
      <c r="U116" s="18">
        <f t="shared" si="15"/>
        <v>60</v>
      </c>
    </row>
    <row r="117" spans="1:21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0"/>
        <v>140.44444444444443</v>
      </c>
      <c r="P117" s="7">
        <f t="shared" si="17"/>
        <v>28.727272727272727</v>
      </c>
      <c r="Q117" t="str">
        <f t="shared" si="12"/>
        <v>film &amp; video</v>
      </c>
      <c r="R117" t="str">
        <f t="shared" si="16"/>
        <v>shorts</v>
      </c>
      <c r="S117" s="4">
        <f t="shared" si="13"/>
        <v>40918.738935185189</v>
      </c>
      <c r="T117" s="4">
        <f t="shared" si="14"/>
        <v>40943.738935185189</v>
      </c>
      <c r="U117" s="18">
        <f t="shared" si="15"/>
        <v>25</v>
      </c>
    </row>
    <row r="118" spans="1:21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0"/>
        <v>113.65714285714286</v>
      </c>
      <c r="P118" s="7">
        <f t="shared" si="17"/>
        <v>69.78947368421052</v>
      </c>
      <c r="Q118" t="str">
        <f t="shared" si="12"/>
        <v>film &amp; video</v>
      </c>
      <c r="R118" t="str">
        <f t="shared" si="16"/>
        <v>shorts</v>
      </c>
      <c r="S118" s="4">
        <f t="shared" si="13"/>
        <v>40595.497164351851</v>
      </c>
      <c r="T118" s="4">
        <f t="shared" si="14"/>
        <v>40641.455497685187</v>
      </c>
      <c r="U118" s="18">
        <f t="shared" si="15"/>
        <v>45.958333333335759</v>
      </c>
    </row>
    <row r="119" spans="1:21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0"/>
        <v>100.49377777777779</v>
      </c>
      <c r="P119" s="7">
        <f t="shared" si="17"/>
        <v>167.48962962962963</v>
      </c>
      <c r="Q119" t="str">
        <f t="shared" si="12"/>
        <v>film &amp; video</v>
      </c>
      <c r="R119" t="str">
        <f t="shared" si="16"/>
        <v>shorts</v>
      </c>
      <c r="S119" s="4">
        <f t="shared" si="13"/>
        <v>40248.834999999999</v>
      </c>
      <c r="T119" s="4">
        <f t="shared" si="14"/>
        <v>40338.791666666664</v>
      </c>
      <c r="U119" s="18">
        <f t="shared" si="15"/>
        <v>89.956666666665114</v>
      </c>
    </row>
    <row r="120" spans="1:21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0"/>
        <v>113.03159999999998</v>
      </c>
      <c r="P120" s="7">
        <f t="shared" si="17"/>
        <v>144.91230769230768</v>
      </c>
      <c r="Q120" t="str">
        <f t="shared" si="12"/>
        <v>film &amp; video</v>
      </c>
      <c r="R120" t="str">
        <f t="shared" si="16"/>
        <v>shorts</v>
      </c>
      <c r="S120" s="4">
        <f t="shared" si="13"/>
        <v>40723.053657407407</v>
      </c>
      <c r="T120" s="4">
        <f t="shared" si="14"/>
        <v>40753.053657407407</v>
      </c>
      <c r="U120" s="18">
        <f t="shared" si="15"/>
        <v>30</v>
      </c>
    </row>
    <row r="121" spans="1:21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0"/>
        <v>104.55692307692308</v>
      </c>
      <c r="P121" s="7">
        <f t="shared" si="17"/>
        <v>91.840540540540545</v>
      </c>
      <c r="Q121" t="str">
        <f t="shared" si="12"/>
        <v>film &amp; video</v>
      </c>
      <c r="R121" t="str">
        <f t="shared" si="16"/>
        <v>shorts</v>
      </c>
      <c r="S121" s="4">
        <f t="shared" si="13"/>
        <v>40739.069282407407</v>
      </c>
      <c r="T121" s="4">
        <f t="shared" si="14"/>
        <v>40768.958333333336</v>
      </c>
      <c r="U121" s="18">
        <f t="shared" si="15"/>
        <v>29.889050925929041</v>
      </c>
    </row>
    <row r="122" spans="1:21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0"/>
        <v>1.4285714285714287E-2</v>
      </c>
      <c r="P122" s="7">
        <f t="shared" si="17"/>
        <v>10</v>
      </c>
      <c r="Q122" t="str">
        <f t="shared" si="12"/>
        <v>film &amp; video</v>
      </c>
      <c r="R122" t="str">
        <f t="shared" ref="R122:R161" si="18">RIGHT(N122,15)</f>
        <v>science fiction</v>
      </c>
      <c r="S122" s="4">
        <f t="shared" si="13"/>
        <v>42616.049849537041</v>
      </c>
      <c r="T122" s="4">
        <f t="shared" si="14"/>
        <v>42646.049849537041</v>
      </c>
      <c r="U122" s="18">
        <f t="shared" si="15"/>
        <v>30</v>
      </c>
    </row>
    <row r="123" spans="1:21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0"/>
        <v>3.3333333333333333E-2</v>
      </c>
      <c r="P123" s="7">
        <f t="shared" si="17"/>
        <v>1</v>
      </c>
      <c r="Q123" t="str">
        <f t="shared" si="12"/>
        <v>film &amp; video</v>
      </c>
      <c r="R123" t="str">
        <f t="shared" si="18"/>
        <v>science fiction</v>
      </c>
      <c r="S123" s="4">
        <f t="shared" si="13"/>
        <v>42096.704976851848</v>
      </c>
      <c r="T123" s="4">
        <f t="shared" si="14"/>
        <v>42112.427777777775</v>
      </c>
      <c r="U123" s="18">
        <f t="shared" si="15"/>
        <v>15.722800925927004</v>
      </c>
    </row>
    <row r="124" spans="1:21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0"/>
        <v>0</v>
      </c>
      <c r="P124" s="7">
        <v>0</v>
      </c>
      <c r="Q124" t="str">
        <f t="shared" si="12"/>
        <v>film &amp; video</v>
      </c>
      <c r="R124" t="str">
        <f t="shared" si="18"/>
        <v>science fiction</v>
      </c>
      <c r="S124" s="4">
        <f t="shared" si="13"/>
        <v>42593.431793981479</v>
      </c>
      <c r="T124" s="4">
        <f t="shared" si="14"/>
        <v>42653.431793981479</v>
      </c>
      <c r="U124" s="18">
        <f t="shared" si="15"/>
        <v>60</v>
      </c>
    </row>
    <row r="125" spans="1:21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0"/>
        <v>0.27454545454545454</v>
      </c>
      <c r="P125" s="7">
        <f>E125/L125</f>
        <v>25.166666666666668</v>
      </c>
      <c r="Q125" t="str">
        <f t="shared" si="12"/>
        <v>film &amp; video</v>
      </c>
      <c r="R125" t="str">
        <f t="shared" si="18"/>
        <v>science fiction</v>
      </c>
      <c r="S125" s="4">
        <f t="shared" si="13"/>
        <v>41904.781990740739</v>
      </c>
      <c r="T125" s="4">
        <f t="shared" si="14"/>
        <v>41940.916666666664</v>
      </c>
      <c r="U125" s="18">
        <f t="shared" si="15"/>
        <v>36.134675925924967</v>
      </c>
    </row>
    <row r="126" spans="1:21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0"/>
        <v>0</v>
      </c>
      <c r="P126" s="7">
        <v>0</v>
      </c>
      <c r="Q126" t="str">
        <f t="shared" si="12"/>
        <v>film &amp; video</v>
      </c>
      <c r="R126" t="str">
        <f t="shared" si="18"/>
        <v>science fiction</v>
      </c>
      <c r="S126" s="4">
        <f t="shared" si="13"/>
        <v>42114.928726851853</v>
      </c>
      <c r="T126" s="4">
        <f t="shared" si="14"/>
        <v>42139.928726851853</v>
      </c>
      <c r="U126" s="18">
        <f t="shared" si="15"/>
        <v>25</v>
      </c>
    </row>
    <row r="127" spans="1:21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0"/>
        <v>14.000000000000002</v>
      </c>
      <c r="P127" s="7">
        <f>E127/L127</f>
        <v>11.666666666666666</v>
      </c>
      <c r="Q127" t="str">
        <f t="shared" si="12"/>
        <v>film &amp; video</v>
      </c>
      <c r="R127" t="str">
        <f t="shared" si="18"/>
        <v>science fiction</v>
      </c>
      <c r="S127" s="4">
        <f t="shared" si="13"/>
        <v>42709.993981481486</v>
      </c>
      <c r="T127" s="4">
        <f t="shared" si="14"/>
        <v>42769.993981481486</v>
      </c>
      <c r="U127" s="18">
        <f t="shared" si="15"/>
        <v>60</v>
      </c>
    </row>
    <row r="128" spans="1:21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0"/>
        <v>5.548</v>
      </c>
      <c r="P128" s="7">
        <f>E128/L128</f>
        <v>106.69230769230769</v>
      </c>
      <c r="Q128" t="str">
        <f t="shared" si="12"/>
        <v>film &amp; video</v>
      </c>
      <c r="R128" t="str">
        <f t="shared" si="18"/>
        <v>science fiction</v>
      </c>
      <c r="S128" s="4">
        <f t="shared" si="13"/>
        <v>42135.589548611111</v>
      </c>
      <c r="T128" s="4">
        <f t="shared" si="14"/>
        <v>42166.083333333328</v>
      </c>
      <c r="U128" s="18">
        <f t="shared" si="15"/>
        <v>30.493784722217242</v>
      </c>
    </row>
    <row r="129" spans="1:21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0"/>
        <v>2.375</v>
      </c>
      <c r="P129" s="7">
        <f>E129/L129</f>
        <v>47.5</v>
      </c>
      <c r="Q129" t="str">
        <f t="shared" si="12"/>
        <v>film &amp; video</v>
      </c>
      <c r="R129" t="str">
        <f t="shared" si="18"/>
        <v>science fiction</v>
      </c>
      <c r="S129" s="4">
        <f t="shared" si="13"/>
        <v>42067.62431712963</v>
      </c>
      <c r="T129" s="4">
        <f t="shared" si="14"/>
        <v>42097.582650462966</v>
      </c>
      <c r="U129" s="18">
        <f t="shared" si="15"/>
        <v>29.958333333335759</v>
      </c>
    </row>
    <row r="130" spans="1:21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9">(E130/D130)*100</f>
        <v>1.867</v>
      </c>
      <c r="P130" s="7">
        <f>E130/L130</f>
        <v>311.16666666666669</v>
      </c>
      <c r="Q130" t="str">
        <f t="shared" ref="Q130:Q193" si="20">LEFT(N130,12)</f>
        <v>film &amp; video</v>
      </c>
      <c r="R130" t="str">
        <f t="shared" si="18"/>
        <v>science fiction</v>
      </c>
      <c r="S130" s="4">
        <f t="shared" ref="S130:S193" si="21" xml:space="preserve"> ((J130/86400) +25569)</f>
        <v>42628.22792824074</v>
      </c>
      <c r="T130" s="4">
        <f t="shared" ref="T130:T193" si="22" xml:space="preserve"> ((I130/86400) +25569)</f>
        <v>42663.22792824074</v>
      </c>
      <c r="U130" s="18">
        <f t="shared" si="15"/>
        <v>35</v>
      </c>
    </row>
    <row r="131" spans="1:21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9"/>
        <v>0</v>
      </c>
      <c r="P131" s="7">
        <v>0</v>
      </c>
      <c r="Q131" t="str">
        <f t="shared" si="20"/>
        <v>film &amp; video</v>
      </c>
      <c r="R131" t="str">
        <f t="shared" si="18"/>
        <v>science fiction</v>
      </c>
      <c r="S131" s="4">
        <f t="shared" si="21"/>
        <v>41882.937303240738</v>
      </c>
      <c r="T131" s="4">
        <f t="shared" si="22"/>
        <v>41942.937303240738</v>
      </c>
      <c r="U131" s="18">
        <f t="shared" ref="U131:U194" si="23">T131-S131</f>
        <v>60</v>
      </c>
    </row>
    <row r="132" spans="1:21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9"/>
        <v>0</v>
      </c>
      <c r="P132" s="7">
        <v>0</v>
      </c>
      <c r="Q132" t="str">
        <f t="shared" si="20"/>
        <v>film &amp; video</v>
      </c>
      <c r="R132" t="str">
        <f t="shared" si="18"/>
        <v>science fiction</v>
      </c>
      <c r="S132" s="4">
        <f t="shared" si="21"/>
        <v>41778.91541666667</v>
      </c>
      <c r="T132" s="4">
        <f t="shared" si="22"/>
        <v>41806.844444444447</v>
      </c>
      <c r="U132" s="18">
        <f t="shared" si="23"/>
        <v>27.929027777776355</v>
      </c>
    </row>
    <row r="133" spans="1:21" ht="15.75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9"/>
        <v>0</v>
      </c>
      <c r="P133" s="7">
        <v>0</v>
      </c>
      <c r="Q133" t="str">
        <f t="shared" si="20"/>
        <v>film &amp; video</v>
      </c>
      <c r="R133" t="str">
        <f t="shared" si="18"/>
        <v>science fiction</v>
      </c>
      <c r="S133" s="4">
        <f t="shared" si="21"/>
        <v>42541.837511574078</v>
      </c>
      <c r="T133" s="4">
        <f t="shared" si="22"/>
        <v>42557</v>
      </c>
      <c r="U133" s="18">
        <f t="shared" si="23"/>
        <v>15.162488425921765</v>
      </c>
    </row>
    <row r="134" spans="1:21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9"/>
        <v>9.5687499999999996</v>
      </c>
      <c r="P134" s="7">
        <f>E134/L134</f>
        <v>94.506172839506178</v>
      </c>
      <c r="Q134" t="str">
        <f t="shared" si="20"/>
        <v>film &amp; video</v>
      </c>
      <c r="R134" t="str">
        <f t="shared" si="18"/>
        <v>science fiction</v>
      </c>
      <c r="S134" s="4">
        <f t="shared" si="21"/>
        <v>41905.812581018516</v>
      </c>
      <c r="T134" s="4">
        <f t="shared" si="22"/>
        <v>41950.854247685187</v>
      </c>
      <c r="U134" s="18">
        <f t="shared" si="23"/>
        <v>45.041666666671517</v>
      </c>
    </row>
    <row r="135" spans="1:21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9"/>
        <v>0</v>
      </c>
      <c r="P135" s="7">
        <v>0</v>
      </c>
      <c r="Q135" t="str">
        <f t="shared" si="20"/>
        <v>film &amp; video</v>
      </c>
      <c r="R135" t="str">
        <f t="shared" si="18"/>
        <v>science fiction</v>
      </c>
      <c r="S135" s="4">
        <f t="shared" si="21"/>
        <v>42491.80768518518</v>
      </c>
      <c r="T135" s="4">
        <f t="shared" si="22"/>
        <v>42521.729861111111</v>
      </c>
      <c r="U135" s="18">
        <f t="shared" si="23"/>
        <v>29.922175925930787</v>
      </c>
    </row>
    <row r="136" spans="1:21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9"/>
        <v>0</v>
      </c>
      <c r="P136" s="7">
        <v>0</v>
      </c>
      <c r="Q136" t="str">
        <f t="shared" si="20"/>
        <v>film &amp; video</v>
      </c>
      <c r="R136" t="str">
        <f t="shared" si="18"/>
        <v>science fiction</v>
      </c>
      <c r="S136" s="4">
        <f t="shared" si="21"/>
        <v>42221.909930555557</v>
      </c>
      <c r="T136" s="4">
        <f t="shared" si="22"/>
        <v>42251.708333333328</v>
      </c>
      <c r="U136" s="18">
        <f t="shared" si="23"/>
        <v>29.798402777771116</v>
      </c>
    </row>
    <row r="137" spans="1:21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9"/>
        <v>13.433333333333334</v>
      </c>
      <c r="P137" s="7">
        <f>E137/L137</f>
        <v>80.599999999999994</v>
      </c>
      <c r="Q137" t="str">
        <f t="shared" si="20"/>
        <v>film &amp; video</v>
      </c>
      <c r="R137" t="str">
        <f t="shared" si="18"/>
        <v>science fiction</v>
      </c>
      <c r="S137" s="4">
        <f t="shared" si="21"/>
        <v>41788.381909722222</v>
      </c>
      <c r="T137" s="4">
        <f t="shared" si="22"/>
        <v>41821.791666666664</v>
      </c>
      <c r="U137" s="18">
        <f t="shared" si="23"/>
        <v>33.409756944442051</v>
      </c>
    </row>
    <row r="138" spans="1:21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9"/>
        <v>0</v>
      </c>
      <c r="P138" s="7">
        <v>0</v>
      </c>
      <c r="Q138" t="str">
        <f t="shared" si="20"/>
        <v>film &amp; video</v>
      </c>
      <c r="R138" t="str">
        <f t="shared" si="18"/>
        <v>science fiction</v>
      </c>
      <c r="S138" s="4">
        <f t="shared" si="21"/>
        <v>42096.410115740742</v>
      </c>
      <c r="T138" s="4">
        <f t="shared" si="22"/>
        <v>42140.427777777775</v>
      </c>
      <c r="U138" s="18">
        <f t="shared" si="23"/>
        <v>44.017662037033006</v>
      </c>
    </row>
    <row r="139" spans="1:21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9"/>
        <v>0</v>
      </c>
      <c r="P139" s="7">
        <v>0</v>
      </c>
      <c r="Q139" t="str">
        <f t="shared" si="20"/>
        <v>film &amp; video</v>
      </c>
      <c r="R139" t="str">
        <f t="shared" si="18"/>
        <v>science fiction</v>
      </c>
      <c r="S139" s="4">
        <f t="shared" si="21"/>
        <v>42239.573993055557</v>
      </c>
      <c r="T139" s="4">
        <f t="shared" si="22"/>
        <v>42289.573993055557</v>
      </c>
      <c r="U139" s="18">
        <f t="shared" si="23"/>
        <v>50</v>
      </c>
    </row>
    <row r="140" spans="1:21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9"/>
        <v>3.1413333333333333</v>
      </c>
      <c r="P140" s="7">
        <f>E140/L140</f>
        <v>81.241379310344826</v>
      </c>
      <c r="Q140" t="str">
        <f t="shared" si="20"/>
        <v>film &amp; video</v>
      </c>
      <c r="R140" t="str">
        <f t="shared" si="18"/>
        <v>science fiction</v>
      </c>
      <c r="S140" s="4">
        <f t="shared" si="21"/>
        <v>42186.257418981477</v>
      </c>
      <c r="T140" s="4">
        <f t="shared" si="22"/>
        <v>42217.207638888889</v>
      </c>
      <c r="U140" s="18">
        <f t="shared" si="23"/>
        <v>30.950219907412247</v>
      </c>
    </row>
    <row r="141" spans="1:21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9"/>
        <v>100</v>
      </c>
      <c r="P141" s="7">
        <f>E141/L141</f>
        <v>500</v>
      </c>
      <c r="Q141" t="str">
        <f t="shared" si="20"/>
        <v>film &amp; video</v>
      </c>
      <c r="R141" t="str">
        <f t="shared" si="18"/>
        <v>science fiction</v>
      </c>
      <c r="S141" s="4">
        <f t="shared" si="21"/>
        <v>42187.920972222222</v>
      </c>
      <c r="T141" s="4">
        <f t="shared" si="22"/>
        <v>42197.920972222222</v>
      </c>
      <c r="U141" s="18">
        <f t="shared" si="23"/>
        <v>10</v>
      </c>
    </row>
    <row r="142" spans="1:21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9"/>
        <v>0</v>
      </c>
      <c r="P142" s="7">
        <v>0</v>
      </c>
      <c r="Q142" t="str">
        <f t="shared" si="20"/>
        <v>film &amp; video</v>
      </c>
      <c r="R142" t="str">
        <f t="shared" si="18"/>
        <v>science fiction</v>
      </c>
      <c r="S142" s="4">
        <f t="shared" si="21"/>
        <v>42053.198287037041</v>
      </c>
      <c r="T142" s="4">
        <f t="shared" si="22"/>
        <v>42083.15662037037</v>
      </c>
      <c r="U142" s="18">
        <f t="shared" si="23"/>
        <v>29.958333333328483</v>
      </c>
    </row>
    <row r="143" spans="1:21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9"/>
        <v>10.775</v>
      </c>
      <c r="P143" s="7">
        <f>E143/L143</f>
        <v>46.178571428571431</v>
      </c>
      <c r="Q143" t="str">
        <f t="shared" si="20"/>
        <v>film &amp; video</v>
      </c>
      <c r="R143" t="str">
        <f t="shared" si="18"/>
        <v>science fiction</v>
      </c>
      <c r="S143" s="4">
        <f t="shared" si="21"/>
        <v>42110.153043981481</v>
      </c>
      <c r="T143" s="4">
        <f t="shared" si="22"/>
        <v>42155.153043981481</v>
      </c>
      <c r="U143" s="18">
        <f t="shared" si="23"/>
        <v>45</v>
      </c>
    </row>
    <row r="144" spans="1:21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9"/>
        <v>0.33333333333333337</v>
      </c>
      <c r="P144" s="7">
        <f>E144/L144</f>
        <v>10</v>
      </c>
      <c r="Q144" t="str">
        <f t="shared" si="20"/>
        <v>film &amp; video</v>
      </c>
      <c r="R144" t="str">
        <f t="shared" si="18"/>
        <v>science fiction</v>
      </c>
      <c r="S144" s="4">
        <f t="shared" si="21"/>
        <v>41938.893263888887</v>
      </c>
      <c r="T144" s="4">
        <f t="shared" si="22"/>
        <v>41959.934930555552</v>
      </c>
      <c r="U144" s="18">
        <f t="shared" si="23"/>
        <v>21.041666666664241</v>
      </c>
    </row>
    <row r="145" spans="1:21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9"/>
        <v>0</v>
      </c>
      <c r="P145" s="7">
        <v>0</v>
      </c>
      <c r="Q145" t="str">
        <f t="shared" si="20"/>
        <v>film &amp; video</v>
      </c>
      <c r="R145" t="str">
        <f t="shared" si="18"/>
        <v>science fiction</v>
      </c>
      <c r="S145" s="4">
        <f t="shared" si="21"/>
        <v>42559.064143518517</v>
      </c>
      <c r="T145" s="4">
        <f t="shared" si="22"/>
        <v>42616.246527777781</v>
      </c>
      <c r="U145" s="18">
        <f t="shared" si="23"/>
        <v>57.182384259263927</v>
      </c>
    </row>
    <row r="146" spans="1:21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9"/>
        <v>27.6</v>
      </c>
      <c r="P146" s="7">
        <f>E146/L146</f>
        <v>55.945945945945944</v>
      </c>
      <c r="Q146" t="str">
        <f t="shared" si="20"/>
        <v>film &amp; video</v>
      </c>
      <c r="R146" t="str">
        <f t="shared" si="18"/>
        <v>science fiction</v>
      </c>
      <c r="S146" s="4">
        <f t="shared" si="21"/>
        <v>42047.762407407412</v>
      </c>
      <c r="T146" s="4">
        <f t="shared" si="22"/>
        <v>42107.72074074074</v>
      </c>
      <c r="U146" s="18">
        <f t="shared" si="23"/>
        <v>59.958333333328483</v>
      </c>
    </row>
    <row r="147" spans="1:21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9"/>
        <v>7.5111111111111111</v>
      </c>
      <c r="P147" s="7">
        <f>E147/L147</f>
        <v>37.555555555555557</v>
      </c>
      <c r="Q147" t="str">
        <f t="shared" si="20"/>
        <v>film &amp; video</v>
      </c>
      <c r="R147" t="str">
        <f t="shared" si="18"/>
        <v>science fiction</v>
      </c>
      <c r="S147" s="4">
        <f t="shared" si="21"/>
        <v>42200.542268518519</v>
      </c>
      <c r="T147" s="4">
        <f t="shared" si="22"/>
        <v>42227.542268518519</v>
      </c>
      <c r="U147" s="18">
        <f t="shared" si="23"/>
        <v>27</v>
      </c>
    </row>
    <row r="148" spans="1:21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9"/>
        <v>0.57499999999999996</v>
      </c>
      <c r="P148" s="7">
        <f>E148/L148</f>
        <v>38.333333333333336</v>
      </c>
      <c r="Q148" t="str">
        <f t="shared" si="20"/>
        <v>film &amp; video</v>
      </c>
      <c r="R148" t="str">
        <f t="shared" si="18"/>
        <v>science fiction</v>
      </c>
      <c r="S148" s="4">
        <f t="shared" si="21"/>
        <v>42693.016180555554</v>
      </c>
      <c r="T148" s="4">
        <f t="shared" si="22"/>
        <v>42753.016180555554</v>
      </c>
      <c r="U148" s="18">
        <f t="shared" si="23"/>
        <v>60</v>
      </c>
    </row>
    <row r="149" spans="1:21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9"/>
        <v>0</v>
      </c>
      <c r="P149" s="7">
        <v>0</v>
      </c>
      <c r="Q149" t="str">
        <f t="shared" si="20"/>
        <v>film &amp; video</v>
      </c>
      <c r="R149" t="str">
        <f t="shared" si="18"/>
        <v>science fiction</v>
      </c>
      <c r="S149" s="4">
        <f t="shared" si="21"/>
        <v>41969.767824074079</v>
      </c>
      <c r="T149" s="4">
        <f t="shared" si="22"/>
        <v>42012.762499999997</v>
      </c>
      <c r="U149" s="18">
        <f t="shared" si="23"/>
        <v>42.994675925918273</v>
      </c>
    </row>
    <row r="150" spans="1:21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9"/>
        <v>0.08</v>
      </c>
      <c r="P150" s="7">
        <f t="shared" ref="P150:P159" si="24">E150/L150</f>
        <v>20</v>
      </c>
      <c r="Q150" t="str">
        <f t="shared" si="20"/>
        <v>film &amp; video</v>
      </c>
      <c r="R150" t="str">
        <f t="shared" si="18"/>
        <v>science fiction</v>
      </c>
      <c r="S150" s="4">
        <f t="shared" si="21"/>
        <v>42397.281666666662</v>
      </c>
      <c r="T150" s="4">
        <f t="shared" si="22"/>
        <v>42427.281666666662</v>
      </c>
      <c r="U150" s="18">
        <f t="shared" si="23"/>
        <v>30</v>
      </c>
    </row>
    <row r="151" spans="1:21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9"/>
        <v>0.91999999999999993</v>
      </c>
      <c r="P151" s="7">
        <f t="shared" si="24"/>
        <v>15.333333333333334</v>
      </c>
      <c r="Q151" t="str">
        <f t="shared" si="20"/>
        <v>film &amp; video</v>
      </c>
      <c r="R151" t="str">
        <f t="shared" si="18"/>
        <v>science fiction</v>
      </c>
      <c r="S151" s="4">
        <f t="shared" si="21"/>
        <v>41968.172106481477</v>
      </c>
      <c r="T151" s="4">
        <f t="shared" si="22"/>
        <v>41998.333333333328</v>
      </c>
      <c r="U151" s="18">
        <f t="shared" si="23"/>
        <v>30.161226851851097</v>
      </c>
    </row>
    <row r="152" spans="1:21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9"/>
        <v>23.163076923076922</v>
      </c>
      <c r="P152" s="7">
        <f t="shared" si="24"/>
        <v>449.43283582089555</v>
      </c>
      <c r="Q152" t="str">
        <f t="shared" si="20"/>
        <v>film &amp; video</v>
      </c>
      <c r="R152" t="str">
        <f t="shared" si="18"/>
        <v>science fiction</v>
      </c>
      <c r="S152" s="4">
        <f t="shared" si="21"/>
        <v>42090.161828703705</v>
      </c>
      <c r="T152" s="4">
        <f t="shared" si="22"/>
        <v>42150.161828703705</v>
      </c>
      <c r="U152" s="18">
        <f t="shared" si="23"/>
        <v>60</v>
      </c>
    </row>
    <row r="153" spans="1:21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9"/>
        <v>5.5999999999999994E-2</v>
      </c>
      <c r="P153" s="7">
        <f t="shared" si="24"/>
        <v>28</v>
      </c>
      <c r="Q153" t="str">
        <f t="shared" si="20"/>
        <v>film &amp; video</v>
      </c>
      <c r="R153" t="str">
        <f t="shared" si="18"/>
        <v>science fiction</v>
      </c>
      <c r="S153" s="4">
        <f t="shared" si="21"/>
        <v>42113.550821759258</v>
      </c>
      <c r="T153" s="4">
        <f t="shared" si="22"/>
        <v>42173.550821759258</v>
      </c>
      <c r="U153" s="18">
        <f t="shared" si="23"/>
        <v>60</v>
      </c>
    </row>
    <row r="154" spans="1:21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9"/>
        <v>7.8947368421052634E-3</v>
      </c>
      <c r="P154" s="7">
        <f t="shared" si="24"/>
        <v>15</v>
      </c>
      <c r="Q154" t="str">
        <f t="shared" si="20"/>
        <v>film &amp; video</v>
      </c>
      <c r="R154" t="str">
        <f t="shared" si="18"/>
        <v>science fiction</v>
      </c>
      <c r="S154" s="4">
        <f t="shared" si="21"/>
        <v>41875.077546296292</v>
      </c>
      <c r="T154" s="4">
        <f t="shared" si="22"/>
        <v>41905.077546296292</v>
      </c>
      <c r="U154" s="18">
        <f t="shared" si="23"/>
        <v>30</v>
      </c>
    </row>
    <row r="155" spans="1:21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9"/>
        <v>0.71799999999999997</v>
      </c>
      <c r="P155" s="7">
        <f t="shared" si="24"/>
        <v>35.9</v>
      </c>
      <c r="Q155" t="str">
        <f t="shared" si="20"/>
        <v>film &amp; video</v>
      </c>
      <c r="R155" t="str">
        <f t="shared" si="18"/>
        <v>science fiction</v>
      </c>
      <c r="S155" s="4">
        <f t="shared" si="21"/>
        <v>41933.586157407408</v>
      </c>
      <c r="T155" s="4">
        <f t="shared" si="22"/>
        <v>41975.627824074079</v>
      </c>
      <c r="U155" s="18">
        <f t="shared" si="23"/>
        <v>42.041666666671517</v>
      </c>
    </row>
    <row r="156" spans="1:21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9"/>
        <v>2.666666666666667</v>
      </c>
      <c r="P156" s="7">
        <f t="shared" si="24"/>
        <v>13.333333333333334</v>
      </c>
      <c r="Q156" t="str">
        <f t="shared" si="20"/>
        <v>film &amp; video</v>
      </c>
      <c r="R156" t="str">
        <f t="shared" si="18"/>
        <v>science fiction</v>
      </c>
      <c r="S156" s="4">
        <f t="shared" si="21"/>
        <v>42115.547395833331</v>
      </c>
      <c r="T156" s="4">
        <f t="shared" si="22"/>
        <v>42158.547395833331</v>
      </c>
      <c r="U156" s="18">
        <f t="shared" si="23"/>
        <v>43</v>
      </c>
    </row>
    <row r="157" spans="1:21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9"/>
        <v>6.0000000000000001E-3</v>
      </c>
      <c r="P157" s="7">
        <f t="shared" si="24"/>
        <v>20.25</v>
      </c>
      <c r="Q157" t="str">
        <f t="shared" si="20"/>
        <v>film &amp; video</v>
      </c>
      <c r="R157" t="str">
        <f t="shared" si="18"/>
        <v>science fiction</v>
      </c>
      <c r="S157" s="4">
        <f t="shared" si="21"/>
        <v>42168.559432870374</v>
      </c>
      <c r="T157" s="4">
        <f t="shared" si="22"/>
        <v>42208.559432870374</v>
      </c>
      <c r="U157" s="18">
        <f t="shared" si="23"/>
        <v>40</v>
      </c>
    </row>
    <row r="158" spans="1:21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9"/>
        <v>5.0999999999999996</v>
      </c>
      <c r="P158" s="7">
        <f t="shared" si="24"/>
        <v>119</v>
      </c>
      <c r="Q158" t="str">
        <f t="shared" si="20"/>
        <v>film &amp; video</v>
      </c>
      <c r="R158" t="str">
        <f t="shared" si="18"/>
        <v>science fiction</v>
      </c>
      <c r="S158" s="4">
        <f t="shared" si="21"/>
        <v>41794.124953703707</v>
      </c>
      <c r="T158" s="4">
        <f t="shared" si="22"/>
        <v>41854.124953703707</v>
      </c>
      <c r="U158" s="18">
        <f t="shared" si="23"/>
        <v>60</v>
      </c>
    </row>
    <row r="159" spans="1:21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9"/>
        <v>0.26711185308848079</v>
      </c>
      <c r="P159" s="7">
        <f t="shared" si="24"/>
        <v>4</v>
      </c>
      <c r="Q159" t="str">
        <f t="shared" si="20"/>
        <v>film &amp; video</v>
      </c>
      <c r="R159" t="str">
        <f t="shared" si="18"/>
        <v>science fiction</v>
      </c>
      <c r="S159" s="4">
        <f t="shared" si="21"/>
        <v>42396.911712962959</v>
      </c>
      <c r="T159" s="4">
        <f t="shared" si="22"/>
        <v>42426.911712962959</v>
      </c>
      <c r="U159" s="18">
        <f t="shared" si="23"/>
        <v>30</v>
      </c>
    </row>
    <row r="160" spans="1:21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9"/>
        <v>0</v>
      </c>
      <c r="P160" s="7">
        <v>0</v>
      </c>
      <c r="Q160" t="str">
        <f t="shared" si="20"/>
        <v>film &amp; video</v>
      </c>
      <c r="R160" t="str">
        <f t="shared" si="18"/>
        <v>science fiction</v>
      </c>
      <c r="S160" s="4">
        <f t="shared" si="21"/>
        <v>41904.07671296296</v>
      </c>
      <c r="T160" s="4">
        <f t="shared" si="22"/>
        <v>41934.07671296296</v>
      </c>
      <c r="U160" s="18">
        <f t="shared" si="23"/>
        <v>30</v>
      </c>
    </row>
    <row r="161" spans="1:21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9"/>
        <v>2E-3</v>
      </c>
      <c r="P161" s="7">
        <f>E161/L161</f>
        <v>10</v>
      </c>
      <c r="Q161" t="str">
        <f t="shared" si="20"/>
        <v>film &amp; video</v>
      </c>
      <c r="R161" t="str">
        <f t="shared" si="18"/>
        <v>science fiction</v>
      </c>
      <c r="S161" s="4">
        <f t="shared" si="21"/>
        <v>42514.434548611112</v>
      </c>
      <c r="T161" s="4">
        <f t="shared" si="22"/>
        <v>42554.434548611112</v>
      </c>
      <c r="U161" s="18">
        <f t="shared" si="23"/>
        <v>40</v>
      </c>
    </row>
    <row r="162" spans="1:21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9"/>
        <v>0</v>
      </c>
      <c r="P162" s="7">
        <v>0</v>
      </c>
      <c r="Q162" t="str">
        <f t="shared" si="20"/>
        <v>film &amp; video</v>
      </c>
      <c r="R162" t="str">
        <f t="shared" ref="R162:R193" si="25">RIGHT(N162,5)</f>
        <v>drama</v>
      </c>
      <c r="S162" s="4">
        <f t="shared" si="21"/>
        <v>42171.913090277776</v>
      </c>
      <c r="T162" s="4">
        <f t="shared" si="22"/>
        <v>42231.913090277776</v>
      </c>
      <c r="U162" s="18">
        <f t="shared" si="23"/>
        <v>60</v>
      </c>
    </row>
    <row r="163" spans="1:21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9"/>
        <v>0.01</v>
      </c>
      <c r="P163" s="7">
        <f>E163/L163</f>
        <v>5</v>
      </c>
      <c r="Q163" t="str">
        <f t="shared" si="20"/>
        <v>film &amp; video</v>
      </c>
      <c r="R163" t="str">
        <f t="shared" si="25"/>
        <v>drama</v>
      </c>
      <c r="S163" s="4">
        <f t="shared" si="21"/>
        <v>41792.687442129631</v>
      </c>
      <c r="T163" s="4">
        <f t="shared" si="22"/>
        <v>41822.687442129631</v>
      </c>
      <c r="U163" s="18">
        <f t="shared" si="23"/>
        <v>30</v>
      </c>
    </row>
    <row r="164" spans="1:21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9"/>
        <v>15.535714285714286</v>
      </c>
      <c r="P164" s="7">
        <f>E164/L164</f>
        <v>43.5</v>
      </c>
      <c r="Q164" t="str">
        <f t="shared" si="20"/>
        <v>film &amp; video</v>
      </c>
      <c r="R164" t="str">
        <f t="shared" si="25"/>
        <v>drama</v>
      </c>
      <c r="S164" s="4">
        <f t="shared" si="21"/>
        <v>41835.126805555556</v>
      </c>
      <c r="T164" s="4">
        <f t="shared" si="22"/>
        <v>41867.987500000003</v>
      </c>
      <c r="U164" s="18">
        <f t="shared" si="23"/>
        <v>32.86069444444729</v>
      </c>
    </row>
    <row r="165" spans="1:21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9"/>
        <v>0</v>
      </c>
      <c r="P165" s="7">
        <v>0</v>
      </c>
      <c r="Q165" t="str">
        <f t="shared" si="20"/>
        <v>film &amp; video</v>
      </c>
      <c r="R165" t="str">
        <f t="shared" si="25"/>
        <v>drama</v>
      </c>
      <c r="S165" s="4">
        <f t="shared" si="21"/>
        <v>42243.961273148147</v>
      </c>
      <c r="T165" s="4">
        <f t="shared" si="22"/>
        <v>42278</v>
      </c>
      <c r="U165" s="18">
        <f t="shared" si="23"/>
        <v>34.038726851853426</v>
      </c>
    </row>
    <row r="166" spans="1:21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9"/>
        <v>0.53333333333333333</v>
      </c>
      <c r="P166" s="7">
        <f>E166/L166</f>
        <v>91.428571428571431</v>
      </c>
      <c r="Q166" t="str">
        <f t="shared" si="20"/>
        <v>film &amp; video</v>
      </c>
      <c r="R166" t="str">
        <f t="shared" si="25"/>
        <v>drama</v>
      </c>
      <c r="S166" s="4">
        <f t="shared" si="21"/>
        <v>41841.762743055559</v>
      </c>
      <c r="T166" s="4">
        <f t="shared" si="22"/>
        <v>41901.762743055559</v>
      </c>
      <c r="U166" s="18">
        <f t="shared" si="23"/>
        <v>60</v>
      </c>
    </row>
    <row r="167" spans="1:21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9"/>
        <v>0</v>
      </c>
      <c r="P167" s="7">
        <v>0</v>
      </c>
      <c r="Q167" t="str">
        <f t="shared" si="20"/>
        <v>film &amp; video</v>
      </c>
      <c r="R167" t="str">
        <f t="shared" si="25"/>
        <v>drama</v>
      </c>
      <c r="S167" s="4">
        <f t="shared" si="21"/>
        <v>42351.658842592587</v>
      </c>
      <c r="T167" s="4">
        <f t="shared" si="22"/>
        <v>42381.658842592587</v>
      </c>
      <c r="U167" s="18">
        <f t="shared" si="23"/>
        <v>30</v>
      </c>
    </row>
    <row r="168" spans="1:21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9"/>
        <v>60</v>
      </c>
      <c r="P168" s="7">
        <f t="shared" ref="P168:P173" si="26">E168/L168</f>
        <v>3000</v>
      </c>
      <c r="Q168" t="str">
        <f t="shared" si="20"/>
        <v>film &amp; video</v>
      </c>
      <c r="R168" t="str">
        <f t="shared" si="25"/>
        <v>drama</v>
      </c>
      <c r="S168" s="4">
        <f t="shared" si="21"/>
        <v>42721.075949074075</v>
      </c>
      <c r="T168" s="4">
        <f t="shared" si="22"/>
        <v>42751.075949074075</v>
      </c>
      <c r="U168" s="18">
        <f t="shared" si="23"/>
        <v>30</v>
      </c>
    </row>
    <row r="169" spans="1:21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9"/>
        <v>0.01</v>
      </c>
      <c r="P169" s="7">
        <f t="shared" si="26"/>
        <v>5.5</v>
      </c>
      <c r="Q169" t="str">
        <f t="shared" si="20"/>
        <v>film &amp; video</v>
      </c>
      <c r="R169" t="str">
        <f t="shared" si="25"/>
        <v>drama</v>
      </c>
      <c r="S169" s="4">
        <f t="shared" si="21"/>
        <v>42160.927488425921</v>
      </c>
      <c r="T169" s="4">
        <f t="shared" si="22"/>
        <v>42220.927488425921</v>
      </c>
      <c r="U169" s="18">
        <f t="shared" si="23"/>
        <v>60</v>
      </c>
    </row>
    <row r="170" spans="1:21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9"/>
        <v>4.0625</v>
      </c>
      <c r="P170" s="7">
        <f t="shared" si="26"/>
        <v>108.33333333333333</v>
      </c>
      <c r="Q170" t="str">
        <f t="shared" si="20"/>
        <v>film &amp; video</v>
      </c>
      <c r="R170" t="str">
        <f t="shared" si="25"/>
        <v>drama</v>
      </c>
      <c r="S170" s="4">
        <f t="shared" si="21"/>
        <v>42052.83530092593</v>
      </c>
      <c r="T170" s="4">
        <f t="shared" si="22"/>
        <v>42082.793634259258</v>
      </c>
      <c r="U170" s="18">
        <f t="shared" si="23"/>
        <v>29.958333333328483</v>
      </c>
    </row>
    <row r="171" spans="1:21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9"/>
        <v>22.400000000000002</v>
      </c>
      <c r="P171" s="7">
        <f t="shared" si="26"/>
        <v>56</v>
      </c>
      <c r="Q171" t="str">
        <f t="shared" si="20"/>
        <v>film &amp; video</v>
      </c>
      <c r="R171" t="str">
        <f t="shared" si="25"/>
        <v>drama</v>
      </c>
      <c r="S171" s="4">
        <f t="shared" si="21"/>
        <v>41900.505312499998</v>
      </c>
      <c r="T171" s="4">
        <f t="shared" si="22"/>
        <v>41930.505312499998</v>
      </c>
      <c r="U171" s="18">
        <f t="shared" si="23"/>
        <v>30</v>
      </c>
    </row>
    <row r="172" spans="1:21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9"/>
        <v>3.25</v>
      </c>
      <c r="P172" s="7">
        <f t="shared" si="26"/>
        <v>32.5</v>
      </c>
      <c r="Q172" t="str">
        <f t="shared" si="20"/>
        <v>film &amp; video</v>
      </c>
      <c r="R172" t="str">
        <f t="shared" si="25"/>
        <v>drama</v>
      </c>
      <c r="S172" s="4">
        <f t="shared" si="21"/>
        <v>42216.977812500001</v>
      </c>
      <c r="T172" s="4">
        <f t="shared" si="22"/>
        <v>42246.227777777778</v>
      </c>
      <c r="U172" s="18">
        <f t="shared" si="23"/>
        <v>29.249965277776937</v>
      </c>
    </row>
    <row r="173" spans="1:21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9"/>
        <v>2E-3</v>
      </c>
      <c r="P173" s="7">
        <f t="shared" si="26"/>
        <v>1</v>
      </c>
      <c r="Q173" t="str">
        <f t="shared" si="20"/>
        <v>film &amp; video</v>
      </c>
      <c r="R173" t="str">
        <f t="shared" si="25"/>
        <v>drama</v>
      </c>
      <c r="S173" s="4">
        <f t="shared" si="21"/>
        <v>42534.180717592593</v>
      </c>
      <c r="T173" s="4">
        <f t="shared" si="22"/>
        <v>42594.180717592593</v>
      </c>
      <c r="U173" s="18">
        <f t="shared" si="23"/>
        <v>60</v>
      </c>
    </row>
    <row r="174" spans="1:21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9"/>
        <v>0</v>
      </c>
      <c r="P174" s="7">
        <v>0</v>
      </c>
      <c r="Q174" t="str">
        <f t="shared" si="20"/>
        <v>film &amp; video</v>
      </c>
      <c r="R174" t="str">
        <f t="shared" si="25"/>
        <v>drama</v>
      </c>
      <c r="S174" s="4">
        <f t="shared" si="21"/>
        <v>42047.394942129627</v>
      </c>
      <c r="T174" s="4">
        <f t="shared" si="22"/>
        <v>42082.353275462963</v>
      </c>
      <c r="U174" s="18">
        <f t="shared" si="23"/>
        <v>34.958333333335759</v>
      </c>
    </row>
    <row r="175" spans="1:21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9"/>
        <v>0</v>
      </c>
      <c r="P175" s="7">
        <v>0</v>
      </c>
      <c r="Q175" t="str">
        <f t="shared" si="20"/>
        <v>film &amp; video</v>
      </c>
      <c r="R175" t="str">
        <f t="shared" si="25"/>
        <v>drama</v>
      </c>
      <c r="S175" s="4">
        <f t="shared" si="21"/>
        <v>42033.573009259257</v>
      </c>
      <c r="T175" s="4">
        <f t="shared" si="22"/>
        <v>42063.573009259257</v>
      </c>
      <c r="U175" s="18">
        <f t="shared" si="23"/>
        <v>30</v>
      </c>
    </row>
    <row r="176" spans="1:21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9"/>
        <v>0</v>
      </c>
      <c r="P176" s="7">
        <v>0</v>
      </c>
      <c r="Q176" t="str">
        <f t="shared" si="20"/>
        <v>film &amp; video</v>
      </c>
      <c r="R176" t="str">
        <f t="shared" si="25"/>
        <v>drama</v>
      </c>
      <c r="S176" s="4">
        <f t="shared" si="21"/>
        <v>42072.758981481486</v>
      </c>
      <c r="T176" s="4">
        <f t="shared" si="22"/>
        <v>42132.758981481486</v>
      </c>
      <c r="U176" s="18">
        <f t="shared" si="23"/>
        <v>60</v>
      </c>
    </row>
    <row r="177" spans="1:21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9"/>
        <v>6.4850000000000003</v>
      </c>
      <c r="P177" s="7">
        <f>E177/L177</f>
        <v>49.884615384615387</v>
      </c>
      <c r="Q177" t="str">
        <f t="shared" si="20"/>
        <v>film &amp; video</v>
      </c>
      <c r="R177" t="str">
        <f t="shared" si="25"/>
        <v>drama</v>
      </c>
      <c r="S177" s="4">
        <f t="shared" si="21"/>
        <v>41855.777905092589</v>
      </c>
      <c r="T177" s="4">
        <f t="shared" si="22"/>
        <v>41880.777905092589</v>
      </c>
      <c r="U177" s="18">
        <f t="shared" si="23"/>
        <v>25</v>
      </c>
    </row>
    <row r="178" spans="1:21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9"/>
        <v>0</v>
      </c>
      <c r="P178" s="7">
        <v>0</v>
      </c>
      <c r="Q178" t="str">
        <f t="shared" si="20"/>
        <v>film &amp; video</v>
      </c>
      <c r="R178" t="str">
        <f t="shared" si="25"/>
        <v>drama</v>
      </c>
      <c r="S178" s="4">
        <f t="shared" si="21"/>
        <v>42191.824062500003</v>
      </c>
      <c r="T178" s="4">
        <f t="shared" si="22"/>
        <v>42221.824062500003</v>
      </c>
      <c r="U178" s="18">
        <f t="shared" si="23"/>
        <v>30</v>
      </c>
    </row>
    <row r="179" spans="1:21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9"/>
        <v>40</v>
      </c>
      <c r="P179" s="7">
        <f>E179/L179</f>
        <v>25.714285714285715</v>
      </c>
      <c r="Q179" t="str">
        <f t="shared" si="20"/>
        <v>film &amp; video</v>
      </c>
      <c r="R179" t="str">
        <f t="shared" si="25"/>
        <v>drama</v>
      </c>
      <c r="S179" s="4">
        <f t="shared" si="21"/>
        <v>42070.047754629632</v>
      </c>
      <c r="T179" s="4">
        <f t="shared" si="22"/>
        <v>42087.00608796296</v>
      </c>
      <c r="U179" s="18">
        <f t="shared" si="23"/>
        <v>16.958333333328483</v>
      </c>
    </row>
    <row r="180" spans="1:21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9"/>
        <v>0</v>
      </c>
      <c r="P180" s="7">
        <v>0</v>
      </c>
      <c r="Q180" t="str">
        <f t="shared" si="20"/>
        <v>film &amp; video</v>
      </c>
      <c r="R180" t="str">
        <f t="shared" si="25"/>
        <v>drama</v>
      </c>
      <c r="S180" s="4">
        <f t="shared" si="21"/>
        <v>42304.955381944441</v>
      </c>
      <c r="T180" s="4">
        <f t="shared" si="22"/>
        <v>42334.997048611112</v>
      </c>
      <c r="U180" s="18">
        <f t="shared" si="23"/>
        <v>30.041666666671517</v>
      </c>
    </row>
    <row r="181" spans="1:21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9"/>
        <v>20</v>
      </c>
      <c r="P181" s="7">
        <f>E181/L181</f>
        <v>100</v>
      </c>
      <c r="Q181" t="str">
        <f t="shared" si="20"/>
        <v>film &amp; video</v>
      </c>
      <c r="R181" t="str">
        <f t="shared" si="25"/>
        <v>drama</v>
      </c>
      <c r="S181" s="4">
        <f t="shared" si="21"/>
        <v>42403.080497685187</v>
      </c>
      <c r="T181" s="4">
        <f t="shared" si="22"/>
        <v>42433.080497685187</v>
      </c>
      <c r="U181" s="18">
        <f t="shared" si="23"/>
        <v>30</v>
      </c>
    </row>
    <row r="182" spans="1:21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9"/>
        <v>33.416666666666664</v>
      </c>
      <c r="P182" s="7">
        <f>E182/L182</f>
        <v>30.846153846153847</v>
      </c>
      <c r="Q182" t="str">
        <f t="shared" si="20"/>
        <v>film &amp; video</v>
      </c>
      <c r="R182" t="str">
        <f t="shared" si="25"/>
        <v>drama</v>
      </c>
      <c r="S182" s="4">
        <f t="shared" si="21"/>
        <v>42067.991238425922</v>
      </c>
      <c r="T182" s="4">
        <f t="shared" si="22"/>
        <v>42107.791666666672</v>
      </c>
      <c r="U182" s="18">
        <f t="shared" si="23"/>
        <v>39.80042824074917</v>
      </c>
    </row>
    <row r="183" spans="1:21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9"/>
        <v>21.092608822670172</v>
      </c>
      <c r="P183" s="7">
        <f>E183/L183</f>
        <v>180.5</v>
      </c>
      <c r="Q183" t="str">
        <f t="shared" si="20"/>
        <v>film &amp; video</v>
      </c>
      <c r="R183" t="str">
        <f t="shared" si="25"/>
        <v>drama</v>
      </c>
      <c r="S183" s="4">
        <f t="shared" si="21"/>
        <v>42147.741840277777</v>
      </c>
      <c r="T183" s="4">
        <f t="shared" si="22"/>
        <v>42177.741840277777</v>
      </c>
      <c r="U183" s="18">
        <f t="shared" si="23"/>
        <v>30</v>
      </c>
    </row>
    <row r="184" spans="1:21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9"/>
        <v>0</v>
      </c>
      <c r="P184" s="7">
        <v>0</v>
      </c>
      <c r="Q184" t="str">
        <f t="shared" si="20"/>
        <v>film &amp; video</v>
      </c>
      <c r="R184" t="str">
        <f t="shared" si="25"/>
        <v>drama</v>
      </c>
      <c r="S184" s="4">
        <f t="shared" si="21"/>
        <v>42712.011944444443</v>
      </c>
      <c r="T184" s="4">
        <f t="shared" si="22"/>
        <v>42742.011944444443</v>
      </c>
      <c r="U184" s="18">
        <f t="shared" si="23"/>
        <v>30</v>
      </c>
    </row>
    <row r="185" spans="1:21" ht="15.75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9"/>
        <v>35.856000000000002</v>
      </c>
      <c r="P185" s="7">
        <f>E185/L185</f>
        <v>373.5</v>
      </c>
      <c r="Q185" t="str">
        <f t="shared" si="20"/>
        <v>film &amp; video</v>
      </c>
      <c r="R185" t="str">
        <f t="shared" si="25"/>
        <v>drama</v>
      </c>
      <c r="S185" s="4">
        <f t="shared" si="21"/>
        <v>41939.810300925928</v>
      </c>
      <c r="T185" s="4">
        <f t="shared" si="22"/>
        <v>41969.851967592593</v>
      </c>
      <c r="U185" s="18">
        <f t="shared" si="23"/>
        <v>30.041666666664241</v>
      </c>
    </row>
    <row r="186" spans="1:21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9"/>
        <v>3.4000000000000004</v>
      </c>
      <c r="P186" s="7">
        <f>E186/L186</f>
        <v>25.5</v>
      </c>
      <c r="Q186" t="str">
        <f t="shared" si="20"/>
        <v>film &amp; video</v>
      </c>
      <c r="R186" t="str">
        <f t="shared" si="25"/>
        <v>drama</v>
      </c>
      <c r="S186" s="4">
        <f t="shared" si="21"/>
        <v>41825.791226851856</v>
      </c>
      <c r="T186" s="4">
        <f t="shared" si="22"/>
        <v>41883.165972222225</v>
      </c>
      <c r="U186" s="18">
        <f t="shared" si="23"/>
        <v>57.374745370369055</v>
      </c>
    </row>
    <row r="187" spans="1:21" ht="15.75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9"/>
        <v>5.5</v>
      </c>
      <c r="P187" s="7">
        <f>E187/L187</f>
        <v>220</v>
      </c>
      <c r="Q187" t="str">
        <f t="shared" si="20"/>
        <v>film &amp; video</v>
      </c>
      <c r="R187" t="str">
        <f t="shared" si="25"/>
        <v>drama</v>
      </c>
      <c r="S187" s="4">
        <f t="shared" si="21"/>
        <v>42570.91133101852</v>
      </c>
      <c r="T187" s="4">
        <f t="shared" si="22"/>
        <v>42600.91133101852</v>
      </c>
      <c r="U187" s="18">
        <f t="shared" si="23"/>
        <v>30</v>
      </c>
    </row>
    <row r="188" spans="1:21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9"/>
        <v>0</v>
      </c>
      <c r="P188" s="7">
        <v>0</v>
      </c>
      <c r="Q188" t="str">
        <f t="shared" si="20"/>
        <v>film &amp; video</v>
      </c>
      <c r="R188" t="str">
        <f t="shared" si="25"/>
        <v>drama</v>
      </c>
      <c r="S188" s="4">
        <f t="shared" si="21"/>
        <v>42767.812893518523</v>
      </c>
      <c r="T188" s="4">
        <f t="shared" si="22"/>
        <v>42797.833333333328</v>
      </c>
      <c r="U188" s="18">
        <f t="shared" si="23"/>
        <v>30.020439814805286</v>
      </c>
    </row>
    <row r="189" spans="1:21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9"/>
        <v>16</v>
      </c>
      <c r="P189" s="7">
        <f>E189/L189</f>
        <v>160</v>
      </c>
      <c r="Q189" t="str">
        <f t="shared" si="20"/>
        <v>film &amp; video</v>
      </c>
      <c r="R189" t="str">
        <f t="shared" si="25"/>
        <v>drama</v>
      </c>
      <c r="S189" s="4">
        <f t="shared" si="21"/>
        <v>42182.234456018516</v>
      </c>
      <c r="T189" s="4">
        <f t="shared" si="22"/>
        <v>42206.290972222225</v>
      </c>
      <c r="U189" s="18">
        <f t="shared" si="23"/>
        <v>24.05651620370918</v>
      </c>
    </row>
    <row r="190" spans="1:21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9"/>
        <v>0</v>
      </c>
      <c r="P190" s="7">
        <v>0</v>
      </c>
      <c r="Q190" t="str">
        <f t="shared" si="20"/>
        <v>film &amp; video</v>
      </c>
      <c r="R190" t="str">
        <f t="shared" si="25"/>
        <v>drama</v>
      </c>
      <c r="S190" s="4">
        <f t="shared" si="21"/>
        <v>41857.18304398148</v>
      </c>
      <c r="T190" s="4">
        <f t="shared" si="22"/>
        <v>41887.18304398148</v>
      </c>
      <c r="U190" s="18">
        <f t="shared" si="23"/>
        <v>30</v>
      </c>
    </row>
    <row r="191" spans="1:21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9"/>
        <v>6.8999999999999992E-2</v>
      </c>
      <c r="P191" s="7">
        <f>E191/L191</f>
        <v>69</v>
      </c>
      <c r="Q191" t="str">
        <f t="shared" si="20"/>
        <v>film &amp; video</v>
      </c>
      <c r="R191" t="str">
        <f t="shared" si="25"/>
        <v>drama</v>
      </c>
      <c r="S191" s="4">
        <f t="shared" si="21"/>
        <v>42556.690706018519</v>
      </c>
      <c r="T191" s="4">
        <f t="shared" si="22"/>
        <v>42616.690706018519</v>
      </c>
      <c r="U191" s="18">
        <f t="shared" si="23"/>
        <v>60</v>
      </c>
    </row>
    <row r="192" spans="1:21" ht="15.75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9"/>
        <v>0.41666666666666669</v>
      </c>
      <c r="P192" s="7">
        <f>E192/L192</f>
        <v>50</v>
      </c>
      <c r="Q192" t="str">
        <f t="shared" si="20"/>
        <v>film &amp; video</v>
      </c>
      <c r="R192" t="str">
        <f t="shared" si="25"/>
        <v>drama</v>
      </c>
      <c r="S192" s="4">
        <f t="shared" si="21"/>
        <v>42527.650995370372</v>
      </c>
      <c r="T192" s="4">
        <f t="shared" si="22"/>
        <v>42537.650995370372</v>
      </c>
      <c r="U192" s="18">
        <f t="shared" si="23"/>
        <v>10</v>
      </c>
    </row>
    <row r="193" spans="1:21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9"/>
        <v>5</v>
      </c>
      <c r="P193" s="7">
        <f>E193/L193</f>
        <v>83.333333333333329</v>
      </c>
      <c r="Q193" t="str">
        <f t="shared" si="20"/>
        <v>film &amp; video</v>
      </c>
      <c r="R193" t="str">
        <f t="shared" si="25"/>
        <v>drama</v>
      </c>
      <c r="S193" s="4">
        <f t="shared" si="21"/>
        <v>42239.441412037035</v>
      </c>
      <c r="T193" s="4">
        <f t="shared" si="22"/>
        <v>42279.441412037035</v>
      </c>
      <c r="U193" s="18">
        <f t="shared" si="23"/>
        <v>40</v>
      </c>
    </row>
    <row r="194" spans="1:21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27">(E194/D194)*100</f>
        <v>1.6999999999999999E-3</v>
      </c>
      <c r="P194" s="7">
        <f>E194/L194</f>
        <v>5.666666666666667</v>
      </c>
      <c r="Q194" t="str">
        <f t="shared" ref="Q194:Q257" si="28">LEFT(N194,12)</f>
        <v>film &amp; video</v>
      </c>
      <c r="R194" t="str">
        <f t="shared" ref="R194:R225" si="29">RIGHT(N194,5)</f>
        <v>drama</v>
      </c>
      <c r="S194" s="4">
        <f t="shared" ref="S194:S257" si="30" xml:space="preserve"> ((J194/86400) +25569)</f>
        <v>41899.792037037041</v>
      </c>
      <c r="T194" s="4">
        <f t="shared" ref="T194:T257" si="31" xml:space="preserve"> ((I194/86400) +25569)</f>
        <v>41929.792037037041</v>
      </c>
      <c r="U194" s="18">
        <f t="shared" si="23"/>
        <v>30</v>
      </c>
    </row>
    <row r="195" spans="1:21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27"/>
        <v>0</v>
      </c>
      <c r="P195" s="7">
        <v>0</v>
      </c>
      <c r="Q195" t="str">
        <f t="shared" si="28"/>
        <v>film &amp; video</v>
      </c>
      <c r="R195" t="str">
        <f t="shared" si="29"/>
        <v>drama</v>
      </c>
      <c r="S195" s="4">
        <f t="shared" si="30"/>
        <v>41911.934791666667</v>
      </c>
      <c r="T195" s="4">
        <f t="shared" si="31"/>
        <v>41971.976458333331</v>
      </c>
      <c r="U195" s="18">
        <f t="shared" ref="U195:U258" si="32">T195-S195</f>
        <v>60.041666666664241</v>
      </c>
    </row>
    <row r="196" spans="1:21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7"/>
        <v>0.12</v>
      </c>
      <c r="P196" s="7">
        <f>E196/L196</f>
        <v>1</v>
      </c>
      <c r="Q196" t="str">
        <f t="shared" si="28"/>
        <v>film &amp; video</v>
      </c>
      <c r="R196" t="str">
        <f t="shared" si="29"/>
        <v>drama</v>
      </c>
      <c r="S196" s="4">
        <f t="shared" si="30"/>
        <v>42375.996886574074</v>
      </c>
      <c r="T196" s="4">
        <f t="shared" si="31"/>
        <v>42435.996886574074</v>
      </c>
      <c r="U196" s="18">
        <f t="shared" si="32"/>
        <v>60</v>
      </c>
    </row>
    <row r="197" spans="1:21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7"/>
        <v>0</v>
      </c>
      <c r="P197" s="7">
        <v>0</v>
      </c>
      <c r="Q197" t="str">
        <f t="shared" si="28"/>
        <v>film &amp; video</v>
      </c>
      <c r="R197" t="str">
        <f t="shared" si="29"/>
        <v>drama</v>
      </c>
      <c r="S197" s="4">
        <f t="shared" si="30"/>
        <v>42135.67050925926</v>
      </c>
      <c r="T197" s="4">
        <f t="shared" si="31"/>
        <v>42195.67050925926</v>
      </c>
      <c r="U197" s="18">
        <f t="shared" si="32"/>
        <v>60</v>
      </c>
    </row>
    <row r="198" spans="1:21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7"/>
        <v>41.857142857142861</v>
      </c>
      <c r="P198" s="7">
        <f>E198/L198</f>
        <v>77.10526315789474</v>
      </c>
      <c r="Q198" t="str">
        <f t="shared" si="28"/>
        <v>film &amp; video</v>
      </c>
      <c r="R198" t="str">
        <f t="shared" si="29"/>
        <v>drama</v>
      </c>
      <c r="S198" s="4">
        <f t="shared" si="30"/>
        <v>42259.542800925927</v>
      </c>
      <c r="T198" s="4">
        <f t="shared" si="31"/>
        <v>42287.875</v>
      </c>
      <c r="U198" s="18">
        <f t="shared" si="32"/>
        <v>28.332199074073287</v>
      </c>
    </row>
    <row r="199" spans="1:21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7"/>
        <v>10.48</v>
      </c>
      <c r="P199" s="7">
        <f>E199/L199</f>
        <v>32.75</v>
      </c>
      <c r="Q199" t="str">
        <f t="shared" si="28"/>
        <v>film &amp; video</v>
      </c>
      <c r="R199" t="str">
        <f t="shared" si="29"/>
        <v>drama</v>
      </c>
      <c r="S199" s="4">
        <f t="shared" si="30"/>
        <v>42741.848379629635</v>
      </c>
      <c r="T199" s="4">
        <f t="shared" si="31"/>
        <v>42783.875</v>
      </c>
      <c r="U199" s="18">
        <f t="shared" si="32"/>
        <v>42.026620370364981</v>
      </c>
    </row>
    <row r="200" spans="1:21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7"/>
        <v>1.1159999999999999</v>
      </c>
      <c r="P200" s="7">
        <f>E200/L200</f>
        <v>46.5</v>
      </c>
      <c r="Q200" t="str">
        <f t="shared" si="28"/>
        <v>film &amp; video</v>
      </c>
      <c r="R200" t="str">
        <f t="shared" si="29"/>
        <v>drama</v>
      </c>
      <c r="S200" s="4">
        <f t="shared" si="30"/>
        <v>41887.383356481485</v>
      </c>
      <c r="T200" s="4">
        <f t="shared" si="31"/>
        <v>41917.383356481485</v>
      </c>
      <c r="U200" s="18">
        <f t="shared" si="32"/>
        <v>30</v>
      </c>
    </row>
    <row r="201" spans="1:21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7"/>
        <v>0</v>
      </c>
      <c r="P201" s="7">
        <v>0</v>
      </c>
      <c r="Q201" t="str">
        <f t="shared" si="28"/>
        <v>film &amp; video</v>
      </c>
      <c r="R201" t="str">
        <f t="shared" si="29"/>
        <v>drama</v>
      </c>
      <c r="S201" s="4">
        <f t="shared" si="30"/>
        <v>42584.123865740738</v>
      </c>
      <c r="T201" s="4">
        <f t="shared" si="31"/>
        <v>42614.123865740738</v>
      </c>
      <c r="U201" s="18">
        <f t="shared" si="32"/>
        <v>30</v>
      </c>
    </row>
    <row r="202" spans="1:21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7"/>
        <v>26.192500000000003</v>
      </c>
      <c r="P202" s="7">
        <f>E202/L202</f>
        <v>87.308333333333337</v>
      </c>
      <c r="Q202" t="str">
        <f t="shared" si="28"/>
        <v>film &amp; video</v>
      </c>
      <c r="R202" t="str">
        <f t="shared" si="29"/>
        <v>drama</v>
      </c>
      <c r="S202" s="4">
        <f t="shared" si="30"/>
        <v>41867.083368055552</v>
      </c>
      <c r="T202" s="4">
        <f t="shared" si="31"/>
        <v>41897.083368055552</v>
      </c>
      <c r="U202" s="18">
        <f t="shared" si="32"/>
        <v>30</v>
      </c>
    </row>
    <row r="203" spans="1:21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7"/>
        <v>58.461538461538467</v>
      </c>
      <c r="P203" s="7">
        <f>E203/L203</f>
        <v>54.285714285714285</v>
      </c>
      <c r="Q203" t="str">
        <f t="shared" si="28"/>
        <v>film &amp; video</v>
      </c>
      <c r="R203" t="str">
        <f t="shared" si="29"/>
        <v>drama</v>
      </c>
      <c r="S203" s="4">
        <f t="shared" si="30"/>
        <v>42023.818622685183</v>
      </c>
      <c r="T203" s="4">
        <f t="shared" si="31"/>
        <v>42043.818622685183</v>
      </c>
      <c r="U203" s="18">
        <f t="shared" si="32"/>
        <v>20</v>
      </c>
    </row>
    <row r="204" spans="1:21" ht="15.75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7"/>
        <v>0</v>
      </c>
      <c r="P204" s="7">
        <v>0</v>
      </c>
      <c r="Q204" t="str">
        <f t="shared" si="28"/>
        <v>film &amp; video</v>
      </c>
      <c r="R204" t="str">
        <f t="shared" si="29"/>
        <v>drama</v>
      </c>
      <c r="S204" s="4">
        <f t="shared" si="30"/>
        <v>42255.927824074075</v>
      </c>
      <c r="T204" s="4">
        <f t="shared" si="31"/>
        <v>42285.874305555553</v>
      </c>
      <c r="U204" s="18">
        <f t="shared" si="32"/>
        <v>29.946481481478259</v>
      </c>
    </row>
    <row r="205" spans="1:21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7"/>
        <v>29.84</v>
      </c>
      <c r="P205" s="7">
        <f>E205/L205</f>
        <v>93.25</v>
      </c>
      <c r="Q205" t="str">
        <f t="shared" si="28"/>
        <v>film &amp; video</v>
      </c>
      <c r="R205" t="str">
        <f t="shared" si="29"/>
        <v>drama</v>
      </c>
      <c r="S205" s="4">
        <f t="shared" si="30"/>
        <v>41973.847962962958</v>
      </c>
      <c r="T205" s="4">
        <f t="shared" si="31"/>
        <v>42033.847962962958</v>
      </c>
      <c r="U205" s="18">
        <f t="shared" si="32"/>
        <v>60</v>
      </c>
    </row>
    <row r="206" spans="1:21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7"/>
        <v>50.721666666666664</v>
      </c>
      <c r="P206" s="7">
        <f>E206/L206</f>
        <v>117.68368136117556</v>
      </c>
      <c r="Q206" t="str">
        <f t="shared" si="28"/>
        <v>film &amp; video</v>
      </c>
      <c r="R206" t="str">
        <f t="shared" si="29"/>
        <v>drama</v>
      </c>
      <c r="S206" s="4">
        <f t="shared" si="30"/>
        <v>42556.583368055552</v>
      </c>
      <c r="T206" s="4">
        <f t="shared" si="31"/>
        <v>42586.583368055552</v>
      </c>
      <c r="U206" s="18">
        <f t="shared" si="32"/>
        <v>30</v>
      </c>
    </row>
    <row r="207" spans="1:21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7"/>
        <v>16.25</v>
      </c>
      <c r="P207" s="7">
        <f>E207/L207</f>
        <v>76.470588235294116</v>
      </c>
      <c r="Q207" t="str">
        <f t="shared" si="28"/>
        <v>film &amp; video</v>
      </c>
      <c r="R207" t="str">
        <f t="shared" si="29"/>
        <v>drama</v>
      </c>
      <c r="S207" s="4">
        <f t="shared" si="30"/>
        <v>42248.632199074069</v>
      </c>
      <c r="T207" s="4">
        <f t="shared" si="31"/>
        <v>42283.632199074069</v>
      </c>
      <c r="U207" s="18">
        <f t="shared" si="32"/>
        <v>35</v>
      </c>
    </row>
    <row r="208" spans="1:21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7"/>
        <v>0</v>
      </c>
      <c r="P208" s="7">
        <v>0</v>
      </c>
      <c r="Q208" t="str">
        <f t="shared" si="28"/>
        <v>film &amp; video</v>
      </c>
      <c r="R208" t="str">
        <f t="shared" si="29"/>
        <v>drama</v>
      </c>
      <c r="S208" s="4">
        <f t="shared" si="30"/>
        <v>42567.004432870366</v>
      </c>
      <c r="T208" s="4">
        <f t="shared" si="31"/>
        <v>42588.004432870366</v>
      </c>
      <c r="U208" s="18">
        <f t="shared" si="32"/>
        <v>21</v>
      </c>
    </row>
    <row r="209" spans="1:21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7"/>
        <v>15.214285714285714</v>
      </c>
      <c r="P209" s="7">
        <f>E209/L209</f>
        <v>163.84615384615384</v>
      </c>
      <c r="Q209" t="str">
        <f t="shared" si="28"/>
        <v>film &amp; video</v>
      </c>
      <c r="R209" t="str">
        <f t="shared" si="29"/>
        <v>drama</v>
      </c>
      <c r="S209" s="4">
        <f t="shared" si="30"/>
        <v>41978.197199074071</v>
      </c>
      <c r="T209" s="4">
        <f t="shared" si="31"/>
        <v>42008.197199074071</v>
      </c>
      <c r="U209" s="18">
        <f t="shared" si="32"/>
        <v>30</v>
      </c>
    </row>
    <row r="210" spans="1:21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7"/>
        <v>0</v>
      </c>
      <c r="P210" s="7">
        <v>0</v>
      </c>
      <c r="Q210" t="str">
        <f t="shared" si="28"/>
        <v>film &amp; video</v>
      </c>
      <c r="R210" t="str">
        <f t="shared" si="29"/>
        <v>drama</v>
      </c>
      <c r="S210" s="4">
        <f t="shared" si="30"/>
        <v>41959.369988425926</v>
      </c>
      <c r="T210" s="4">
        <f t="shared" si="31"/>
        <v>41989.369988425926</v>
      </c>
      <c r="U210" s="18">
        <f t="shared" si="32"/>
        <v>30</v>
      </c>
    </row>
    <row r="211" spans="1:21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7"/>
        <v>0</v>
      </c>
      <c r="P211" s="7">
        <v>0</v>
      </c>
      <c r="Q211" t="str">
        <f t="shared" si="28"/>
        <v>film &amp; video</v>
      </c>
      <c r="R211" t="str">
        <f t="shared" si="29"/>
        <v>drama</v>
      </c>
      <c r="S211" s="4">
        <f t="shared" si="30"/>
        <v>42165.922858796301</v>
      </c>
      <c r="T211" s="4">
        <f t="shared" si="31"/>
        <v>42195.922858796301</v>
      </c>
      <c r="U211" s="18">
        <f t="shared" si="32"/>
        <v>30</v>
      </c>
    </row>
    <row r="212" spans="1:21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7"/>
        <v>25.25</v>
      </c>
      <c r="P212" s="7">
        <f t="shared" ref="P212:P222" si="33">E212/L212</f>
        <v>91.818181818181813</v>
      </c>
      <c r="Q212" t="str">
        <f t="shared" si="28"/>
        <v>film &amp; video</v>
      </c>
      <c r="R212" t="str">
        <f t="shared" si="29"/>
        <v>drama</v>
      </c>
      <c r="S212" s="4">
        <f t="shared" si="30"/>
        <v>42249.064722222218</v>
      </c>
      <c r="T212" s="4">
        <f t="shared" si="31"/>
        <v>42278.208333333328</v>
      </c>
      <c r="U212" s="18">
        <f t="shared" si="32"/>
        <v>29.143611111110658</v>
      </c>
    </row>
    <row r="213" spans="1:21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7"/>
        <v>44.6</v>
      </c>
      <c r="P213" s="7">
        <f t="shared" si="33"/>
        <v>185.83333333333334</v>
      </c>
      <c r="Q213" t="str">
        <f t="shared" si="28"/>
        <v>film &amp; video</v>
      </c>
      <c r="R213" t="str">
        <f t="shared" si="29"/>
        <v>drama</v>
      </c>
      <c r="S213" s="4">
        <f t="shared" si="30"/>
        <v>42236.159918981481</v>
      </c>
      <c r="T213" s="4">
        <f t="shared" si="31"/>
        <v>42266.159918981481</v>
      </c>
      <c r="U213" s="18">
        <f t="shared" si="32"/>
        <v>30</v>
      </c>
    </row>
    <row r="214" spans="1:21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7"/>
        <v>1.5873015873015872E-2</v>
      </c>
      <c r="P214" s="7">
        <f t="shared" si="33"/>
        <v>1</v>
      </c>
      <c r="Q214" t="str">
        <f t="shared" si="28"/>
        <v>film &amp; video</v>
      </c>
      <c r="R214" t="str">
        <f t="shared" si="29"/>
        <v>drama</v>
      </c>
      <c r="S214" s="4">
        <f t="shared" si="30"/>
        <v>42416.881018518514</v>
      </c>
      <c r="T214" s="4">
        <f t="shared" si="31"/>
        <v>42476.839351851857</v>
      </c>
      <c r="U214" s="18">
        <f t="shared" si="32"/>
        <v>59.958333333343035</v>
      </c>
    </row>
    <row r="215" spans="1:21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7"/>
        <v>0.04</v>
      </c>
      <c r="P215" s="7">
        <f t="shared" si="33"/>
        <v>20</v>
      </c>
      <c r="Q215" t="str">
        <f t="shared" si="28"/>
        <v>film &amp; video</v>
      </c>
      <c r="R215" t="str">
        <f t="shared" si="29"/>
        <v>drama</v>
      </c>
      <c r="S215" s="4">
        <f t="shared" si="30"/>
        <v>42202.594293981485</v>
      </c>
      <c r="T215" s="4">
        <f t="shared" si="31"/>
        <v>42232.587974537033</v>
      </c>
      <c r="U215" s="18">
        <f t="shared" si="32"/>
        <v>29.993680555548053</v>
      </c>
    </row>
    <row r="216" spans="1:21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7"/>
        <v>8.0000000000000002E-3</v>
      </c>
      <c r="P216" s="7">
        <f t="shared" si="33"/>
        <v>1</v>
      </c>
      <c r="Q216" t="str">
        <f t="shared" si="28"/>
        <v>film &amp; video</v>
      </c>
      <c r="R216" t="str">
        <f t="shared" si="29"/>
        <v>drama</v>
      </c>
      <c r="S216" s="4">
        <f t="shared" si="30"/>
        <v>42009.64061342593</v>
      </c>
      <c r="T216" s="4">
        <f t="shared" si="31"/>
        <v>42069.64061342593</v>
      </c>
      <c r="U216" s="18">
        <f t="shared" si="32"/>
        <v>60</v>
      </c>
    </row>
    <row r="217" spans="1:21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7"/>
        <v>0.22727272727272727</v>
      </c>
      <c r="P217" s="7">
        <f t="shared" si="33"/>
        <v>10</v>
      </c>
      <c r="Q217" t="str">
        <f t="shared" si="28"/>
        <v>film &amp; video</v>
      </c>
      <c r="R217" t="str">
        <f t="shared" si="29"/>
        <v>drama</v>
      </c>
      <c r="S217" s="4">
        <f t="shared" si="30"/>
        <v>42375.230115740742</v>
      </c>
      <c r="T217" s="4">
        <f t="shared" si="31"/>
        <v>42417.999305555553</v>
      </c>
      <c r="U217" s="18">
        <f t="shared" si="32"/>
        <v>42.769189814811398</v>
      </c>
    </row>
    <row r="218" spans="1:21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7"/>
        <v>55.698440000000005</v>
      </c>
      <c r="P218" s="7">
        <f t="shared" si="33"/>
        <v>331.53833333333336</v>
      </c>
      <c r="Q218" t="str">
        <f t="shared" si="28"/>
        <v>film &amp; video</v>
      </c>
      <c r="R218" t="str">
        <f t="shared" si="29"/>
        <v>drama</v>
      </c>
      <c r="S218" s="4">
        <f t="shared" si="30"/>
        <v>42066.958761574075</v>
      </c>
      <c r="T218" s="4">
        <f t="shared" si="31"/>
        <v>42116.917094907403</v>
      </c>
      <c r="U218" s="18">
        <f t="shared" si="32"/>
        <v>49.958333333328483</v>
      </c>
    </row>
    <row r="219" spans="1:21" ht="15.75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7"/>
        <v>11.943</v>
      </c>
      <c r="P219" s="7">
        <f t="shared" si="33"/>
        <v>314.28947368421052</v>
      </c>
      <c r="Q219" t="str">
        <f t="shared" si="28"/>
        <v>film &amp; video</v>
      </c>
      <c r="R219" t="str">
        <f t="shared" si="29"/>
        <v>drama</v>
      </c>
      <c r="S219" s="4">
        <f t="shared" si="30"/>
        <v>41970.64061342593</v>
      </c>
      <c r="T219" s="4">
        <f t="shared" si="31"/>
        <v>42001.64061342593</v>
      </c>
      <c r="U219" s="18">
        <f t="shared" si="32"/>
        <v>31</v>
      </c>
    </row>
    <row r="220" spans="1:21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7"/>
        <v>2</v>
      </c>
      <c r="P220" s="7">
        <f t="shared" si="33"/>
        <v>100</v>
      </c>
      <c r="Q220" t="str">
        <f t="shared" si="28"/>
        <v>film &amp; video</v>
      </c>
      <c r="R220" t="str">
        <f t="shared" si="29"/>
        <v>drama</v>
      </c>
      <c r="S220" s="4">
        <f t="shared" si="30"/>
        <v>42079.628344907411</v>
      </c>
      <c r="T220" s="4">
        <f t="shared" si="31"/>
        <v>42139.628344907411</v>
      </c>
      <c r="U220" s="18">
        <f t="shared" si="32"/>
        <v>60</v>
      </c>
    </row>
    <row r="221" spans="1:21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7"/>
        <v>17.630000000000003</v>
      </c>
      <c r="P221" s="7">
        <f t="shared" si="33"/>
        <v>115.98684210526316</v>
      </c>
      <c r="Q221" t="str">
        <f t="shared" si="28"/>
        <v>film &amp; video</v>
      </c>
      <c r="R221" t="str">
        <f t="shared" si="29"/>
        <v>drama</v>
      </c>
      <c r="S221" s="4">
        <f t="shared" si="30"/>
        <v>42429.326678240745</v>
      </c>
      <c r="T221" s="4">
        <f t="shared" si="31"/>
        <v>42461.290972222225</v>
      </c>
      <c r="U221" s="18">
        <f t="shared" si="32"/>
        <v>31.964293981480296</v>
      </c>
    </row>
    <row r="222" spans="1:21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7"/>
        <v>0.72</v>
      </c>
      <c r="P222" s="7">
        <f t="shared" si="33"/>
        <v>120</v>
      </c>
      <c r="Q222" t="str">
        <f t="shared" si="28"/>
        <v>film &amp; video</v>
      </c>
      <c r="R222" t="str">
        <f t="shared" si="29"/>
        <v>drama</v>
      </c>
      <c r="S222" s="4">
        <f t="shared" si="30"/>
        <v>42195.643865740742</v>
      </c>
      <c r="T222" s="4">
        <f t="shared" si="31"/>
        <v>42236.837500000001</v>
      </c>
      <c r="U222" s="18">
        <f t="shared" si="32"/>
        <v>41.193634259259852</v>
      </c>
    </row>
    <row r="223" spans="1:21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7"/>
        <v>0</v>
      </c>
      <c r="P223" s="7">
        <v>0</v>
      </c>
      <c r="Q223" t="str">
        <f t="shared" si="28"/>
        <v>film &amp; video</v>
      </c>
      <c r="R223" t="str">
        <f t="shared" si="29"/>
        <v>drama</v>
      </c>
      <c r="S223" s="4">
        <f t="shared" si="30"/>
        <v>42031.837546296301</v>
      </c>
      <c r="T223" s="4">
        <f t="shared" si="31"/>
        <v>42091.79587962963</v>
      </c>
      <c r="U223" s="18">
        <f t="shared" si="32"/>
        <v>59.958333333328483</v>
      </c>
    </row>
    <row r="224" spans="1:21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7"/>
        <v>13</v>
      </c>
      <c r="P224" s="7">
        <f>E224/L224</f>
        <v>65</v>
      </c>
      <c r="Q224" t="str">
        <f t="shared" si="28"/>
        <v>film &amp; video</v>
      </c>
      <c r="R224" t="str">
        <f t="shared" si="29"/>
        <v>drama</v>
      </c>
      <c r="S224" s="4">
        <f t="shared" si="30"/>
        <v>42031.769884259258</v>
      </c>
      <c r="T224" s="4">
        <f t="shared" si="31"/>
        <v>42090.110416666663</v>
      </c>
      <c r="U224" s="18">
        <f t="shared" si="32"/>
        <v>58.34053240740468</v>
      </c>
    </row>
    <row r="225" spans="1:21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7"/>
        <v>0</v>
      </c>
      <c r="P225" s="7">
        <v>0</v>
      </c>
      <c r="Q225" t="str">
        <f t="shared" si="28"/>
        <v>film &amp; video</v>
      </c>
      <c r="R225" t="str">
        <f t="shared" si="29"/>
        <v>drama</v>
      </c>
      <c r="S225" s="4">
        <f t="shared" si="30"/>
        <v>42482.048032407409</v>
      </c>
      <c r="T225" s="4">
        <f t="shared" si="31"/>
        <v>42512.045138888891</v>
      </c>
      <c r="U225" s="18">
        <f t="shared" si="32"/>
        <v>29.997106481481751</v>
      </c>
    </row>
    <row r="226" spans="1:21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7"/>
        <v>0</v>
      </c>
      <c r="P226" s="7">
        <v>0</v>
      </c>
      <c r="Q226" t="str">
        <f t="shared" si="28"/>
        <v>film &amp; video</v>
      </c>
      <c r="R226" t="str">
        <f t="shared" ref="R226:R241" si="34">RIGHT(N226,5)</f>
        <v>drama</v>
      </c>
      <c r="S226" s="4">
        <f t="shared" si="30"/>
        <v>42135.235254629632</v>
      </c>
      <c r="T226" s="4">
        <f t="shared" si="31"/>
        <v>42195.235254629632</v>
      </c>
      <c r="U226" s="18">
        <f t="shared" si="32"/>
        <v>60</v>
      </c>
    </row>
    <row r="227" spans="1:21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7"/>
        <v>0</v>
      </c>
      <c r="P227" s="7">
        <v>0</v>
      </c>
      <c r="Q227" t="str">
        <f t="shared" si="28"/>
        <v>film &amp; video</v>
      </c>
      <c r="R227" t="str">
        <f t="shared" si="34"/>
        <v>drama</v>
      </c>
      <c r="S227" s="4">
        <f t="shared" si="30"/>
        <v>42438.961273148147</v>
      </c>
      <c r="T227" s="4">
        <f t="shared" si="31"/>
        <v>42468.919606481482</v>
      </c>
      <c r="U227" s="18">
        <f t="shared" si="32"/>
        <v>29.958333333335759</v>
      </c>
    </row>
    <row r="228" spans="1:21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7"/>
        <v>0.86206896551724133</v>
      </c>
      <c r="P228" s="7">
        <f>E228/L228</f>
        <v>125</v>
      </c>
      <c r="Q228" t="str">
        <f t="shared" si="28"/>
        <v>film &amp; video</v>
      </c>
      <c r="R228" t="str">
        <f t="shared" si="34"/>
        <v>drama</v>
      </c>
      <c r="S228" s="4">
        <f t="shared" si="30"/>
        <v>42106.666018518517</v>
      </c>
      <c r="T228" s="4">
        <f t="shared" si="31"/>
        <v>42155.395138888889</v>
      </c>
      <c r="U228" s="18">
        <f t="shared" si="32"/>
        <v>48.729120370371675</v>
      </c>
    </row>
    <row r="229" spans="1:21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7"/>
        <v>0</v>
      </c>
      <c r="P229" s="7">
        <v>0</v>
      </c>
      <c r="Q229" t="str">
        <f t="shared" si="28"/>
        <v>film &amp; video</v>
      </c>
      <c r="R229" t="str">
        <f t="shared" si="34"/>
        <v>drama</v>
      </c>
      <c r="S229" s="4">
        <f t="shared" si="30"/>
        <v>42164.893993055557</v>
      </c>
      <c r="T229" s="4">
        <f t="shared" si="31"/>
        <v>42194.893993055557</v>
      </c>
      <c r="U229" s="18">
        <f t="shared" si="32"/>
        <v>30</v>
      </c>
    </row>
    <row r="230" spans="1:21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7"/>
        <v>0</v>
      </c>
      <c r="P230" s="7">
        <v>0</v>
      </c>
      <c r="Q230" t="str">
        <f t="shared" si="28"/>
        <v>film &amp; video</v>
      </c>
      <c r="R230" t="str">
        <f t="shared" si="34"/>
        <v>drama</v>
      </c>
      <c r="S230" s="4">
        <f t="shared" si="30"/>
        <v>42096.686400462961</v>
      </c>
      <c r="T230" s="4">
        <f t="shared" si="31"/>
        <v>42156.686400462961</v>
      </c>
      <c r="U230" s="18">
        <f t="shared" si="32"/>
        <v>60</v>
      </c>
    </row>
    <row r="231" spans="1:21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7"/>
        <v>0</v>
      </c>
      <c r="P231" s="7">
        <v>0</v>
      </c>
      <c r="Q231" t="str">
        <f t="shared" si="28"/>
        <v>film &amp; video</v>
      </c>
      <c r="R231" t="str">
        <f t="shared" si="34"/>
        <v>drama</v>
      </c>
      <c r="S231" s="4">
        <f t="shared" si="30"/>
        <v>42383.933993055558</v>
      </c>
      <c r="T231" s="4">
        <f t="shared" si="31"/>
        <v>42413.933993055558</v>
      </c>
      <c r="U231" s="18">
        <f t="shared" si="32"/>
        <v>30</v>
      </c>
    </row>
    <row r="232" spans="1:21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7"/>
        <v>0.4</v>
      </c>
      <c r="P232" s="7">
        <f>E232/L232</f>
        <v>30</v>
      </c>
      <c r="Q232" t="str">
        <f t="shared" si="28"/>
        <v>film &amp; video</v>
      </c>
      <c r="R232" t="str">
        <f t="shared" si="34"/>
        <v>drama</v>
      </c>
      <c r="S232" s="4">
        <f t="shared" si="30"/>
        <v>42129.77721064815</v>
      </c>
      <c r="T232" s="4">
        <f t="shared" si="31"/>
        <v>42159.77721064815</v>
      </c>
      <c r="U232" s="18">
        <f t="shared" si="32"/>
        <v>30</v>
      </c>
    </row>
    <row r="233" spans="1:21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7"/>
        <v>0</v>
      </c>
      <c r="P233" s="7">
        <v>0</v>
      </c>
      <c r="Q233" t="str">
        <f t="shared" si="28"/>
        <v>film &amp; video</v>
      </c>
      <c r="R233" t="str">
        <f t="shared" si="34"/>
        <v>drama</v>
      </c>
      <c r="S233" s="4">
        <f t="shared" si="30"/>
        <v>42341.958923611106</v>
      </c>
      <c r="T233" s="4">
        <f t="shared" si="31"/>
        <v>42371.958923611106</v>
      </c>
      <c r="U233" s="18">
        <f t="shared" si="32"/>
        <v>30</v>
      </c>
    </row>
    <row r="234" spans="1:21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7"/>
        <v>2.75</v>
      </c>
      <c r="P234" s="7">
        <f>E234/L234</f>
        <v>15.714285714285714</v>
      </c>
      <c r="Q234" t="str">
        <f t="shared" si="28"/>
        <v>film &amp; video</v>
      </c>
      <c r="R234" t="str">
        <f t="shared" si="34"/>
        <v>drama</v>
      </c>
      <c r="S234" s="4">
        <f t="shared" si="30"/>
        <v>42032.82576388889</v>
      </c>
      <c r="T234" s="4">
        <f t="shared" si="31"/>
        <v>42062.82576388889</v>
      </c>
      <c r="U234" s="18">
        <f t="shared" si="32"/>
        <v>30</v>
      </c>
    </row>
    <row r="235" spans="1:21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7"/>
        <v>0</v>
      </c>
      <c r="P235" s="7">
        <v>0</v>
      </c>
      <c r="Q235" t="str">
        <f t="shared" si="28"/>
        <v>film &amp; video</v>
      </c>
      <c r="R235" t="str">
        <f t="shared" si="34"/>
        <v>drama</v>
      </c>
      <c r="S235" s="4">
        <f t="shared" si="30"/>
        <v>42612.911712962959</v>
      </c>
      <c r="T235" s="4">
        <f t="shared" si="31"/>
        <v>42642.911712962959</v>
      </c>
      <c r="U235" s="18">
        <f t="shared" si="32"/>
        <v>30</v>
      </c>
    </row>
    <row r="236" spans="1:21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7"/>
        <v>40.1</v>
      </c>
      <c r="P236" s="7">
        <f>E236/L236</f>
        <v>80.2</v>
      </c>
      <c r="Q236" t="str">
        <f t="shared" si="28"/>
        <v>film &amp; video</v>
      </c>
      <c r="R236" t="str">
        <f t="shared" si="34"/>
        <v>drama</v>
      </c>
      <c r="S236" s="4">
        <f t="shared" si="30"/>
        <v>42136.035405092596</v>
      </c>
      <c r="T236" s="4">
        <f t="shared" si="31"/>
        <v>42176.035405092596</v>
      </c>
      <c r="U236" s="18">
        <f t="shared" si="32"/>
        <v>40</v>
      </c>
    </row>
    <row r="237" spans="1:21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7"/>
        <v>0</v>
      </c>
      <c r="P237" s="7">
        <v>0</v>
      </c>
      <c r="Q237" t="str">
        <f t="shared" si="28"/>
        <v>film &amp; video</v>
      </c>
      <c r="R237" t="str">
        <f t="shared" si="34"/>
        <v>drama</v>
      </c>
      <c r="S237" s="4">
        <f t="shared" si="30"/>
        <v>42164.908530092594</v>
      </c>
      <c r="T237" s="4">
        <f t="shared" si="31"/>
        <v>42194.908530092594</v>
      </c>
      <c r="U237" s="18">
        <f t="shared" si="32"/>
        <v>30</v>
      </c>
    </row>
    <row r="238" spans="1:21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7"/>
        <v>0</v>
      </c>
      <c r="P238" s="7">
        <v>0</v>
      </c>
      <c r="Q238" t="str">
        <f t="shared" si="28"/>
        <v>film &amp; video</v>
      </c>
      <c r="R238" t="str">
        <f t="shared" si="34"/>
        <v>drama</v>
      </c>
      <c r="S238" s="4">
        <f t="shared" si="30"/>
        <v>42321.084479166668</v>
      </c>
      <c r="T238" s="4">
        <f t="shared" si="31"/>
        <v>42374</v>
      </c>
      <c r="U238" s="18">
        <f t="shared" si="32"/>
        <v>52.915520833332266</v>
      </c>
    </row>
    <row r="239" spans="1:21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7"/>
        <v>0.33333333333333337</v>
      </c>
      <c r="P239" s="7">
        <f>E239/L239</f>
        <v>50</v>
      </c>
      <c r="Q239" t="str">
        <f t="shared" si="28"/>
        <v>film &amp; video</v>
      </c>
      <c r="R239" t="str">
        <f t="shared" si="34"/>
        <v>drama</v>
      </c>
      <c r="S239" s="4">
        <f t="shared" si="30"/>
        <v>42377.577187499999</v>
      </c>
      <c r="T239" s="4">
        <f t="shared" si="31"/>
        <v>42437.577187499999</v>
      </c>
      <c r="U239" s="18">
        <f t="shared" si="32"/>
        <v>60</v>
      </c>
    </row>
    <row r="240" spans="1:21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7"/>
        <v>0</v>
      </c>
      <c r="P240" s="7">
        <v>0</v>
      </c>
      <c r="Q240" t="str">
        <f t="shared" si="28"/>
        <v>film &amp; video</v>
      </c>
      <c r="R240" t="str">
        <f t="shared" si="34"/>
        <v>drama</v>
      </c>
      <c r="S240" s="4">
        <f t="shared" si="30"/>
        <v>42713.962500000001</v>
      </c>
      <c r="T240" s="4">
        <f t="shared" si="31"/>
        <v>42734.375</v>
      </c>
      <c r="U240" s="18">
        <f t="shared" si="32"/>
        <v>20.412499999998545</v>
      </c>
    </row>
    <row r="241" spans="1:21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7"/>
        <v>25</v>
      </c>
      <c r="P241" s="7">
        <f t="shared" ref="P241:P272" si="35">E241/L241</f>
        <v>50</v>
      </c>
      <c r="Q241" t="str">
        <f t="shared" si="28"/>
        <v>film &amp; video</v>
      </c>
      <c r="R241" t="str">
        <f t="shared" si="34"/>
        <v>drama</v>
      </c>
      <c r="S241" s="4">
        <f t="shared" si="30"/>
        <v>42297.110300925924</v>
      </c>
      <c r="T241" s="4">
        <f t="shared" si="31"/>
        <v>42316.5</v>
      </c>
      <c r="U241" s="18">
        <f t="shared" si="32"/>
        <v>19.389699074075907</v>
      </c>
    </row>
    <row r="242" spans="1:21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7"/>
        <v>107.63413333333334</v>
      </c>
      <c r="P242" s="7">
        <f t="shared" si="35"/>
        <v>117.84759124087591</v>
      </c>
      <c r="Q242" t="str">
        <f t="shared" si="28"/>
        <v>film &amp; video</v>
      </c>
      <c r="R242" t="str">
        <f t="shared" ref="R242:R273" si="36">RIGHT(N242,11)</f>
        <v>documentary</v>
      </c>
      <c r="S242" s="4">
        <f t="shared" si="30"/>
        <v>41354.708460648151</v>
      </c>
      <c r="T242" s="4">
        <f t="shared" si="31"/>
        <v>41399.708460648151</v>
      </c>
      <c r="U242" s="18">
        <f t="shared" si="32"/>
        <v>45</v>
      </c>
    </row>
    <row r="243" spans="1:21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7"/>
        <v>112.63736263736264</v>
      </c>
      <c r="P243" s="7">
        <f t="shared" si="35"/>
        <v>109.04255319148936</v>
      </c>
      <c r="Q243" t="str">
        <f t="shared" si="28"/>
        <v>film &amp; video</v>
      </c>
      <c r="R243" t="str">
        <f t="shared" si="36"/>
        <v>documentary</v>
      </c>
      <c r="S243" s="4">
        <f t="shared" si="30"/>
        <v>41949.697962962964</v>
      </c>
      <c r="T243" s="4">
        <f t="shared" si="31"/>
        <v>41994.697962962964</v>
      </c>
      <c r="U243" s="18">
        <f t="shared" si="32"/>
        <v>45</v>
      </c>
    </row>
    <row r="244" spans="1:21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7"/>
        <v>113.46153846153845</v>
      </c>
      <c r="P244" s="7">
        <f t="shared" si="35"/>
        <v>73.019801980198025</v>
      </c>
      <c r="Q244" t="str">
        <f t="shared" si="28"/>
        <v>film &amp; video</v>
      </c>
      <c r="R244" t="str">
        <f t="shared" si="36"/>
        <v>documentary</v>
      </c>
      <c r="S244" s="4">
        <f t="shared" si="30"/>
        <v>40862.492939814816</v>
      </c>
      <c r="T244" s="4">
        <f t="shared" si="31"/>
        <v>40897.492939814816</v>
      </c>
      <c r="U244" s="18">
        <f t="shared" si="32"/>
        <v>35</v>
      </c>
    </row>
    <row r="245" spans="1:21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7"/>
        <v>102.592</v>
      </c>
      <c r="P245" s="7">
        <f t="shared" si="35"/>
        <v>78.195121951219505</v>
      </c>
      <c r="Q245" t="str">
        <f t="shared" si="28"/>
        <v>film &amp; video</v>
      </c>
      <c r="R245" t="str">
        <f t="shared" si="36"/>
        <v>documentary</v>
      </c>
      <c r="S245" s="4">
        <f t="shared" si="30"/>
        <v>41662.047500000001</v>
      </c>
      <c r="T245" s="4">
        <f t="shared" si="31"/>
        <v>41692.047500000001</v>
      </c>
      <c r="U245" s="18">
        <f t="shared" si="32"/>
        <v>30</v>
      </c>
    </row>
    <row r="246" spans="1:21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7"/>
        <v>113.75714285714287</v>
      </c>
      <c r="P246" s="7">
        <f t="shared" si="35"/>
        <v>47.398809523809526</v>
      </c>
      <c r="Q246" t="str">
        <f t="shared" si="28"/>
        <v>film &amp; video</v>
      </c>
      <c r="R246" t="str">
        <f t="shared" si="36"/>
        <v>documentary</v>
      </c>
      <c r="S246" s="4">
        <f t="shared" si="30"/>
        <v>40213.323599537034</v>
      </c>
      <c r="T246" s="4">
        <f t="shared" si="31"/>
        <v>40253.295833333337</v>
      </c>
      <c r="U246" s="18">
        <f t="shared" si="32"/>
        <v>39.972233796303044</v>
      </c>
    </row>
    <row r="247" spans="1:21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7"/>
        <v>103.71999999999998</v>
      </c>
      <c r="P247" s="7">
        <f t="shared" si="35"/>
        <v>54.020833333333336</v>
      </c>
      <c r="Q247" t="str">
        <f t="shared" si="28"/>
        <v>film &amp; video</v>
      </c>
      <c r="R247" t="str">
        <f t="shared" si="36"/>
        <v>documentary</v>
      </c>
      <c r="S247" s="4">
        <f t="shared" si="30"/>
        <v>41107.053067129629</v>
      </c>
      <c r="T247" s="4">
        <f t="shared" si="31"/>
        <v>41137.053067129629</v>
      </c>
      <c r="U247" s="18">
        <f t="shared" si="32"/>
        <v>30</v>
      </c>
    </row>
    <row r="248" spans="1:21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7"/>
        <v>305.46000000000004</v>
      </c>
      <c r="P248" s="7">
        <f t="shared" si="35"/>
        <v>68.488789237668158</v>
      </c>
      <c r="Q248" t="str">
        <f t="shared" si="28"/>
        <v>film &amp; video</v>
      </c>
      <c r="R248" t="str">
        <f t="shared" si="36"/>
        <v>documentary</v>
      </c>
      <c r="S248" s="4">
        <f t="shared" si="30"/>
        <v>40480.363483796296</v>
      </c>
      <c r="T248" s="4">
        <f t="shared" si="31"/>
        <v>40530.405150462961</v>
      </c>
      <c r="U248" s="18">
        <f t="shared" si="32"/>
        <v>50.041666666664241</v>
      </c>
    </row>
    <row r="249" spans="1:21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7"/>
        <v>134.1</v>
      </c>
      <c r="P249" s="7">
        <f t="shared" si="35"/>
        <v>108.14516129032258</v>
      </c>
      <c r="Q249" t="str">
        <f t="shared" si="28"/>
        <v>film &amp; video</v>
      </c>
      <c r="R249" t="str">
        <f t="shared" si="36"/>
        <v>documentary</v>
      </c>
      <c r="S249" s="4">
        <f t="shared" si="30"/>
        <v>40430.604328703703</v>
      </c>
      <c r="T249" s="4">
        <f t="shared" si="31"/>
        <v>40467.152083333334</v>
      </c>
      <c r="U249" s="18">
        <f t="shared" si="32"/>
        <v>36.547754629631527</v>
      </c>
    </row>
    <row r="250" spans="1:21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7"/>
        <v>101.33294117647058</v>
      </c>
      <c r="P250" s="7">
        <f t="shared" si="35"/>
        <v>589.95205479452056</v>
      </c>
      <c r="Q250" t="str">
        <f t="shared" si="28"/>
        <v>film &amp; video</v>
      </c>
      <c r="R250" t="str">
        <f t="shared" si="36"/>
        <v>documentary</v>
      </c>
      <c r="S250" s="4">
        <f t="shared" si="30"/>
        <v>40870.774409722224</v>
      </c>
      <c r="T250" s="4">
        <f t="shared" si="31"/>
        <v>40915.774409722224</v>
      </c>
      <c r="U250" s="18">
        <f t="shared" si="32"/>
        <v>45</v>
      </c>
    </row>
    <row r="251" spans="1:21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7"/>
        <v>112.92</v>
      </c>
      <c r="P251" s="7">
        <f t="shared" si="35"/>
        <v>48.051063829787232</v>
      </c>
      <c r="Q251" t="str">
        <f t="shared" si="28"/>
        <v>film &amp; video</v>
      </c>
      <c r="R251" t="str">
        <f t="shared" si="36"/>
        <v>documentary</v>
      </c>
      <c r="S251" s="4">
        <f t="shared" si="30"/>
        <v>40332.923842592594</v>
      </c>
      <c r="T251" s="4">
        <f t="shared" si="31"/>
        <v>40412.736111111109</v>
      </c>
      <c r="U251" s="18">
        <f t="shared" si="32"/>
        <v>79.812268518515339</v>
      </c>
    </row>
    <row r="252" spans="1:21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7"/>
        <v>105.58333333333334</v>
      </c>
      <c r="P252" s="7">
        <f t="shared" si="35"/>
        <v>72.482837528604122</v>
      </c>
      <c r="Q252" t="str">
        <f t="shared" si="28"/>
        <v>film &amp; video</v>
      </c>
      <c r="R252" t="str">
        <f t="shared" si="36"/>
        <v>documentary</v>
      </c>
      <c r="S252" s="4">
        <f t="shared" si="30"/>
        <v>41401.565868055557</v>
      </c>
      <c r="T252" s="4">
        <f t="shared" si="31"/>
        <v>41431.565868055557</v>
      </c>
      <c r="U252" s="18">
        <f t="shared" si="32"/>
        <v>30</v>
      </c>
    </row>
    <row r="253" spans="1:21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7"/>
        <v>125.57142857142858</v>
      </c>
      <c r="P253" s="7">
        <f t="shared" si="35"/>
        <v>57.077922077922075</v>
      </c>
      <c r="Q253" t="str">
        <f t="shared" si="28"/>
        <v>film &amp; video</v>
      </c>
      <c r="R253" t="str">
        <f t="shared" si="36"/>
        <v>documentary</v>
      </c>
      <c r="S253" s="4">
        <f t="shared" si="30"/>
        <v>41013.787569444445</v>
      </c>
      <c r="T253" s="4">
        <f t="shared" si="31"/>
        <v>41045.791666666664</v>
      </c>
      <c r="U253" s="18">
        <f t="shared" si="32"/>
        <v>32.004097222219571</v>
      </c>
    </row>
    <row r="254" spans="1:21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7"/>
        <v>184.56</v>
      </c>
      <c r="P254" s="7">
        <f t="shared" si="35"/>
        <v>85.444444444444443</v>
      </c>
      <c r="Q254" t="str">
        <f t="shared" si="28"/>
        <v>film &amp; video</v>
      </c>
      <c r="R254" t="str">
        <f t="shared" si="36"/>
        <v>documentary</v>
      </c>
      <c r="S254" s="4">
        <f t="shared" si="30"/>
        <v>40266.66270833333</v>
      </c>
      <c r="T254" s="4">
        <f t="shared" si="31"/>
        <v>40330.165972222225</v>
      </c>
      <c r="U254" s="18">
        <f t="shared" si="32"/>
        <v>63.503263888895162</v>
      </c>
    </row>
    <row r="255" spans="1:21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7"/>
        <v>100.73333333333335</v>
      </c>
      <c r="P255" s="7">
        <f t="shared" si="35"/>
        <v>215.85714285714286</v>
      </c>
      <c r="Q255" t="str">
        <f t="shared" si="28"/>
        <v>film &amp; video</v>
      </c>
      <c r="R255" t="str">
        <f t="shared" si="36"/>
        <v>documentary</v>
      </c>
      <c r="S255" s="4">
        <f t="shared" si="30"/>
        <v>40924.650868055556</v>
      </c>
      <c r="T255" s="4">
        <f t="shared" si="31"/>
        <v>40954.650868055556</v>
      </c>
      <c r="U255" s="18">
        <f t="shared" si="32"/>
        <v>30</v>
      </c>
    </row>
    <row r="256" spans="1:21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7"/>
        <v>116.94725</v>
      </c>
      <c r="P256" s="7">
        <f t="shared" si="35"/>
        <v>89.38643312101911</v>
      </c>
      <c r="Q256" t="str">
        <f t="shared" si="28"/>
        <v>film &amp; video</v>
      </c>
      <c r="R256" t="str">
        <f t="shared" si="36"/>
        <v>documentary</v>
      </c>
      <c r="S256" s="4">
        <f t="shared" si="30"/>
        <v>42263.952662037038</v>
      </c>
      <c r="T256" s="4">
        <f t="shared" si="31"/>
        <v>42294.083333333328</v>
      </c>
      <c r="U256" s="18">
        <f t="shared" si="32"/>
        <v>30.130671296290529</v>
      </c>
    </row>
    <row r="257" spans="1:21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7"/>
        <v>106.73325</v>
      </c>
      <c r="P257" s="7">
        <f t="shared" si="35"/>
        <v>45.418404255319146</v>
      </c>
      <c r="Q257" t="str">
        <f t="shared" si="28"/>
        <v>film &amp; video</v>
      </c>
      <c r="R257" t="str">
        <f t="shared" si="36"/>
        <v>documentary</v>
      </c>
      <c r="S257" s="4">
        <f t="shared" si="30"/>
        <v>40588.526412037041</v>
      </c>
      <c r="T257" s="4">
        <f t="shared" si="31"/>
        <v>40618.48474537037</v>
      </c>
      <c r="U257" s="18">
        <f t="shared" si="32"/>
        <v>29.958333333328483</v>
      </c>
    </row>
    <row r="258" spans="1:21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37">(E258/D258)*100</f>
        <v>139.1</v>
      </c>
      <c r="P258" s="7">
        <f t="shared" si="35"/>
        <v>65.756363636363631</v>
      </c>
      <c r="Q258" t="str">
        <f t="shared" ref="Q258:Q321" si="38">LEFT(N258,12)</f>
        <v>film &amp; video</v>
      </c>
      <c r="R258" t="str">
        <f t="shared" si="36"/>
        <v>documentary</v>
      </c>
      <c r="S258" s="4">
        <f t="shared" ref="S258:S321" si="39" xml:space="preserve"> ((J258/86400) +25569)</f>
        <v>41319.769293981481</v>
      </c>
      <c r="T258" s="4">
        <f t="shared" ref="T258:T321" si="40" xml:space="preserve"> ((I258/86400) +25569)</f>
        <v>41349.769293981481</v>
      </c>
      <c r="U258" s="18">
        <f t="shared" si="32"/>
        <v>30</v>
      </c>
    </row>
    <row r="259" spans="1:21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37"/>
        <v>106.72648571428572</v>
      </c>
      <c r="P259" s="7">
        <f t="shared" si="35"/>
        <v>66.70405357142856</v>
      </c>
      <c r="Q259" t="str">
        <f t="shared" si="38"/>
        <v>film &amp; video</v>
      </c>
      <c r="R259" t="str">
        <f t="shared" si="36"/>
        <v>documentary</v>
      </c>
      <c r="S259" s="4">
        <f t="shared" si="39"/>
        <v>42479.626875000002</v>
      </c>
      <c r="T259" s="4">
        <f t="shared" si="40"/>
        <v>42509.626875000002</v>
      </c>
      <c r="U259" s="18">
        <f t="shared" ref="U259:U322" si="41">T259-S259</f>
        <v>30</v>
      </c>
    </row>
    <row r="260" spans="1:21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7"/>
        <v>191.14</v>
      </c>
      <c r="P260" s="7">
        <f t="shared" si="35"/>
        <v>83.345930232558146</v>
      </c>
      <c r="Q260" t="str">
        <f t="shared" si="38"/>
        <v>film &amp; video</v>
      </c>
      <c r="R260" t="str">
        <f t="shared" si="36"/>
        <v>documentary</v>
      </c>
      <c r="S260" s="4">
        <f t="shared" si="39"/>
        <v>40682.051689814813</v>
      </c>
      <c r="T260" s="4">
        <f t="shared" si="40"/>
        <v>40712.051689814813</v>
      </c>
      <c r="U260" s="18">
        <f t="shared" si="41"/>
        <v>30</v>
      </c>
    </row>
    <row r="261" spans="1:21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7"/>
        <v>131.93789333333334</v>
      </c>
      <c r="P261" s="7">
        <f t="shared" si="35"/>
        <v>105.04609341825902</v>
      </c>
      <c r="Q261" t="str">
        <f t="shared" si="38"/>
        <v>film &amp; video</v>
      </c>
      <c r="R261" t="str">
        <f t="shared" si="36"/>
        <v>documentary</v>
      </c>
      <c r="S261" s="4">
        <f t="shared" si="39"/>
        <v>42072.738067129627</v>
      </c>
      <c r="T261" s="4">
        <f t="shared" si="40"/>
        <v>42102.738067129627</v>
      </c>
      <c r="U261" s="18">
        <f t="shared" si="41"/>
        <v>30</v>
      </c>
    </row>
    <row r="262" spans="1:21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7"/>
        <v>106.4</v>
      </c>
      <c r="P262" s="7">
        <f t="shared" si="35"/>
        <v>120.90909090909091</v>
      </c>
      <c r="Q262" t="str">
        <f t="shared" si="38"/>
        <v>film &amp; video</v>
      </c>
      <c r="R262" t="str">
        <f t="shared" si="36"/>
        <v>documentary</v>
      </c>
      <c r="S262" s="4">
        <f t="shared" si="39"/>
        <v>40330.755543981482</v>
      </c>
      <c r="T262" s="4">
        <f t="shared" si="40"/>
        <v>40376.415972222225</v>
      </c>
      <c r="U262" s="18">
        <f t="shared" si="41"/>
        <v>45.660428240742476</v>
      </c>
    </row>
    <row r="263" spans="1:21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7"/>
        <v>107.4</v>
      </c>
      <c r="P263" s="7">
        <f t="shared" si="35"/>
        <v>97.63636363636364</v>
      </c>
      <c r="Q263" t="str">
        <f t="shared" si="38"/>
        <v>film &amp; video</v>
      </c>
      <c r="R263" t="str">
        <f t="shared" si="36"/>
        <v>documentary</v>
      </c>
      <c r="S263" s="4">
        <f t="shared" si="39"/>
        <v>41017.885462962964</v>
      </c>
      <c r="T263" s="4">
        <f t="shared" si="40"/>
        <v>41067.621527777781</v>
      </c>
      <c r="U263" s="18">
        <f t="shared" si="41"/>
        <v>49.736064814816928</v>
      </c>
    </row>
    <row r="264" spans="1:21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7"/>
        <v>240</v>
      </c>
      <c r="P264" s="7">
        <f t="shared" si="35"/>
        <v>41.379310344827587</v>
      </c>
      <c r="Q264" t="str">
        <f t="shared" si="38"/>
        <v>film &amp; video</v>
      </c>
      <c r="R264" t="str">
        <f t="shared" si="36"/>
        <v>documentary</v>
      </c>
      <c r="S264" s="4">
        <f t="shared" si="39"/>
        <v>40555.24800925926</v>
      </c>
      <c r="T264" s="4">
        <f t="shared" si="40"/>
        <v>40600.24800925926</v>
      </c>
      <c r="U264" s="18">
        <f t="shared" si="41"/>
        <v>45</v>
      </c>
    </row>
    <row r="265" spans="1:21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7"/>
        <v>118.08108</v>
      </c>
      <c r="P265" s="7">
        <f t="shared" si="35"/>
        <v>30.654485981308412</v>
      </c>
      <c r="Q265" t="str">
        <f t="shared" si="38"/>
        <v>film &amp; video</v>
      </c>
      <c r="R265" t="str">
        <f t="shared" si="36"/>
        <v>documentary</v>
      </c>
      <c r="S265" s="4">
        <f t="shared" si="39"/>
        <v>41149.954791666663</v>
      </c>
      <c r="T265" s="4">
        <f t="shared" si="40"/>
        <v>41179.954791666663</v>
      </c>
      <c r="U265" s="18">
        <f t="shared" si="41"/>
        <v>30</v>
      </c>
    </row>
    <row r="266" spans="1:21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7"/>
        <v>118.19999999999999</v>
      </c>
      <c r="P266" s="7">
        <f t="shared" si="35"/>
        <v>64.945054945054949</v>
      </c>
      <c r="Q266" t="str">
        <f t="shared" si="38"/>
        <v>film &amp; video</v>
      </c>
      <c r="R266" t="str">
        <f t="shared" si="36"/>
        <v>documentary</v>
      </c>
      <c r="S266" s="4">
        <f t="shared" si="39"/>
        <v>41010.620312500003</v>
      </c>
      <c r="T266" s="4">
        <f t="shared" si="40"/>
        <v>41040.620312500003</v>
      </c>
      <c r="U266" s="18">
        <f t="shared" si="41"/>
        <v>30</v>
      </c>
    </row>
    <row r="267" spans="1:21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7"/>
        <v>111.1</v>
      </c>
      <c r="P267" s="7">
        <f t="shared" si="35"/>
        <v>95.775862068965523</v>
      </c>
      <c r="Q267" t="str">
        <f t="shared" si="38"/>
        <v>film &amp; video</v>
      </c>
      <c r="R267" t="str">
        <f t="shared" si="36"/>
        <v>documentary</v>
      </c>
      <c r="S267" s="4">
        <f t="shared" si="39"/>
        <v>40267.245717592596</v>
      </c>
      <c r="T267" s="4">
        <f t="shared" si="40"/>
        <v>40308.844444444447</v>
      </c>
      <c r="U267" s="18">
        <f t="shared" si="41"/>
        <v>41.598726851851097</v>
      </c>
    </row>
    <row r="268" spans="1:21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7"/>
        <v>145.5</v>
      </c>
      <c r="P268" s="7">
        <f t="shared" si="35"/>
        <v>40.416666666666664</v>
      </c>
      <c r="Q268" t="str">
        <f t="shared" si="38"/>
        <v>film &amp; video</v>
      </c>
      <c r="R268" t="str">
        <f t="shared" si="36"/>
        <v>documentary</v>
      </c>
      <c r="S268" s="4">
        <f t="shared" si="39"/>
        <v>40205.174849537041</v>
      </c>
      <c r="T268" s="4">
        <f t="shared" si="40"/>
        <v>40291.160416666666</v>
      </c>
      <c r="U268" s="18">
        <f t="shared" si="41"/>
        <v>85.985567129624542</v>
      </c>
    </row>
    <row r="269" spans="1:21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7"/>
        <v>131.62883248730967</v>
      </c>
      <c r="P269" s="7">
        <f t="shared" si="35"/>
        <v>78.578424242424248</v>
      </c>
      <c r="Q269" t="str">
        <f t="shared" si="38"/>
        <v>film &amp; video</v>
      </c>
      <c r="R269" t="str">
        <f t="shared" si="36"/>
        <v>documentary</v>
      </c>
      <c r="S269" s="4">
        <f t="shared" si="39"/>
        <v>41785.452534722222</v>
      </c>
      <c r="T269" s="4">
        <f t="shared" si="40"/>
        <v>41815.452534722222</v>
      </c>
      <c r="U269" s="18">
        <f t="shared" si="41"/>
        <v>30</v>
      </c>
    </row>
    <row r="270" spans="1:21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7"/>
        <v>111.4</v>
      </c>
      <c r="P270" s="7">
        <f t="shared" si="35"/>
        <v>50.18018018018018</v>
      </c>
      <c r="Q270" t="str">
        <f t="shared" si="38"/>
        <v>film &amp; video</v>
      </c>
      <c r="R270" t="str">
        <f t="shared" si="36"/>
        <v>documentary</v>
      </c>
      <c r="S270" s="4">
        <f t="shared" si="39"/>
        <v>40809.15252314815</v>
      </c>
      <c r="T270" s="4">
        <f t="shared" si="40"/>
        <v>40854.194189814814</v>
      </c>
      <c r="U270" s="18">
        <f t="shared" si="41"/>
        <v>45.041666666664241</v>
      </c>
    </row>
    <row r="271" spans="1:21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7"/>
        <v>147.23376999999999</v>
      </c>
      <c r="P271" s="7">
        <f t="shared" si="35"/>
        <v>92.251735588972423</v>
      </c>
      <c r="Q271" t="str">
        <f t="shared" si="38"/>
        <v>film &amp; video</v>
      </c>
      <c r="R271" t="str">
        <f t="shared" si="36"/>
        <v>documentary</v>
      </c>
      <c r="S271" s="4">
        <f t="shared" si="39"/>
        <v>42758.197013888886</v>
      </c>
      <c r="T271" s="4">
        <f t="shared" si="40"/>
        <v>42788.197013888886</v>
      </c>
      <c r="U271" s="18">
        <f t="shared" si="41"/>
        <v>30</v>
      </c>
    </row>
    <row r="272" spans="1:21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7"/>
        <v>152.60869565217391</v>
      </c>
      <c r="P272" s="7">
        <f t="shared" si="35"/>
        <v>57.540983606557376</v>
      </c>
      <c r="Q272" t="str">
        <f t="shared" si="38"/>
        <v>film &amp; video</v>
      </c>
      <c r="R272" t="str">
        <f t="shared" si="36"/>
        <v>documentary</v>
      </c>
      <c r="S272" s="4">
        <f t="shared" si="39"/>
        <v>40637.86655092593</v>
      </c>
      <c r="T272" s="4">
        <f t="shared" si="40"/>
        <v>40688.166666666664</v>
      </c>
      <c r="U272" s="18">
        <f t="shared" si="41"/>
        <v>50.300115740734327</v>
      </c>
    </row>
    <row r="273" spans="1:21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7"/>
        <v>104.67999999999999</v>
      </c>
      <c r="P273" s="7">
        <f t="shared" ref="P273:P304" si="42">E273/L273</f>
        <v>109.42160278745645</v>
      </c>
      <c r="Q273" t="str">
        <f t="shared" si="38"/>
        <v>film &amp; video</v>
      </c>
      <c r="R273" t="str">
        <f t="shared" si="36"/>
        <v>documentary</v>
      </c>
      <c r="S273" s="4">
        <f t="shared" si="39"/>
        <v>41612.100243055553</v>
      </c>
      <c r="T273" s="4">
        <f t="shared" si="40"/>
        <v>41641.333333333336</v>
      </c>
      <c r="U273" s="18">
        <f t="shared" si="41"/>
        <v>29.233090277783049</v>
      </c>
    </row>
    <row r="274" spans="1:21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7"/>
        <v>177.43366666666668</v>
      </c>
      <c r="P274" s="7">
        <f t="shared" si="42"/>
        <v>81.892461538461546</v>
      </c>
      <c r="Q274" t="str">
        <f t="shared" si="38"/>
        <v>film &amp; video</v>
      </c>
      <c r="R274" t="str">
        <f t="shared" ref="R274:R305" si="43">RIGHT(N274,11)</f>
        <v>documentary</v>
      </c>
      <c r="S274" s="4">
        <f t="shared" si="39"/>
        <v>40235.900358796294</v>
      </c>
      <c r="T274" s="4">
        <f t="shared" si="40"/>
        <v>40296.78402777778</v>
      </c>
      <c r="U274" s="18">
        <f t="shared" si="41"/>
        <v>60.883668981485243</v>
      </c>
    </row>
    <row r="275" spans="1:21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7"/>
        <v>107.7758</v>
      </c>
      <c r="P275" s="7">
        <f t="shared" si="42"/>
        <v>45.667711864406776</v>
      </c>
      <c r="Q275" t="str">
        <f t="shared" si="38"/>
        <v>film &amp; video</v>
      </c>
      <c r="R275" t="str">
        <f t="shared" si="43"/>
        <v>documentary</v>
      </c>
      <c r="S275" s="4">
        <f t="shared" si="39"/>
        <v>40697.498449074075</v>
      </c>
      <c r="T275" s="4">
        <f t="shared" si="40"/>
        <v>40727.498449074075</v>
      </c>
      <c r="U275" s="18">
        <f t="shared" si="41"/>
        <v>30</v>
      </c>
    </row>
    <row r="276" spans="1:21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7"/>
        <v>156</v>
      </c>
      <c r="P276" s="7">
        <f t="shared" si="42"/>
        <v>55.221238938053098</v>
      </c>
      <c r="Q276" t="str">
        <f t="shared" si="38"/>
        <v>film &amp; video</v>
      </c>
      <c r="R276" t="str">
        <f t="shared" si="43"/>
        <v>documentary</v>
      </c>
      <c r="S276" s="4">
        <f t="shared" si="39"/>
        <v>40969.912372685183</v>
      </c>
      <c r="T276" s="4">
        <f t="shared" si="40"/>
        <v>41004.290972222225</v>
      </c>
      <c r="U276" s="18">
        <f t="shared" si="41"/>
        <v>34.378599537041737</v>
      </c>
    </row>
    <row r="277" spans="1:21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7"/>
        <v>108.395</v>
      </c>
      <c r="P277" s="7">
        <f t="shared" si="42"/>
        <v>65.298192771084331</v>
      </c>
      <c r="Q277" t="str">
        <f t="shared" si="38"/>
        <v>film &amp; video</v>
      </c>
      <c r="R277" t="str">
        <f t="shared" si="43"/>
        <v>documentary</v>
      </c>
      <c r="S277" s="4">
        <f t="shared" si="39"/>
        <v>41193.032013888893</v>
      </c>
      <c r="T277" s="4">
        <f t="shared" si="40"/>
        <v>41223.073680555557</v>
      </c>
      <c r="U277" s="18">
        <f t="shared" si="41"/>
        <v>30.041666666664241</v>
      </c>
    </row>
    <row r="278" spans="1:21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7"/>
        <v>147.6</v>
      </c>
      <c r="P278" s="7">
        <f t="shared" si="42"/>
        <v>95.225806451612897</v>
      </c>
      <c r="Q278" t="str">
        <f t="shared" si="38"/>
        <v>film &amp; video</v>
      </c>
      <c r="R278" t="str">
        <f t="shared" si="43"/>
        <v>documentary</v>
      </c>
      <c r="S278" s="4">
        <f t="shared" si="39"/>
        <v>40967.081875000003</v>
      </c>
      <c r="T278" s="4">
        <f t="shared" si="40"/>
        <v>41027.040208333332</v>
      </c>
      <c r="U278" s="18">
        <f t="shared" si="41"/>
        <v>59.958333333328483</v>
      </c>
    </row>
    <row r="279" spans="1:21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7"/>
        <v>110.38153846153847</v>
      </c>
      <c r="P279" s="7">
        <f t="shared" si="42"/>
        <v>75.444794952681391</v>
      </c>
      <c r="Q279" t="str">
        <f t="shared" si="38"/>
        <v>film &amp; video</v>
      </c>
      <c r="R279" t="str">
        <f t="shared" si="43"/>
        <v>documentary</v>
      </c>
      <c r="S279" s="4">
        <f t="shared" si="39"/>
        <v>42117.891423611116</v>
      </c>
      <c r="T279" s="4">
        <f t="shared" si="40"/>
        <v>42147.891423611116</v>
      </c>
      <c r="U279" s="18">
        <f t="shared" si="41"/>
        <v>30</v>
      </c>
    </row>
    <row r="280" spans="1:21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7"/>
        <v>150.34814814814814</v>
      </c>
      <c r="P280" s="7">
        <f t="shared" si="42"/>
        <v>97.816867469879512</v>
      </c>
      <c r="Q280" t="str">
        <f t="shared" si="38"/>
        <v>film &amp; video</v>
      </c>
      <c r="R280" t="str">
        <f t="shared" si="43"/>
        <v>documentary</v>
      </c>
      <c r="S280" s="4">
        <f t="shared" si="39"/>
        <v>41164.040960648148</v>
      </c>
      <c r="T280" s="4">
        <f t="shared" si="40"/>
        <v>41194.040960648148</v>
      </c>
      <c r="U280" s="18">
        <f t="shared" si="41"/>
        <v>30</v>
      </c>
    </row>
    <row r="281" spans="1:21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7"/>
        <v>157.31829411764707</v>
      </c>
      <c r="P281" s="7">
        <f t="shared" si="42"/>
        <v>87.685606557377056</v>
      </c>
      <c r="Q281" t="str">
        <f t="shared" si="38"/>
        <v>film &amp; video</v>
      </c>
      <c r="R281" t="str">
        <f t="shared" si="43"/>
        <v>documentary</v>
      </c>
      <c r="S281" s="4">
        <f t="shared" si="39"/>
        <v>42759.244166666671</v>
      </c>
      <c r="T281" s="4">
        <f t="shared" si="40"/>
        <v>42793.084027777775</v>
      </c>
      <c r="U281" s="18">
        <f t="shared" si="41"/>
        <v>33.839861111104256</v>
      </c>
    </row>
    <row r="282" spans="1:21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7"/>
        <v>156.14400000000001</v>
      </c>
      <c r="P282" s="7">
        <f t="shared" si="42"/>
        <v>54.748948106591868</v>
      </c>
      <c r="Q282" t="str">
        <f t="shared" si="38"/>
        <v>film &amp; video</v>
      </c>
      <c r="R282" t="str">
        <f t="shared" si="43"/>
        <v>documentary</v>
      </c>
      <c r="S282" s="4">
        <f t="shared" si="39"/>
        <v>41744.590682870374</v>
      </c>
      <c r="T282" s="4">
        <f t="shared" si="40"/>
        <v>41789.590682870374</v>
      </c>
      <c r="U282" s="18">
        <f t="shared" si="41"/>
        <v>45</v>
      </c>
    </row>
    <row r="283" spans="1:21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7"/>
        <v>120.58763636363636</v>
      </c>
      <c r="P283" s="7">
        <f t="shared" si="42"/>
        <v>83.953417721518989</v>
      </c>
      <c r="Q283" t="str">
        <f t="shared" si="38"/>
        <v>film &amp; video</v>
      </c>
      <c r="R283" t="str">
        <f t="shared" si="43"/>
        <v>documentary</v>
      </c>
      <c r="S283" s="4">
        <f t="shared" si="39"/>
        <v>39950.163344907407</v>
      </c>
      <c r="T283" s="4">
        <f t="shared" si="40"/>
        <v>40035.80972222222</v>
      </c>
      <c r="U283" s="18">
        <f t="shared" si="41"/>
        <v>85.646377314813435</v>
      </c>
    </row>
    <row r="284" spans="1:21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7"/>
        <v>101.18888888888888</v>
      </c>
      <c r="P284" s="7">
        <f t="shared" si="42"/>
        <v>254.38547486033519</v>
      </c>
      <c r="Q284" t="str">
        <f t="shared" si="38"/>
        <v>film &amp; video</v>
      </c>
      <c r="R284" t="str">
        <f t="shared" si="43"/>
        <v>documentary</v>
      </c>
      <c r="S284" s="4">
        <f t="shared" si="39"/>
        <v>40194.920046296298</v>
      </c>
      <c r="T284" s="4">
        <f t="shared" si="40"/>
        <v>40231.916666666664</v>
      </c>
      <c r="U284" s="18">
        <f t="shared" si="41"/>
        <v>36.996620370366145</v>
      </c>
    </row>
    <row r="285" spans="1:21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7"/>
        <v>114.27249999999999</v>
      </c>
      <c r="P285" s="7">
        <f t="shared" si="42"/>
        <v>101.8269801980198</v>
      </c>
      <c r="Q285" t="str">
        <f t="shared" si="38"/>
        <v>film &amp; video</v>
      </c>
      <c r="R285" t="str">
        <f t="shared" si="43"/>
        <v>documentary</v>
      </c>
      <c r="S285" s="4">
        <f t="shared" si="39"/>
        <v>40675.71</v>
      </c>
      <c r="T285" s="4">
        <f t="shared" si="40"/>
        <v>40695.207638888889</v>
      </c>
      <c r="U285" s="18">
        <f t="shared" si="41"/>
        <v>19.497638888889924</v>
      </c>
    </row>
    <row r="286" spans="1:21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7"/>
        <v>104.62615</v>
      </c>
      <c r="P286" s="7">
        <f t="shared" si="42"/>
        <v>55.066394736842106</v>
      </c>
      <c r="Q286" t="str">
        <f t="shared" si="38"/>
        <v>film &amp; video</v>
      </c>
      <c r="R286" t="str">
        <f t="shared" si="43"/>
        <v>documentary</v>
      </c>
      <c r="S286" s="4">
        <f t="shared" si="39"/>
        <v>40904.738194444442</v>
      </c>
      <c r="T286" s="4">
        <f t="shared" si="40"/>
        <v>40929.738194444442</v>
      </c>
      <c r="U286" s="18">
        <f t="shared" si="41"/>
        <v>25</v>
      </c>
    </row>
    <row r="287" spans="1:21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7"/>
        <v>228.82507142857142</v>
      </c>
      <c r="P287" s="7">
        <f t="shared" si="42"/>
        <v>56.901438721136763</v>
      </c>
      <c r="Q287" t="str">
        <f t="shared" si="38"/>
        <v>film &amp; video</v>
      </c>
      <c r="R287" t="str">
        <f t="shared" si="43"/>
        <v>documentary</v>
      </c>
      <c r="S287" s="4">
        <f t="shared" si="39"/>
        <v>41506.756111111114</v>
      </c>
      <c r="T287" s="4">
        <f t="shared" si="40"/>
        <v>41536.756111111114</v>
      </c>
      <c r="U287" s="18">
        <f t="shared" si="41"/>
        <v>30</v>
      </c>
    </row>
    <row r="288" spans="1:21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7"/>
        <v>109.15333333333332</v>
      </c>
      <c r="P288" s="7">
        <f t="shared" si="42"/>
        <v>121.28148148148148</v>
      </c>
      <c r="Q288" t="str">
        <f t="shared" si="38"/>
        <v>film &amp; video</v>
      </c>
      <c r="R288" t="str">
        <f t="shared" si="43"/>
        <v>documentary</v>
      </c>
      <c r="S288" s="4">
        <f t="shared" si="39"/>
        <v>41313.816250000003</v>
      </c>
      <c r="T288" s="4">
        <f t="shared" si="40"/>
        <v>41358.774583333332</v>
      </c>
      <c r="U288" s="18">
        <f t="shared" si="41"/>
        <v>44.958333333328483</v>
      </c>
    </row>
    <row r="289" spans="1:21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7"/>
        <v>176.29999999999998</v>
      </c>
      <c r="P289" s="7">
        <f t="shared" si="42"/>
        <v>91.189655172413794</v>
      </c>
      <c r="Q289" t="str">
        <f t="shared" si="38"/>
        <v>film &amp; video</v>
      </c>
      <c r="R289" t="str">
        <f t="shared" si="43"/>
        <v>documentary</v>
      </c>
      <c r="S289" s="4">
        <f t="shared" si="39"/>
        <v>41184.277986111112</v>
      </c>
      <c r="T289" s="4">
        <f t="shared" si="40"/>
        <v>41215.166666666664</v>
      </c>
      <c r="U289" s="18">
        <f t="shared" si="41"/>
        <v>30.888680555552128</v>
      </c>
    </row>
    <row r="290" spans="1:21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7"/>
        <v>103.21061999999999</v>
      </c>
      <c r="P290" s="7">
        <f t="shared" si="42"/>
        <v>115.44812080536913</v>
      </c>
      <c r="Q290" t="str">
        <f t="shared" si="38"/>
        <v>film &amp; video</v>
      </c>
      <c r="R290" t="str">
        <f t="shared" si="43"/>
        <v>documentary</v>
      </c>
      <c r="S290" s="4">
        <f t="shared" si="39"/>
        <v>41051.168900462959</v>
      </c>
      <c r="T290" s="4">
        <f t="shared" si="40"/>
        <v>41086.168900462959</v>
      </c>
      <c r="U290" s="18">
        <f t="shared" si="41"/>
        <v>35</v>
      </c>
    </row>
    <row r="291" spans="1:21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7"/>
        <v>104.82000000000001</v>
      </c>
      <c r="P291" s="7">
        <f t="shared" si="42"/>
        <v>67.771551724137936</v>
      </c>
      <c r="Q291" t="str">
        <f t="shared" si="38"/>
        <v>film &amp; video</v>
      </c>
      <c r="R291" t="str">
        <f t="shared" si="43"/>
        <v>documentary</v>
      </c>
      <c r="S291" s="4">
        <f t="shared" si="39"/>
        <v>41550.456412037034</v>
      </c>
      <c r="T291" s="4">
        <f t="shared" si="40"/>
        <v>41580.456412037034</v>
      </c>
      <c r="U291" s="18">
        <f t="shared" si="41"/>
        <v>30</v>
      </c>
    </row>
    <row r="292" spans="1:21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7"/>
        <v>106.68444444444445</v>
      </c>
      <c r="P292" s="7">
        <f t="shared" si="42"/>
        <v>28.576190476190476</v>
      </c>
      <c r="Q292" t="str">
        <f t="shared" si="38"/>
        <v>film &amp; video</v>
      </c>
      <c r="R292" t="str">
        <f t="shared" si="43"/>
        <v>documentary</v>
      </c>
      <c r="S292" s="4">
        <f t="shared" si="39"/>
        <v>40526.36917824074</v>
      </c>
      <c r="T292" s="4">
        <f t="shared" si="40"/>
        <v>40576.332638888889</v>
      </c>
      <c r="U292" s="18">
        <f t="shared" si="41"/>
        <v>49.963460648148612</v>
      </c>
    </row>
    <row r="293" spans="1:21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7"/>
        <v>120.02</v>
      </c>
      <c r="P293" s="7">
        <f t="shared" si="42"/>
        <v>46.8828125</v>
      </c>
      <c r="Q293" t="str">
        <f t="shared" si="38"/>
        <v>film &amp; video</v>
      </c>
      <c r="R293" t="str">
        <f t="shared" si="43"/>
        <v>documentary</v>
      </c>
      <c r="S293" s="4">
        <f t="shared" si="39"/>
        <v>41376.769050925926</v>
      </c>
      <c r="T293" s="4">
        <f t="shared" si="40"/>
        <v>41395.000694444447</v>
      </c>
      <c r="U293" s="18">
        <f t="shared" si="41"/>
        <v>18.231643518520286</v>
      </c>
    </row>
    <row r="294" spans="1:21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7"/>
        <v>101.50693333333334</v>
      </c>
      <c r="P294" s="7">
        <f t="shared" si="42"/>
        <v>154.42231237322514</v>
      </c>
      <c r="Q294" t="str">
        <f t="shared" si="38"/>
        <v>film &amp; video</v>
      </c>
      <c r="R294" t="str">
        <f t="shared" si="43"/>
        <v>documentary</v>
      </c>
      <c r="S294" s="4">
        <f t="shared" si="39"/>
        <v>40812.803229166668</v>
      </c>
      <c r="T294" s="4">
        <f t="shared" si="40"/>
        <v>40845.165972222225</v>
      </c>
      <c r="U294" s="18">
        <f t="shared" si="41"/>
        <v>32.362743055557075</v>
      </c>
    </row>
    <row r="295" spans="1:21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7"/>
        <v>101.38461538461539</v>
      </c>
      <c r="P295" s="7">
        <f t="shared" si="42"/>
        <v>201.22137404580153</v>
      </c>
      <c r="Q295" t="str">
        <f t="shared" si="38"/>
        <v>film &amp; video</v>
      </c>
      <c r="R295" t="str">
        <f t="shared" si="43"/>
        <v>documentary</v>
      </c>
      <c r="S295" s="4">
        <f t="shared" si="39"/>
        <v>41719.667986111112</v>
      </c>
      <c r="T295" s="4">
        <f t="shared" si="40"/>
        <v>41749.667986111112</v>
      </c>
      <c r="U295" s="18">
        <f t="shared" si="41"/>
        <v>30</v>
      </c>
    </row>
    <row r="296" spans="1:21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7"/>
        <v>100</v>
      </c>
      <c r="P296" s="7">
        <f t="shared" si="42"/>
        <v>100</v>
      </c>
      <c r="Q296" t="str">
        <f t="shared" si="38"/>
        <v>film &amp; video</v>
      </c>
      <c r="R296" t="str">
        <f t="shared" si="43"/>
        <v>documentary</v>
      </c>
      <c r="S296" s="4">
        <f t="shared" si="39"/>
        <v>40343.084421296298</v>
      </c>
      <c r="T296" s="4">
        <f t="shared" si="40"/>
        <v>40378.666666666664</v>
      </c>
      <c r="U296" s="18">
        <f t="shared" si="41"/>
        <v>35.582245370365854</v>
      </c>
    </row>
    <row r="297" spans="1:21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7"/>
        <v>133.10911999999999</v>
      </c>
      <c r="P297" s="7">
        <f t="shared" si="42"/>
        <v>100.08204511278196</v>
      </c>
      <c r="Q297" t="str">
        <f t="shared" si="38"/>
        <v>film &amp; video</v>
      </c>
      <c r="R297" t="str">
        <f t="shared" si="43"/>
        <v>documentary</v>
      </c>
      <c r="S297" s="4">
        <f t="shared" si="39"/>
        <v>41519.004733796297</v>
      </c>
      <c r="T297" s="4">
        <f t="shared" si="40"/>
        <v>41579</v>
      </c>
      <c r="U297" s="18">
        <f t="shared" si="41"/>
        <v>59.995266203703068</v>
      </c>
    </row>
    <row r="298" spans="1:21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7"/>
        <v>118.72620000000001</v>
      </c>
      <c r="P298" s="7">
        <f t="shared" si="42"/>
        <v>230.08953488372092</v>
      </c>
      <c r="Q298" t="str">
        <f t="shared" si="38"/>
        <v>film &amp; video</v>
      </c>
      <c r="R298" t="str">
        <f t="shared" si="43"/>
        <v>documentary</v>
      </c>
      <c r="S298" s="4">
        <f t="shared" si="39"/>
        <v>41134.475497685184</v>
      </c>
      <c r="T298" s="4">
        <f t="shared" si="40"/>
        <v>41159.475497685184</v>
      </c>
      <c r="U298" s="18">
        <f t="shared" si="41"/>
        <v>25</v>
      </c>
    </row>
    <row r="299" spans="1:21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7"/>
        <v>100.64</v>
      </c>
      <c r="P299" s="7">
        <f t="shared" si="42"/>
        <v>141.74647887323943</v>
      </c>
      <c r="Q299" t="str">
        <f t="shared" si="38"/>
        <v>film &amp; video</v>
      </c>
      <c r="R299" t="str">
        <f t="shared" si="43"/>
        <v>documentary</v>
      </c>
      <c r="S299" s="4">
        <f t="shared" si="39"/>
        <v>42089.728020833332</v>
      </c>
      <c r="T299" s="4">
        <f t="shared" si="40"/>
        <v>42125.165972222225</v>
      </c>
      <c r="U299" s="18">
        <f t="shared" si="41"/>
        <v>35.437951388892543</v>
      </c>
    </row>
    <row r="300" spans="1:21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7"/>
        <v>108.93241269841269</v>
      </c>
      <c r="P300" s="7">
        <f t="shared" si="42"/>
        <v>56.344351395730705</v>
      </c>
      <c r="Q300" t="str">
        <f t="shared" si="38"/>
        <v>film &amp; video</v>
      </c>
      <c r="R300" t="str">
        <f t="shared" si="43"/>
        <v>documentary</v>
      </c>
      <c r="S300" s="4">
        <f t="shared" si="39"/>
        <v>41709.463518518518</v>
      </c>
      <c r="T300" s="4">
        <f t="shared" si="40"/>
        <v>41768.875</v>
      </c>
      <c r="U300" s="18">
        <f t="shared" si="41"/>
        <v>59.411481481482042</v>
      </c>
    </row>
    <row r="301" spans="1:21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7"/>
        <v>178.95250000000001</v>
      </c>
      <c r="P301" s="7">
        <f t="shared" si="42"/>
        <v>73.341188524590166</v>
      </c>
      <c r="Q301" t="str">
        <f t="shared" si="38"/>
        <v>film &amp; video</v>
      </c>
      <c r="R301" t="str">
        <f t="shared" si="43"/>
        <v>documentary</v>
      </c>
      <c r="S301" s="4">
        <f t="shared" si="39"/>
        <v>40469.225231481483</v>
      </c>
      <c r="T301" s="4">
        <f t="shared" si="40"/>
        <v>40499.266898148147</v>
      </c>
      <c r="U301" s="18">
        <f t="shared" si="41"/>
        <v>30.041666666664241</v>
      </c>
    </row>
    <row r="302" spans="1:21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7"/>
        <v>101.72264</v>
      </c>
      <c r="P302" s="7">
        <f t="shared" si="42"/>
        <v>85.337785234899329</v>
      </c>
      <c r="Q302" t="str">
        <f t="shared" si="38"/>
        <v>film &amp; video</v>
      </c>
      <c r="R302" t="str">
        <f t="shared" si="43"/>
        <v>documentary</v>
      </c>
      <c r="S302" s="4">
        <f t="shared" si="39"/>
        <v>40626.959930555553</v>
      </c>
      <c r="T302" s="4">
        <f t="shared" si="40"/>
        <v>40657.959930555553</v>
      </c>
      <c r="U302" s="18">
        <f t="shared" si="41"/>
        <v>31</v>
      </c>
    </row>
    <row r="303" spans="1:21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7"/>
        <v>118.73499999999999</v>
      </c>
      <c r="P303" s="7">
        <f t="shared" si="42"/>
        <v>61.496215139442228</v>
      </c>
      <c r="Q303" t="str">
        <f t="shared" si="38"/>
        <v>film &amp; video</v>
      </c>
      <c r="R303" t="str">
        <f t="shared" si="43"/>
        <v>documentary</v>
      </c>
      <c r="S303" s="4">
        <f t="shared" si="39"/>
        <v>41312.737673611111</v>
      </c>
      <c r="T303" s="4">
        <f t="shared" si="40"/>
        <v>41352.696006944447</v>
      </c>
      <c r="U303" s="18">
        <f t="shared" si="41"/>
        <v>39.958333333335759</v>
      </c>
    </row>
    <row r="304" spans="1:21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7"/>
        <v>100.46</v>
      </c>
      <c r="P304" s="7">
        <f t="shared" si="42"/>
        <v>93.018518518518519</v>
      </c>
      <c r="Q304" t="str">
        <f t="shared" si="38"/>
        <v>film &amp; video</v>
      </c>
      <c r="R304" t="str">
        <f t="shared" si="43"/>
        <v>documentary</v>
      </c>
      <c r="S304" s="4">
        <f t="shared" si="39"/>
        <v>40933.856921296298</v>
      </c>
      <c r="T304" s="4">
        <f t="shared" si="40"/>
        <v>40963.856921296298</v>
      </c>
      <c r="U304" s="18">
        <f t="shared" si="41"/>
        <v>30</v>
      </c>
    </row>
    <row r="305" spans="1:21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7"/>
        <v>137.46666666666667</v>
      </c>
      <c r="P305" s="7">
        <f t="shared" ref="P305:P336" si="44">E305/L305</f>
        <v>50.292682926829265</v>
      </c>
      <c r="Q305" t="str">
        <f t="shared" si="38"/>
        <v>film &amp; video</v>
      </c>
      <c r="R305" t="str">
        <f t="shared" si="43"/>
        <v>documentary</v>
      </c>
      <c r="S305" s="4">
        <f t="shared" si="39"/>
        <v>41032.071134259255</v>
      </c>
      <c r="T305" s="4">
        <f t="shared" si="40"/>
        <v>41062.071134259255</v>
      </c>
      <c r="U305" s="18">
        <f t="shared" si="41"/>
        <v>30</v>
      </c>
    </row>
    <row r="306" spans="1:21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7"/>
        <v>231.64705882352939</v>
      </c>
      <c r="P306" s="7">
        <f t="shared" si="44"/>
        <v>106.43243243243244</v>
      </c>
      <c r="Q306" t="str">
        <f t="shared" si="38"/>
        <v>film &amp; video</v>
      </c>
      <c r="R306" t="str">
        <f t="shared" ref="R306:R337" si="45">RIGHT(N306,11)</f>
        <v>documentary</v>
      </c>
      <c r="S306" s="4">
        <f t="shared" si="39"/>
        <v>41114.094872685186</v>
      </c>
      <c r="T306" s="4">
        <f t="shared" si="40"/>
        <v>41153.083333333336</v>
      </c>
      <c r="U306" s="18">
        <f t="shared" si="41"/>
        <v>38.988460648150067</v>
      </c>
    </row>
    <row r="307" spans="1:21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7"/>
        <v>130.33333333333331</v>
      </c>
      <c r="P307" s="7">
        <f t="shared" si="44"/>
        <v>51.719576719576722</v>
      </c>
      <c r="Q307" t="str">
        <f t="shared" si="38"/>
        <v>film &amp; video</v>
      </c>
      <c r="R307" t="str">
        <f t="shared" si="45"/>
        <v>documentary</v>
      </c>
      <c r="S307" s="4">
        <f t="shared" si="39"/>
        <v>40948.630196759259</v>
      </c>
      <c r="T307" s="4">
        <f t="shared" si="40"/>
        <v>40978.630196759259</v>
      </c>
      <c r="U307" s="18">
        <f t="shared" si="41"/>
        <v>30</v>
      </c>
    </row>
    <row r="308" spans="1:21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7"/>
        <v>292.89999999999998</v>
      </c>
      <c r="P308" s="7">
        <f t="shared" si="44"/>
        <v>36.612499999999997</v>
      </c>
      <c r="Q308" t="str">
        <f t="shared" si="38"/>
        <v>film &amp; video</v>
      </c>
      <c r="R308" t="str">
        <f t="shared" si="45"/>
        <v>documentary</v>
      </c>
      <c r="S308" s="4">
        <f t="shared" si="39"/>
        <v>41333.837187500001</v>
      </c>
      <c r="T308" s="4">
        <f t="shared" si="40"/>
        <v>41353.79552083333</v>
      </c>
      <c r="U308" s="18">
        <f t="shared" si="41"/>
        <v>19.958333333328483</v>
      </c>
    </row>
    <row r="309" spans="1:21" ht="15.75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7"/>
        <v>111.31818181818183</v>
      </c>
      <c r="P309" s="7">
        <f t="shared" si="44"/>
        <v>42.517361111111114</v>
      </c>
      <c r="Q309" t="str">
        <f t="shared" si="38"/>
        <v>film &amp; video</v>
      </c>
      <c r="R309" t="str">
        <f t="shared" si="45"/>
        <v>documentary</v>
      </c>
      <c r="S309" s="4">
        <f t="shared" si="39"/>
        <v>41282.944456018522</v>
      </c>
      <c r="T309" s="4">
        <f t="shared" si="40"/>
        <v>41312.944456018522</v>
      </c>
      <c r="U309" s="18">
        <f t="shared" si="41"/>
        <v>30</v>
      </c>
    </row>
    <row r="310" spans="1:21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7"/>
        <v>105.56666666666668</v>
      </c>
      <c r="P310" s="7">
        <f t="shared" si="44"/>
        <v>62.712871287128714</v>
      </c>
      <c r="Q310" t="str">
        <f t="shared" si="38"/>
        <v>film &amp; video</v>
      </c>
      <c r="R310" t="str">
        <f t="shared" si="45"/>
        <v>documentary</v>
      </c>
      <c r="S310" s="4">
        <f t="shared" si="39"/>
        <v>40567.694560185184</v>
      </c>
      <c r="T310" s="4">
        <f t="shared" si="40"/>
        <v>40612.694560185184</v>
      </c>
      <c r="U310" s="18">
        <f t="shared" si="41"/>
        <v>45</v>
      </c>
    </row>
    <row r="311" spans="1:21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7"/>
        <v>118.94444444444446</v>
      </c>
      <c r="P311" s="7">
        <f t="shared" si="44"/>
        <v>89.957983193277315</v>
      </c>
      <c r="Q311" t="str">
        <f t="shared" si="38"/>
        <v>film &amp; video</v>
      </c>
      <c r="R311" t="str">
        <f t="shared" si="45"/>
        <v>documentary</v>
      </c>
      <c r="S311" s="4">
        <f t="shared" si="39"/>
        <v>41134.751550925925</v>
      </c>
      <c r="T311" s="4">
        <f t="shared" si="40"/>
        <v>41155.751550925925</v>
      </c>
      <c r="U311" s="18">
        <f t="shared" si="41"/>
        <v>21</v>
      </c>
    </row>
    <row r="312" spans="1:21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7"/>
        <v>104.129</v>
      </c>
      <c r="P312" s="7">
        <f t="shared" si="44"/>
        <v>28.924722222222222</v>
      </c>
      <c r="Q312" t="str">
        <f t="shared" si="38"/>
        <v>film &amp; video</v>
      </c>
      <c r="R312" t="str">
        <f t="shared" si="45"/>
        <v>documentary</v>
      </c>
      <c r="S312" s="4">
        <f t="shared" si="39"/>
        <v>40821.183136574073</v>
      </c>
      <c r="T312" s="4">
        <f t="shared" si="40"/>
        <v>40836.083333333336</v>
      </c>
      <c r="U312" s="18">
        <f t="shared" si="41"/>
        <v>14.900196759263054</v>
      </c>
    </row>
    <row r="313" spans="1:21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7"/>
        <v>104.10165000000001</v>
      </c>
      <c r="P313" s="7">
        <f t="shared" si="44"/>
        <v>138.8022</v>
      </c>
      <c r="Q313" t="str">
        <f t="shared" si="38"/>
        <v>film &amp; video</v>
      </c>
      <c r="R313" t="str">
        <f t="shared" si="45"/>
        <v>documentary</v>
      </c>
      <c r="S313" s="4">
        <f t="shared" si="39"/>
        <v>40868.219814814816</v>
      </c>
      <c r="T313" s="4">
        <f t="shared" si="40"/>
        <v>40909.332638888889</v>
      </c>
      <c r="U313" s="18">
        <f t="shared" si="41"/>
        <v>41.112824074072705</v>
      </c>
    </row>
    <row r="314" spans="1:21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7"/>
        <v>111.87499999999999</v>
      </c>
      <c r="P314" s="7">
        <f t="shared" si="44"/>
        <v>61.301369863013697</v>
      </c>
      <c r="Q314" t="str">
        <f t="shared" si="38"/>
        <v>film &amp; video</v>
      </c>
      <c r="R314" t="str">
        <f t="shared" si="45"/>
        <v>documentary</v>
      </c>
      <c r="S314" s="4">
        <f t="shared" si="39"/>
        <v>41348.877685185187</v>
      </c>
      <c r="T314" s="4">
        <f t="shared" si="40"/>
        <v>41378.877685185187</v>
      </c>
      <c r="U314" s="18">
        <f t="shared" si="41"/>
        <v>30</v>
      </c>
    </row>
    <row r="315" spans="1:21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7"/>
        <v>104.73529411764706</v>
      </c>
      <c r="P315" s="7">
        <f t="shared" si="44"/>
        <v>80.202702702702709</v>
      </c>
      <c r="Q315" t="str">
        <f t="shared" si="38"/>
        <v>film &amp; video</v>
      </c>
      <c r="R315" t="str">
        <f t="shared" si="45"/>
        <v>documentary</v>
      </c>
      <c r="S315" s="4">
        <f t="shared" si="39"/>
        <v>40357.227939814817</v>
      </c>
      <c r="T315" s="4">
        <f t="shared" si="40"/>
        <v>40401.665972222225</v>
      </c>
      <c r="U315" s="18">
        <f t="shared" si="41"/>
        <v>44.438032407408173</v>
      </c>
    </row>
    <row r="316" spans="1:21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7"/>
        <v>385.15000000000003</v>
      </c>
      <c r="P316" s="7">
        <f t="shared" si="44"/>
        <v>32.095833333333331</v>
      </c>
      <c r="Q316" t="str">
        <f t="shared" si="38"/>
        <v>film &amp; video</v>
      </c>
      <c r="R316" t="str">
        <f t="shared" si="45"/>
        <v>documentary</v>
      </c>
      <c r="S316" s="4">
        <f t="shared" si="39"/>
        <v>41304.833194444444</v>
      </c>
      <c r="T316" s="4">
        <f t="shared" si="40"/>
        <v>41334.833194444444</v>
      </c>
      <c r="U316" s="18">
        <f t="shared" si="41"/>
        <v>30</v>
      </c>
    </row>
    <row r="317" spans="1:21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7"/>
        <v>101.248</v>
      </c>
      <c r="P317" s="7">
        <f t="shared" si="44"/>
        <v>200.88888888888889</v>
      </c>
      <c r="Q317" t="str">
        <f t="shared" si="38"/>
        <v>film &amp; video</v>
      </c>
      <c r="R317" t="str">
        <f t="shared" si="45"/>
        <v>documentary</v>
      </c>
      <c r="S317" s="4">
        <f t="shared" si="39"/>
        <v>41113.77238425926</v>
      </c>
      <c r="T317" s="4">
        <f t="shared" si="40"/>
        <v>41143.77238425926</v>
      </c>
      <c r="U317" s="18">
        <f t="shared" si="41"/>
        <v>30</v>
      </c>
    </row>
    <row r="318" spans="1:21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7"/>
        <v>113.77333333333333</v>
      </c>
      <c r="P318" s="7">
        <f t="shared" si="44"/>
        <v>108.01265822784811</v>
      </c>
      <c r="Q318" t="str">
        <f t="shared" si="38"/>
        <v>film &amp; video</v>
      </c>
      <c r="R318" t="str">
        <f t="shared" si="45"/>
        <v>documentary</v>
      </c>
      <c r="S318" s="4">
        <f t="shared" si="39"/>
        <v>41950.923576388886</v>
      </c>
      <c r="T318" s="4">
        <f t="shared" si="40"/>
        <v>41984.207638888889</v>
      </c>
      <c r="U318" s="18">
        <f t="shared" si="41"/>
        <v>33.284062500002619</v>
      </c>
    </row>
    <row r="319" spans="1:21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7"/>
        <v>100.80333333333333</v>
      </c>
      <c r="P319" s="7">
        <f t="shared" si="44"/>
        <v>95.699367088607602</v>
      </c>
      <c r="Q319" t="str">
        <f t="shared" si="38"/>
        <v>film &amp; video</v>
      </c>
      <c r="R319" t="str">
        <f t="shared" si="45"/>
        <v>documentary</v>
      </c>
      <c r="S319" s="4">
        <f t="shared" si="39"/>
        <v>41589.676886574074</v>
      </c>
      <c r="T319" s="4">
        <f t="shared" si="40"/>
        <v>41619.676886574074</v>
      </c>
      <c r="U319" s="18">
        <f t="shared" si="41"/>
        <v>30</v>
      </c>
    </row>
    <row r="320" spans="1:21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7"/>
        <v>283.32</v>
      </c>
      <c r="P320" s="7">
        <f t="shared" si="44"/>
        <v>49.880281690140848</v>
      </c>
      <c r="Q320" t="str">
        <f t="shared" si="38"/>
        <v>film &amp; video</v>
      </c>
      <c r="R320" t="str">
        <f t="shared" si="45"/>
        <v>documentary</v>
      </c>
      <c r="S320" s="4">
        <f t="shared" si="39"/>
        <v>41330.038784722223</v>
      </c>
      <c r="T320" s="4">
        <f t="shared" si="40"/>
        <v>41359.997118055559</v>
      </c>
      <c r="U320" s="18">
        <f t="shared" si="41"/>
        <v>29.958333333335759</v>
      </c>
    </row>
    <row r="321" spans="1:21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7"/>
        <v>112.68</v>
      </c>
      <c r="P321" s="7">
        <f t="shared" si="44"/>
        <v>110.47058823529412</v>
      </c>
      <c r="Q321" t="str">
        <f t="shared" si="38"/>
        <v>film &amp; video</v>
      </c>
      <c r="R321" t="str">
        <f t="shared" si="45"/>
        <v>documentary</v>
      </c>
      <c r="S321" s="4">
        <f t="shared" si="39"/>
        <v>40123.83829861111</v>
      </c>
      <c r="T321" s="4">
        <f t="shared" si="40"/>
        <v>40211.332638888889</v>
      </c>
      <c r="U321" s="18">
        <f t="shared" si="41"/>
        <v>87.494340277778974</v>
      </c>
    </row>
    <row r="322" spans="1:21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46">(E322/D322)*100</f>
        <v>106.58000000000001</v>
      </c>
      <c r="P322" s="7">
        <f t="shared" si="44"/>
        <v>134.91139240506328</v>
      </c>
      <c r="Q322" t="str">
        <f t="shared" ref="Q322:Q385" si="47">LEFT(N322,12)</f>
        <v>film &amp; video</v>
      </c>
      <c r="R322" t="str">
        <f t="shared" si="45"/>
        <v>documentary</v>
      </c>
      <c r="S322" s="4">
        <f t="shared" ref="S322:S385" si="48" xml:space="preserve"> ((J322/86400) +25569)</f>
        <v>42331.551307870366</v>
      </c>
      <c r="T322" s="4">
        <f t="shared" ref="T322:T385" si="49" xml:space="preserve"> ((I322/86400) +25569)</f>
        <v>42360.958333333328</v>
      </c>
      <c r="U322" s="18">
        <f t="shared" si="41"/>
        <v>29.407025462962338</v>
      </c>
    </row>
    <row r="323" spans="1:21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46"/>
        <v>102.66285714285715</v>
      </c>
      <c r="P323" s="7">
        <f t="shared" si="44"/>
        <v>106.62314540059347</v>
      </c>
      <c r="Q323" t="str">
        <f t="shared" si="47"/>
        <v>film &amp; video</v>
      </c>
      <c r="R323" t="str">
        <f t="shared" si="45"/>
        <v>documentary</v>
      </c>
      <c r="S323" s="4">
        <f t="shared" si="48"/>
        <v>42647.446597222224</v>
      </c>
      <c r="T323" s="4">
        <f t="shared" si="49"/>
        <v>42682.488263888888</v>
      </c>
      <c r="U323" s="18">
        <f t="shared" ref="U323:U386" si="50">T323-S323</f>
        <v>35.041666666664241</v>
      </c>
    </row>
    <row r="324" spans="1:21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6"/>
        <v>107.91200000000001</v>
      </c>
      <c r="P324" s="7">
        <f t="shared" si="44"/>
        <v>145.04301075268816</v>
      </c>
      <c r="Q324" t="str">
        <f t="shared" si="47"/>
        <v>film &amp; video</v>
      </c>
      <c r="R324" t="str">
        <f t="shared" si="45"/>
        <v>documentary</v>
      </c>
      <c r="S324" s="4">
        <f t="shared" si="48"/>
        <v>42473.57</v>
      </c>
      <c r="T324" s="4">
        <f t="shared" si="49"/>
        <v>42503.57</v>
      </c>
      <c r="U324" s="18">
        <f t="shared" si="50"/>
        <v>30</v>
      </c>
    </row>
    <row r="325" spans="1:21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6"/>
        <v>123.07407407407408</v>
      </c>
      <c r="P325" s="7">
        <f t="shared" si="44"/>
        <v>114.58620689655173</v>
      </c>
      <c r="Q325" t="str">
        <f t="shared" si="47"/>
        <v>film &amp; video</v>
      </c>
      <c r="R325" t="str">
        <f t="shared" si="45"/>
        <v>documentary</v>
      </c>
      <c r="S325" s="4">
        <f t="shared" si="48"/>
        <v>42697.32136574074</v>
      </c>
      <c r="T325" s="4">
        <f t="shared" si="49"/>
        <v>42725.332638888889</v>
      </c>
      <c r="U325" s="18">
        <f t="shared" si="50"/>
        <v>28.011273148149485</v>
      </c>
    </row>
    <row r="326" spans="1:21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6"/>
        <v>101.6</v>
      </c>
      <c r="P326" s="7">
        <f t="shared" si="44"/>
        <v>105.3170731707317</v>
      </c>
      <c r="Q326" t="str">
        <f t="shared" si="47"/>
        <v>film &amp; video</v>
      </c>
      <c r="R326" t="str">
        <f t="shared" si="45"/>
        <v>documentary</v>
      </c>
      <c r="S326" s="4">
        <f t="shared" si="48"/>
        <v>42184.626250000001</v>
      </c>
      <c r="T326" s="4">
        <f t="shared" si="49"/>
        <v>42217.626250000001</v>
      </c>
      <c r="U326" s="18">
        <f t="shared" si="50"/>
        <v>33</v>
      </c>
    </row>
    <row r="327" spans="1:21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6"/>
        <v>104.396</v>
      </c>
      <c r="P327" s="7">
        <f t="shared" si="44"/>
        <v>70.921195652173907</v>
      </c>
      <c r="Q327" t="str">
        <f t="shared" si="47"/>
        <v>film &amp; video</v>
      </c>
      <c r="R327" t="str">
        <f t="shared" si="45"/>
        <v>documentary</v>
      </c>
      <c r="S327" s="4">
        <f t="shared" si="48"/>
        <v>42689.187881944439</v>
      </c>
      <c r="T327" s="4">
        <f t="shared" si="49"/>
        <v>42724.187881944439</v>
      </c>
      <c r="U327" s="18">
        <f t="shared" si="50"/>
        <v>35</v>
      </c>
    </row>
    <row r="328" spans="1:21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6"/>
        <v>112.92973333333333</v>
      </c>
      <c r="P328" s="7">
        <f t="shared" si="44"/>
        <v>147.17167680278018</v>
      </c>
      <c r="Q328" t="str">
        <f t="shared" si="47"/>
        <v>film &amp; video</v>
      </c>
      <c r="R328" t="str">
        <f t="shared" si="45"/>
        <v>documentary</v>
      </c>
      <c r="S328" s="4">
        <f t="shared" si="48"/>
        <v>42775.314884259264</v>
      </c>
      <c r="T328" s="4">
        <f t="shared" si="49"/>
        <v>42808.956250000003</v>
      </c>
      <c r="U328" s="18">
        <f t="shared" si="50"/>
        <v>33.641365740739275</v>
      </c>
    </row>
    <row r="329" spans="1:21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6"/>
        <v>136.4</v>
      </c>
      <c r="P329" s="7">
        <f t="shared" si="44"/>
        <v>160.47058823529412</v>
      </c>
      <c r="Q329" t="str">
        <f t="shared" si="47"/>
        <v>film &amp; video</v>
      </c>
      <c r="R329" t="str">
        <f t="shared" si="45"/>
        <v>documentary</v>
      </c>
      <c r="S329" s="4">
        <f t="shared" si="48"/>
        <v>42058.235289351855</v>
      </c>
      <c r="T329" s="4">
        <f t="shared" si="49"/>
        <v>42085.333333333328</v>
      </c>
      <c r="U329" s="18">
        <f t="shared" si="50"/>
        <v>27.098043981473893</v>
      </c>
    </row>
    <row r="330" spans="1:21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6"/>
        <v>103.61439999999999</v>
      </c>
      <c r="P330" s="7">
        <f t="shared" si="44"/>
        <v>156.04578313253012</v>
      </c>
      <c r="Q330" t="str">
        <f t="shared" si="47"/>
        <v>film &amp; video</v>
      </c>
      <c r="R330" t="str">
        <f t="shared" si="45"/>
        <v>documentary</v>
      </c>
      <c r="S330" s="4">
        <f t="shared" si="48"/>
        <v>42278.946620370371</v>
      </c>
      <c r="T330" s="4">
        <f t="shared" si="49"/>
        <v>42309.166666666672</v>
      </c>
      <c r="U330" s="18">
        <f t="shared" si="50"/>
        <v>30.220046296301007</v>
      </c>
    </row>
    <row r="331" spans="1:21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6"/>
        <v>105.5</v>
      </c>
      <c r="P331" s="7">
        <f t="shared" si="44"/>
        <v>63.17365269461078</v>
      </c>
      <c r="Q331" t="str">
        <f t="shared" si="47"/>
        <v>film &amp; video</v>
      </c>
      <c r="R331" t="str">
        <f t="shared" si="45"/>
        <v>documentary</v>
      </c>
      <c r="S331" s="4">
        <f t="shared" si="48"/>
        <v>42291.46674768519</v>
      </c>
      <c r="T331" s="4">
        <f t="shared" si="49"/>
        <v>42315.166666666672</v>
      </c>
      <c r="U331" s="18">
        <f t="shared" si="50"/>
        <v>23.69991898148146</v>
      </c>
    </row>
    <row r="332" spans="1:21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6"/>
        <v>101.82857142857142</v>
      </c>
      <c r="P332" s="7">
        <f t="shared" si="44"/>
        <v>104.82352941176471</v>
      </c>
      <c r="Q332" t="str">
        <f t="shared" si="47"/>
        <v>film &amp; video</v>
      </c>
      <c r="R332" t="str">
        <f t="shared" si="45"/>
        <v>documentary</v>
      </c>
      <c r="S332" s="4">
        <f t="shared" si="48"/>
        <v>41379.515775462962</v>
      </c>
      <c r="T332" s="4">
        <f t="shared" si="49"/>
        <v>41411.165972222225</v>
      </c>
      <c r="U332" s="18">
        <f t="shared" si="50"/>
        <v>31.650196759263054</v>
      </c>
    </row>
    <row r="333" spans="1:21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6"/>
        <v>106.60499999999999</v>
      </c>
      <c r="P333" s="7">
        <f t="shared" si="44"/>
        <v>97.356164383561648</v>
      </c>
      <c r="Q333" t="str">
        <f t="shared" si="47"/>
        <v>film &amp; video</v>
      </c>
      <c r="R333" t="str">
        <f t="shared" si="45"/>
        <v>documentary</v>
      </c>
      <c r="S333" s="4">
        <f t="shared" si="48"/>
        <v>42507.581412037034</v>
      </c>
      <c r="T333" s="4">
        <f t="shared" si="49"/>
        <v>42538.581412037034</v>
      </c>
      <c r="U333" s="18">
        <f t="shared" si="50"/>
        <v>31</v>
      </c>
    </row>
    <row r="334" spans="1:21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6"/>
        <v>113.015</v>
      </c>
      <c r="P334" s="7">
        <f t="shared" si="44"/>
        <v>203.63063063063063</v>
      </c>
      <c r="Q334" t="str">
        <f t="shared" si="47"/>
        <v>film &amp; video</v>
      </c>
      <c r="R334" t="str">
        <f t="shared" si="45"/>
        <v>documentary</v>
      </c>
      <c r="S334" s="4">
        <f t="shared" si="48"/>
        <v>42263.680289351847</v>
      </c>
      <c r="T334" s="4">
        <f t="shared" si="49"/>
        <v>42305.333333333328</v>
      </c>
      <c r="U334" s="18">
        <f t="shared" si="50"/>
        <v>41.65304398148146</v>
      </c>
    </row>
    <row r="335" spans="1:21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6"/>
        <v>125.22750000000001</v>
      </c>
      <c r="P335" s="7">
        <f t="shared" si="44"/>
        <v>188.31203007518798</v>
      </c>
      <c r="Q335" t="str">
        <f t="shared" si="47"/>
        <v>film &amp; video</v>
      </c>
      <c r="R335" t="str">
        <f t="shared" si="45"/>
        <v>documentary</v>
      </c>
      <c r="S335" s="4">
        <f t="shared" si="48"/>
        <v>42437.636469907404</v>
      </c>
      <c r="T335" s="4">
        <f t="shared" si="49"/>
        <v>42467.59480324074</v>
      </c>
      <c r="U335" s="18">
        <f t="shared" si="50"/>
        <v>29.958333333335759</v>
      </c>
    </row>
    <row r="336" spans="1:21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6"/>
        <v>101.19</v>
      </c>
      <c r="P336" s="7">
        <f t="shared" si="44"/>
        <v>146.65217391304347</v>
      </c>
      <c r="Q336" t="str">
        <f t="shared" si="47"/>
        <v>film &amp; video</v>
      </c>
      <c r="R336" t="str">
        <f t="shared" si="45"/>
        <v>documentary</v>
      </c>
      <c r="S336" s="4">
        <f t="shared" si="48"/>
        <v>42101.682372685187</v>
      </c>
      <c r="T336" s="4">
        <f t="shared" si="49"/>
        <v>42139.791666666672</v>
      </c>
      <c r="U336" s="18">
        <f t="shared" si="50"/>
        <v>38.10929398148437</v>
      </c>
    </row>
    <row r="337" spans="1:21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6"/>
        <v>102.76470588235294</v>
      </c>
      <c r="P337" s="7">
        <f t="shared" ref="P337:P368" si="51">E337/L337</f>
        <v>109.1875</v>
      </c>
      <c r="Q337" t="str">
        <f t="shared" si="47"/>
        <v>film &amp; video</v>
      </c>
      <c r="R337" t="str">
        <f t="shared" si="45"/>
        <v>documentary</v>
      </c>
      <c r="S337" s="4">
        <f t="shared" si="48"/>
        <v>42101.737442129626</v>
      </c>
      <c r="T337" s="4">
        <f t="shared" si="49"/>
        <v>42132.916666666672</v>
      </c>
      <c r="U337" s="18">
        <f t="shared" si="50"/>
        <v>31.179224537045229</v>
      </c>
    </row>
    <row r="338" spans="1:21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6"/>
        <v>116.83911999999998</v>
      </c>
      <c r="P338" s="7">
        <f t="shared" si="51"/>
        <v>59.249046653144013</v>
      </c>
      <c r="Q338" t="str">
        <f t="shared" si="47"/>
        <v>film &amp; video</v>
      </c>
      <c r="R338" t="str">
        <f t="shared" ref="R338:R369" si="52">RIGHT(N338,11)</f>
        <v>documentary</v>
      </c>
      <c r="S338" s="4">
        <f t="shared" si="48"/>
        <v>42291.596273148149</v>
      </c>
      <c r="T338" s="4">
        <f t="shared" si="49"/>
        <v>42321.637939814813</v>
      </c>
      <c r="U338" s="18">
        <f t="shared" si="50"/>
        <v>30.041666666664241</v>
      </c>
    </row>
    <row r="339" spans="1:21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6"/>
        <v>101.16833333333335</v>
      </c>
      <c r="P339" s="7">
        <f t="shared" si="51"/>
        <v>97.904838709677421</v>
      </c>
      <c r="Q339" t="str">
        <f t="shared" si="47"/>
        <v>film &amp; video</v>
      </c>
      <c r="R339" t="str">
        <f t="shared" si="52"/>
        <v>documentary</v>
      </c>
      <c r="S339" s="4">
        <f t="shared" si="48"/>
        <v>42047.128564814819</v>
      </c>
      <c r="T339" s="4">
        <f t="shared" si="49"/>
        <v>42077.086898148147</v>
      </c>
      <c r="U339" s="18">
        <f t="shared" si="50"/>
        <v>29.958333333328483</v>
      </c>
    </row>
    <row r="340" spans="1:21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6"/>
        <v>110.13360000000002</v>
      </c>
      <c r="P340" s="7">
        <f t="shared" si="51"/>
        <v>70.000169491525426</v>
      </c>
      <c r="Q340" t="str">
        <f t="shared" si="47"/>
        <v>film &amp; video</v>
      </c>
      <c r="R340" t="str">
        <f t="shared" si="52"/>
        <v>documentary</v>
      </c>
      <c r="S340" s="4">
        <f t="shared" si="48"/>
        <v>42559.755671296298</v>
      </c>
      <c r="T340" s="4">
        <f t="shared" si="49"/>
        <v>42616.041666666672</v>
      </c>
      <c r="U340" s="18">
        <f t="shared" si="50"/>
        <v>56.285995370373712</v>
      </c>
    </row>
    <row r="341" spans="1:21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6"/>
        <v>108.08333333333333</v>
      </c>
      <c r="P341" s="7">
        <f t="shared" si="51"/>
        <v>72.865168539325836</v>
      </c>
      <c r="Q341" t="str">
        <f t="shared" si="47"/>
        <v>film &amp; video</v>
      </c>
      <c r="R341" t="str">
        <f t="shared" si="52"/>
        <v>documentary</v>
      </c>
      <c r="S341" s="4">
        <f t="shared" si="48"/>
        <v>42093.760046296295</v>
      </c>
      <c r="T341" s="4">
        <f t="shared" si="49"/>
        <v>42123.760046296295</v>
      </c>
      <c r="U341" s="18">
        <f t="shared" si="50"/>
        <v>30</v>
      </c>
    </row>
    <row r="342" spans="1:21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6"/>
        <v>125.02285714285715</v>
      </c>
      <c r="P342" s="7">
        <f t="shared" si="51"/>
        <v>146.34782608695653</v>
      </c>
      <c r="Q342" t="str">
        <f t="shared" si="47"/>
        <v>film &amp; video</v>
      </c>
      <c r="R342" t="str">
        <f t="shared" si="52"/>
        <v>documentary</v>
      </c>
      <c r="S342" s="4">
        <f t="shared" si="48"/>
        <v>42772.669062500005</v>
      </c>
      <c r="T342" s="4">
        <f t="shared" si="49"/>
        <v>42802.875</v>
      </c>
      <c r="U342" s="18">
        <f t="shared" si="50"/>
        <v>30.205937499995343</v>
      </c>
    </row>
    <row r="343" spans="1:21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6"/>
        <v>106.71428571428572</v>
      </c>
      <c r="P343" s="7">
        <f t="shared" si="51"/>
        <v>67.909090909090907</v>
      </c>
      <c r="Q343" t="str">
        <f t="shared" si="47"/>
        <v>film &amp; video</v>
      </c>
      <c r="R343" t="str">
        <f t="shared" si="52"/>
        <v>documentary</v>
      </c>
      <c r="S343" s="4">
        <f t="shared" si="48"/>
        <v>41894.879606481481</v>
      </c>
      <c r="T343" s="4">
        <f t="shared" si="49"/>
        <v>41913.165972222225</v>
      </c>
      <c r="U343" s="18">
        <f t="shared" si="50"/>
        <v>18.286365740743349</v>
      </c>
    </row>
    <row r="344" spans="1:21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6"/>
        <v>100.36639999999998</v>
      </c>
      <c r="P344" s="7">
        <f t="shared" si="51"/>
        <v>169.85083076923075</v>
      </c>
      <c r="Q344" t="str">
        <f t="shared" si="47"/>
        <v>film &amp; video</v>
      </c>
      <c r="R344" t="str">
        <f t="shared" si="52"/>
        <v>documentary</v>
      </c>
      <c r="S344" s="4">
        <f t="shared" si="48"/>
        <v>42459.780844907407</v>
      </c>
      <c r="T344" s="4">
        <f t="shared" si="49"/>
        <v>42489.780844907407</v>
      </c>
      <c r="U344" s="18">
        <f t="shared" si="50"/>
        <v>30</v>
      </c>
    </row>
    <row r="345" spans="1:21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6"/>
        <v>102.02863333333335</v>
      </c>
      <c r="P345" s="7">
        <f t="shared" si="51"/>
        <v>58.413339694656486</v>
      </c>
      <c r="Q345" t="str">
        <f t="shared" si="47"/>
        <v>film &amp; video</v>
      </c>
      <c r="R345" t="str">
        <f t="shared" si="52"/>
        <v>documentary</v>
      </c>
      <c r="S345" s="4">
        <f t="shared" si="48"/>
        <v>41926.73778935185</v>
      </c>
      <c r="T345" s="4">
        <f t="shared" si="49"/>
        <v>41957.125</v>
      </c>
      <c r="U345" s="18">
        <f t="shared" si="50"/>
        <v>30.387210648150358</v>
      </c>
    </row>
    <row r="346" spans="1:21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6"/>
        <v>102.08358208955224</v>
      </c>
      <c r="P346" s="7">
        <f t="shared" si="51"/>
        <v>119.99298245614035</v>
      </c>
      <c r="Q346" t="str">
        <f t="shared" si="47"/>
        <v>film &amp; video</v>
      </c>
      <c r="R346" t="str">
        <f t="shared" si="52"/>
        <v>documentary</v>
      </c>
      <c r="S346" s="4">
        <f t="shared" si="48"/>
        <v>42111.970995370371</v>
      </c>
      <c r="T346" s="4">
        <f t="shared" si="49"/>
        <v>42156.097222222219</v>
      </c>
      <c r="U346" s="18">
        <f t="shared" si="50"/>
        <v>44.126226851847605</v>
      </c>
    </row>
    <row r="347" spans="1:21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6"/>
        <v>123.27586206896552</v>
      </c>
      <c r="P347" s="7">
        <f t="shared" si="51"/>
        <v>99.860335195530723</v>
      </c>
      <c r="Q347" t="str">
        <f t="shared" si="47"/>
        <v>film &amp; video</v>
      </c>
      <c r="R347" t="str">
        <f t="shared" si="52"/>
        <v>documentary</v>
      </c>
      <c r="S347" s="4">
        <f t="shared" si="48"/>
        <v>42114.944328703699</v>
      </c>
      <c r="T347" s="4">
        <f t="shared" si="49"/>
        <v>42144.944328703699</v>
      </c>
      <c r="U347" s="18">
        <f t="shared" si="50"/>
        <v>30</v>
      </c>
    </row>
    <row r="348" spans="1:21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6"/>
        <v>170.28880000000001</v>
      </c>
      <c r="P348" s="7">
        <f t="shared" si="51"/>
        <v>90.579148936170213</v>
      </c>
      <c r="Q348" t="str">
        <f t="shared" si="47"/>
        <v>film &amp; video</v>
      </c>
      <c r="R348" t="str">
        <f t="shared" si="52"/>
        <v>documentary</v>
      </c>
      <c r="S348" s="4">
        <f t="shared" si="48"/>
        <v>42261.500243055554</v>
      </c>
      <c r="T348" s="4">
        <f t="shared" si="49"/>
        <v>42291.500243055554</v>
      </c>
      <c r="U348" s="18">
        <f t="shared" si="50"/>
        <v>30</v>
      </c>
    </row>
    <row r="349" spans="1:21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6"/>
        <v>111.59049999999999</v>
      </c>
      <c r="P349" s="7">
        <f t="shared" si="51"/>
        <v>117.77361477572559</v>
      </c>
      <c r="Q349" t="str">
        <f t="shared" si="47"/>
        <v>film &amp; video</v>
      </c>
      <c r="R349" t="str">
        <f t="shared" si="52"/>
        <v>documentary</v>
      </c>
      <c r="S349" s="4">
        <f t="shared" si="48"/>
        <v>42292.495474537034</v>
      </c>
      <c r="T349" s="4">
        <f t="shared" si="49"/>
        <v>42322.537141203706</v>
      </c>
      <c r="U349" s="18">
        <f t="shared" si="50"/>
        <v>30.041666666671517</v>
      </c>
    </row>
    <row r="350" spans="1:21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6"/>
        <v>103</v>
      </c>
      <c r="P350" s="7">
        <f t="shared" si="51"/>
        <v>86.554621848739501</v>
      </c>
      <c r="Q350" t="str">
        <f t="shared" si="47"/>
        <v>film &amp; video</v>
      </c>
      <c r="R350" t="str">
        <f t="shared" si="52"/>
        <v>documentary</v>
      </c>
      <c r="S350" s="4">
        <f t="shared" si="48"/>
        <v>42207.58699074074</v>
      </c>
      <c r="T350" s="4">
        <f t="shared" si="49"/>
        <v>42237.58699074074</v>
      </c>
      <c r="U350" s="18">
        <f t="shared" si="50"/>
        <v>30</v>
      </c>
    </row>
    <row r="351" spans="1:21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6"/>
        <v>106.63570159857905</v>
      </c>
      <c r="P351" s="7">
        <f t="shared" si="51"/>
        <v>71.899281437125751</v>
      </c>
      <c r="Q351" t="str">
        <f t="shared" si="47"/>
        <v>film &amp; video</v>
      </c>
      <c r="R351" t="str">
        <f t="shared" si="52"/>
        <v>documentary</v>
      </c>
      <c r="S351" s="4">
        <f t="shared" si="48"/>
        <v>42760.498935185184</v>
      </c>
      <c r="T351" s="4">
        <f t="shared" si="49"/>
        <v>42790.498935185184</v>
      </c>
      <c r="U351" s="18">
        <f t="shared" si="50"/>
        <v>30</v>
      </c>
    </row>
    <row r="352" spans="1:21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6"/>
        <v>114.75999999999999</v>
      </c>
      <c r="P352" s="7">
        <f t="shared" si="51"/>
        <v>129.81900452488688</v>
      </c>
      <c r="Q352" t="str">
        <f t="shared" si="47"/>
        <v>film &amp; video</v>
      </c>
      <c r="R352" t="str">
        <f t="shared" si="52"/>
        <v>documentary</v>
      </c>
      <c r="S352" s="4">
        <f t="shared" si="48"/>
        <v>42586.066076388888</v>
      </c>
      <c r="T352" s="4">
        <f t="shared" si="49"/>
        <v>42624.165972222225</v>
      </c>
      <c r="U352" s="18">
        <f t="shared" si="50"/>
        <v>38.099895833336632</v>
      </c>
    </row>
    <row r="353" spans="1:21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6"/>
        <v>127.34117647058822</v>
      </c>
      <c r="P353" s="7">
        <f t="shared" si="51"/>
        <v>44.912863070539416</v>
      </c>
      <c r="Q353" t="str">
        <f t="shared" si="47"/>
        <v>film &amp; video</v>
      </c>
      <c r="R353" t="str">
        <f t="shared" si="52"/>
        <v>documentary</v>
      </c>
      <c r="S353" s="4">
        <f t="shared" si="48"/>
        <v>42427.964745370366</v>
      </c>
      <c r="T353" s="4">
        <f t="shared" si="49"/>
        <v>42467.923078703709</v>
      </c>
      <c r="U353" s="18">
        <f t="shared" si="50"/>
        <v>39.958333333343035</v>
      </c>
    </row>
    <row r="354" spans="1:21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6"/>
        <v>116.56</v>
      </c>
      <c r="P354" s="7">
        <f t="shared" si="51"/>
        <v>40.755244755244753</v>
      </c>
      <c r="Q354" t="str">
        <f t="shared" si="47"/>
        <v>film &amp; video</v>
      </c>
      <c r="R354" t="str">
        <f t="shared" si="52"/>
        <v>documentary</v>
      </c>
      <c r="S354" s="4">
        <f t="shared" si="48"/>
        <v>41890.167453703703</v>
      </c>
      <c r="T354" s="4">
        <f t="shared" si="49"/>
        <v>41920.167453703703</v>
      </c>
      <c r="U354" s="18">
        <f t="shared" si="50"/>
        <v>30</v>
      </c>
    </row>
    <row r="355" spans="1:21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6"/>
        <v>108.61819426615318</v>
      </c>
      <c r="P355" s="7">
        <f t="shared" si="51"/>
        <v>103.52394779771615</v>
      </c>
      <c r="Q355" t="str">
        <f t="shared" si="47"/>
        <v>film &amp; video</v>
      </c>
      <c r="R355" t="str">
        <f t="shared" si="52"/>
        <v>documentary</v>
      </c>
      <c r="S355" s="4">
        <f t="shared" si="48"/>
        <v>42297.791886574079</v>
      </c>
      <c r="T355" s="4">
        <f t="shared" si="49"/>
        <v>42327.833553240736</v>
      </c>
      <c r="U355" s="18">
        <f t="shared" si="50"/>
        <v>30.041666666656965</v>
      </c>
    </row>
    <row r="356" spans="1:21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6"/>
        <v>103.94285714285714</v>
      </c>
      <c r="P356" s="7">
        <f t="shared" si="51"/>
        <v>125.44827586206897</v>
      </c>
      <c r="Q356" t="str">
        <f t="shared" si="47"/>
        <v>film &amp; video</v>
      </c>
      <c r="R356" t="str">
        <f t="shared" si="52"/>
        <v>documentary</v>
      </c>
      <c r="S356" s="4">
        <f t="shared" si="48"/>
        <v>42438.827789351853</v>
      </c>
      <c r="T356" s="4">
        <f t="shared" si="49"/>
        <v>42468.786122685182</v>
      </c>
      <c r="U356" s="18">
        <f t="shared" si="50"/>
        <v>29.958333333328483</v>
      </c>
    </row>
    <row r="357" spans="1:21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6"/>
        <v>116.25714285714285</v>
      </c>
      <c r="P357" s="7">
        <f t="shared" si="51"/>
        <v>246.60606060606059</v>
      </c>
      <c r="Q357" t="str">
        <f t="shared" si="47"/>
        <v>film &amp; video</v>
      </c>
      <c r="R357" t="str">
        <f t="shared" si="52"/>
        <v>documentary</v>
      </c>
      <c r="S357" s="4">
        <f t="shared" si="48"/>
        <v>41943.293912037036</v>
      </c>
      <c r="T357" s="4">
        <f t="shared" si="49"/>
        <v>41974.3355787037</v>
      </c>
      <c r="U357" s="18">
        <f t="shared" si="50"/>
        <v>31.041666666664241</v>
      </c>
    </row>
    <row r="358" spans="1:21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6"/>
        <v>102.69239999999999</v>
      </c>
      <c r="P358" s="7">
        <f t="shared" si="51"/>
        <v>79.401340206185566</v>
      </c>
      <c r="Q358" t="str">
        <f t="shared" si="47"/>
        <v>film &amp; video</v>
      </c>
      <c r="R358" t="str">
        <f t="shared" si="52"/>
        <v>documentary</v>
      </c>
      <c r="S358" s="4">
        <f t="shared" si="48"/>
        <v>42415.803159722222</v>
      </c>
      <c r="T358" s="4">
        <f t="shared" si="49"/>
        <v>42445.761493055557</v>
      </c>
      <c r="U358" s="18">
        <f t="shared" si="50"/>
        <v>29.958333333335759</v>
      </c>
    </row>
    <row r="359" spans="1:21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6"/>
        <v>174</v>
      </c>
      <c r="P359" s="7">
        <f t="shared" si="51"/>
        <v>86.138613861386133</v>
      </c>
      <c r="Q359" t="str">
        <f t="shared" si="47"/>
        <v>film &amp; video</v>
      </c>
      <c r="R359" t="str">
        <f t="shared" si="52"/>
        <v>documentary</v>
      </c>
      <c r="S359" s="4">
        <f t="shared" si="48"/>
        <v>42078.222187499996</v>
      </c>
      <c r="T359" s="4">
        <f t="shared" si="49"/>
        <v>42118.222187499996</v>
      </c>
      <c r="U359" s="18">
        <f t="shared" si="50"/>
        <v>40</v>
      </c>
    </row>
    <row r="360" spans="1:21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6"/>
        <v>103.08800000000001</v>
      </c>
      <c r="P360" s="7">
        <f t="shared" si="51"/>
        <v>193.04868913857678</v>
      </c>
      <c r="Q360" t="str">
        <f t="shared" si="47"/>
        <v>film &amp; video</v>
      </c>
      <c r="R360" t="str">
        <f t="shared" si="52"/>
        <v>documentary</v>
      </c>
      <c r="S360" s="4">
        <f t="shared" si="48"/>
        <v>42507.860196759255</v>
      </c>
      <c r="T360" s="4">
        <f t="shared" si="49"/>
        <v>42536.625</v>
      </c>
      <c r="U360" s="18">
        <f t="shared" si="50"/>
        <v>28.764803240745096</v>
      </c>
    </row>
    <row r="361" spans="1:21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6"/>
        <v>104.85537190082646</v>
      </c>
      <c r="P361" s="7">
        <f t="shared" si="51"/>
        <v>84.023178807947019</v>
      </c>
      <c r="Q361" t="str">
        <f t="shared" si="47"/>
        <v>film &amp; video</v>
      </c>
      <c r="R361" t="str">
        <f t="shared" si="52"/>
        <v>documentary</v>
      </c>
      <c r="S361" s="4">
        <f t="shared" si="48"/>
        <v>41935.070486111115</v>
      </c>
      <c r="T361" s="4">
        <f t="shared" si="49"/>
        <v>41957.216666666667</v>
      </c>
      <c r="U361" s="18">
        <f t="shared" si="50"/>
        <v>22.146180555551837</v>
      </c>
    </row>
    <row r="362" spans="1:21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6"/>
        <v>101.375</v>
      </c>
      <c r="P362" s="7">
        <f t="shared" si="51"/>
        <v>139.82758620689654</v>
      </c>
      <c r="Q362" t="str">
        <f t="shared" si="47"/>
        <v>film &amp; video</v>
      </c>
      <c r="R362" t="str">
        <f t="shared" si="52"/>
        <v>documentary</v>
      </c>
      <c r="S362" s="4">
        <f t="shared" si="48"/>
        <v>42163.897916666669</v>
      </c>
      <c r="T362" s="4">
        <f t="shared" si="49"/>
        <v>42208.132638888885</v>
      </c>
      <c r="U362" s="18">
        <f t="shared" si="50"/>
        <v>44.234722222216078</v>
      </c>
    </row>
    <row r="363" spans="1:21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6"/>
        <v>111.07699999999998</v>
      </c>
      <c r="P363" s="7">
        <f t="shared" si="51"/>
        <v>109.82189265536722</v>
      </c>
      <c r="Q363" t="str">
        <f t="shared" si="47"/>
        <v>film &amp; video</v>
      </c>
      <c r="R363" t="str">
        <f t="shared" si="52"/>
        <v>documentary</v>
      </c>
      <c r="S363" s="4">
        <f t="shared" si="48"/>
        <v>41936.001226851848</v>
      </c>
      <c r="T363" s="4">
        <f t="shared" si="49"/>
        <v>41966.042893518519</v>
      </c>
      <c r="U363" s="18">
        <f t="shared" si="50"/>
        <v>30.041666666671517</v>
      </c>
    </row>
    <row r="364" spans="1:21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6"/>
        <v>124.15933781686496</v>
      </c>
      <c r="P364" s="7">
        <f t="shared" si="51"/>
        <v>139.53488372093022</v>
      </c>
      <c r="Q364" t="str">
        <f t="shared" si="47"/>
        <v>film &amp; video</v>
      </c>
      <c r="R364" t="str">
        <f t="shared" si="52"/>
        <v>documentary</v>
      </c>
      <c r="S364" s="4">
        <f t="shared" si="48"/>
        <v>41837.210543981484</v>
      </c>
      <c r="T364" s="4">
        <f t="shared" si="49"/>
        <v>41859</v>
      </c>
      <c r="U364" s="18">
        <f t="shared" si="50"/>
        <v>21.789456018515921</v>
      </c>
    </row>
    <row r="365" spans="1:21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6"/>
        <v>101.33333333333334</v>
      </c>
      <c r="P365" s="7">
        <f t="shared" si="51"/>
        <v>347.84615384615387</v>
      </c>
      <c r="Q365" t="str">
        <f t="shared" si="47"/>
        <v>film &amp; video</v>
      </c>
      <c r="R365" t="str">
        <f t="shared" si="52"/>
        <v>documentary</v>
      </c>
      <c r="S365" s="4">
        <f t="shared" si="48"/>
        <v>40255.744629629626</v>
      </c>
      <c r="T365" s="4">
        <f t="shared" si="49"/>
        <v>40300.806944444441</v>
      </c>
      <c r="U365" s="18">
        <f t="shared" si="50"/>
        <v>45.062314814815181</v>
      </c>
    </row>
    <row r="366" spans="1:21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6"/>
        <v>110.16142857142856</v>
      </c>
      <c r="P366" s="7">
        <f t="shared" si="51"/>
        <v>68.24159292035398</v>
      </c>
      <c r="Q366" t="str">
        <f t="shared" si="47"/>
        <v>film &amp; video</v>
      </c>
      <c r="R366" t="str">
        <f t="shared" si="52"/>
        <v>documentary</v>
      </c>
      <c r="S366" s="4">
        <f t="shared" si="48"/>
        <v>41780.859629629631</v>
      </c>
      <c r="T366" s="4">
        <f t="shared" si="49"/>
        <v>41811.165972222225</v>
      </c>
      <c r="U366" s="18">
        <f t="shared" si="50"/>
        <v>30.306342592593865</v>
      </c>
    </row>
    <row r="367" spans="1:21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6"/>
        <v>103.97333333333334</v>
      </c>
      <c r="P367" s="7">
        <f t="shared" si="51"/>
        <v>239.93846153846152</v>
      </c>
      <c r="Q367" t="str">
        <f t="shared" si="47"/>
        <v>film &amp; video</v>
      </c>
      <c r="R367" t="str">
        <f t="shared" si="52"/>
        <v>documentary</v>
      </c>
      <c r="S367" s="4">
        <f t="shared" si="48"/>
        <v>41668.606469907405</v>
      </c>
      <c r="T367" s="4">
        <f t="shared" si="49"/>
        <v>41698.606469907405</v>
      </c>
      <c r="U367" s="18">
        <f t="shared" si="50"/>
        <v>30</v>
      </c>
    </row>
    <row r="368" spans="1:21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6"/>
        <v>101.31578947368421</v>
      </c>
      <c r="P368" s="7">
        <f t="shared" si="51"/>
        <v>287.31343283582089</v>
      </c>
      <c r="Q368" t="str">
        <f t="shared" si="47"/>
        <v>film &amp; video</v>
      </c>
      <c r="R368" t="str">
        <f t="shared" si="52"/>
        <v>documentary</v>
      </c>
      <c r="S368" s="4">
        <f t="shared" si="48"/>
        <v>41019.793032407411</v>
      </c>
      <c r="T368" s="4">
        <f t="shared" si="49"/>
        <v>41049.793032407411</v>
      </c>
      <c r="U368" s="18">
        <f t="shared" si="50"/>
        <v>30</v>
      </c>
    </row>
    <row r="369" spans="1:21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6"/>
        <v>103.3501</v>
      </c>
      <c r="P369" s="7">
        <f t="shared" ref="P369:P400" si="53">E369/L369</f>
        <v>86.84882352941176</v>
      </c>
      <c r="Q369" t="str">
        <f t="shared" si="47"/>
        <v>film &amp; video</v>
      </c>
      <c r="R369" t="str">
        <f t="shared" si="52"/>
        <v>documentary</v>
      </c>
      <c r="S369" s="4">
        <f t="shared" si="48"/>
        <v>41355.577291666668</v>
      </c>
      <c r="T369" s="4">
        <f t="shared" si="49"/>
        <v>41395.207638888889</v>
      </c>
      <c r="U369" s="18">
        <f t="shared" si="50"/>
        <v>39.630347222220735</v>
      </c>
    </row>
    <row r="370" spans="1:21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6"/>
        <v>104.11200000000001</v>
      </c>
      <c r="P370" s="7">
        <f t="shared" si="53"/>
        <v>81.84905660377359</v>
      </c>
      <c r="Q370" t="str">
        <f t="shared" si="47"/>
        <v>film &amp; video</v>
      </c>
      <c r="R370" t="str">
        <f t="shared" ref="R370:R401" si="54">RIGHT(N370,11)</f>
        <v>documentary</v>
      </c>
      <c r="S370" s="4">
        <f t="shared" si="48"/>
        <v>42043.605578703704</v>
      </c>
      <c r="T370" s="4">
        <f t="shared" si="49"/>
        <v>42078.563912037032</v>
      </c>
      <c r="U370" s="18">
        <f t="shared" si="50"/>
        <v>34.958333333328483</v>
      </c>
    </row>
    <row r="371" spans="1:21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6"/>
        <v>110.15569230769231</v>
      </c>
      <c r="P371" s="7">
        <f t="shared" si="53"/>
        <v>42.874970059880241</v>
      </c>
      <c r="Q371" t="str">
        <f t="shared" si="47"/>
        <v>film &amp; video</v>
      </c>
      <c r="R371" t="str">
        <f t="shared" si="54"/>
        <v>documentary</v>
      </c>
      <c r="S371" s="4">
        <f t="shared" si="48"/>
        <v>40893.551724537036</v>
      </c>
      <c r="T371" s="4">
        <f t="shared" si="49"/>
        <v>40923.551724537036</v>
      </c>
      <c r="U371" s="18">
        <f t="shared" si="50"/>
        <v>30</v>
      </c>
    </row>
    <row r="372" spans="1:21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6"/>
        <v>122.02</v>
      </c>
      <c r="P372" s="7">
        <f t="shared" si="53"/>
        <v>709.41860465116281</v>
      </c>
      <c r="Q372" t="str">
        <f t="shared" si="47"/>
        <v>film &amp; video</v>
      </c>
      <c r="R372" t="str">
        <f t="shared" si="54"/>
        <v>documentary</v>
      </c>
      <c r="S372" s="4">
        <f t="shared" si="48"/>
        <v>42711.795138888891</v>
      </c>
      <c r="T372" s="4">
        <f t="shared" si="49"/>
        <v>42741.795138888891</v>
      </c>
      <c r="U372" s="18">
        <f t="shared" si="50"/>
        <v>30</v>
      </c>
    </row>
    <row r="373" spans="1:21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6"/>
        <v>114.16866666666667</v>
      </c>
      <c r="P373" s="7">
        <f t="shared" si="53"/>
        <v>161.25517890772127</v>
      </c>
      <c r="Q373" t="str">
        <f t="shared" si="47"/>
        <v>film &amp; video</v>
      </c>
      <c r="R373" t="str">
        <f t="shared" si="54"/>
        <v>documentary</v>
      </c>
      <c r="S373" s="4">
        <f t="shared" si="48"/>
        <v>41261.767812500002</v>
      </c>
      <c r="T373" s="4">
        <f t="shared" si="49"/>
        <v>41306.767812500002</v>
      </c>
      <c r="U373" s="18">
        <f t="shared" si="50"/>
        <v>45</v>
      </c>
    </row>
    <row r="374" spans="1:21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6"/>
        <v>125.33333333333334</v>
      </c>
      <c r="P374" s="7">
        <f t="shared" si="53"/>
        <v>41.777777777777779</v>
      </c>
      <c r="Q374" t="str">
        <f t="shared" si="47"/>
        <v>film &amp; video</v>
      </c>
      <c r="R374" t="str">
        <f t="shared" si="54"/>
        <v>documentary</v>
      </c>
      <c r="S374" s="4">
        <f t="shared" si="48"/>
        <v>42425.576898148152</v>
      </c>
      <c r="T374" s="4">
        <f t="shared" si="49"/>
        <v>42465.666666666672</v>
      </c>
      <c r="U374" s="18">
        <f t="shared" si="50"/>
        <v>40.089768518519122</v>
      </c>
    </row>
    <row r="375" spans="1:21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6"/>
        <v>106.66666666666667</v>
      </c>
      <c r="P375" s="7">
        <f t="shared" si="53"/>
        <v>89.887640449438209</v>
      </c>
      <c r="Q375" t="str">
        <f t="shared" si="47"/>
        <v>film &amp; video</v>
      </c>
      <c r="R375" t="str">
        <f t="shared" si="54"/>
        <v>documentary</v>
      </c>
      <c r="S375" s="4">
        <f t="shared" si="48"/>
        <v>41078.91201388889</v>
      </c>
      <c r="T375" s="4">
        <f t="shared" si="49"/>
        <v>41108.91201388889</v>
      </c>
      <c r="U375" s="18">
        <f t="shared" si="50"/>
        <v>30</v>
      </c>
    </row>
    <row r="376" spans="1:21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6"/>
        <v>130.65</v>
      </c>
      <c r="P376" s="7">
        <f t="shared" si="53"/>
        <v>45.051724137931032</v>
      </c>
      <c r="Q376" t="str">
        <f t="shared" si="47"/>
        <v>film &amp; video</v>
      </c>
      <c r="R376" t="str">
        <f t="shared" si="54"/>
        <v>documentary</v>
      </c>
      <c r="S376" s="4">
        <f t="shared" si="48"/>
        <v>40757.889247685183</v>
      </c>
      <c r="T376" s="4">
        <f t="shared" si="49"/>
        <v>40802.889247685183</v>
      </c>
      <c r="U376" s="18">
        <f t="shared" si="50"/>
        <v>45</v>
      </c>
    </row>
    <row r="377" spans="1:21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6"/>
        <v>120</v>
      </c>
      <c r="P377" s="7">
        <f t="shared" si="53"/>
        <v>42.857142857142854</v>
      </c>
      <c r="Q377" t="str">
        <f t="shared" si="47"/>
        <v>film &amp; video</v>
      </c>
      <c r="R377" t="str">
        <f t="shared" si="54"/>
        <v>documentary</v>
      </c>
      <c r="S377" s="4">
        <f t="shared" si="48"/>
        <v>41657.985081018516</v>
      </c>
      <c r="T377" s="4">
        <f t="shared" si="49"/>
        <v>41699.720833333333</v>
      </c>
      <c r="U377" s="18">
        <f t="shared" si="50"/>
        <v>41.735752314816636</v>
      </c>
    </row>
    <row r="378" spans="1:21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6"/>
        <v>105.9591836734694</v>
      </c>
      <c r="P378" s="7">
        <f t="shared" si="53"/>
        <v>54.083333333333336</v>
      </c>
      <c r="Q378" t="str">
        <f t="shared" si="47"/>
        <v>film &amp; video</v>
      </c>
      <c r="R378" t="str">
        <f t="shared" si="54"/>
        <v>documentary</v>
      </c>
      <c r="S378" s="4">
        <f t="shared" si="48"/>
        <v>42576.452731481477</v>
      </c>
      <c r="T378" s="4">
        <f t="shared" si="49"/>
        <v>42607.452731481477</v>
      </c>
      <c r="U378" s="18">
        <f t="shared" si="50"/>
        <v>31</v>
      </c>
    </row>
    <row r="379" spans="1:21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6"/>
        <v>114.39999999999999</v>
      </c>
      <c r="P379" s="7">
        <f t="shared" si="53"/>
        <v>103.21804511278195</v>
      </c>
      <c r="Q379" t="str">
        <f t="shared" si="47"/>
        <v>film &amp; video</v>
      </c>
      <c r="R379" t="str">
        <f t="shared" si="54"/>
        <v>documentary</v>
      </c>
      <c r="S379" s="4">
        <f t="shared" si="48"/>
        <v>42292.250787037032</v>
      </c>
      <c r="T379" s="4">
        <f t="shared" si="49"/>
        <v>42322.292361111111</v>
      </c>
      <c r="U379" s="18">
        <f t="shared" si="50"/>
        <v>30.041574074079108</v>
      </c>
    </row>
    <row r="380" spans="1:21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6"/>
        <v>111.76666666666665</v>
      </c>
      <c r="P380" s="7">
        <f t="shared" si="53"/>
        <v>40.397590361445786</v>
      </c>
      <c r="Q380" t="str">
        <f t="shared" si="47"/>
        <v>film &amp; video</v>
      </c>
      <c r="R380" t="str">
        <f t="shared" si="54"/>
        <v>documentary</v>
      </c>
      <c r="S380" s="4">
        <f t="shared" si="48"/>
        <v>42370.571851851855</v>
      </c>
      <c r="T380" s="4">
        <f t="shared" si="49"/>
        <v>42394.994444444441</v>
      </c>
      <c r="U380" s="18">
        <f t="shared" si="50"/>
        <v>24.422592592585715</v>
      </c>
    </row>
    <row r="381" spans="1:21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6"/>
        <v>116.08000000000001</v>
      </c>
      <c r="P381" s="7">
        <f t="shared" si="53"/>
        <v>116.85906040268456</v>
      </c>
      <c r="Q381" t="str">
        <f t="shared" si="47"/>
        <v>film &amp; video</v>
      </c>
      <c r="R381" t="str">
        <f t="shared" si="54"/>
        <v>documentary</v>
      </c>
      <c r="S381" s="4">
        <f t="shared" si="48"/>
        <v>40987.688333333332</v>
      </c>
      <c r="T381" s="4">
        <f t="shared" si="49"/>
        <v>41032.688333333332</v>
      </c>
      <c r="U381" s="18">
        <f t="shared" si="50"/>
        <v>45</v>
      </c>
    </row>
    <row r="382" spans="1:21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6"/>
        <v>141.5</v>
      </c>
      <c r="P382" s="7">
        <f t="shared" si="53"/>
        <v>115.51020408163265</v>
      </c>
      <c r="Q382" t="str">
        <f t="shared" si="47"/>
        <v>film &amp; video</v>
      </c>
      <c r="R382" t="str">
        <f t="shared" si="54"/>
        <v>documentary</v>
      </c>
      <c r="S382" s="4">
        <f t="shared" si="48"/>
        <v>42367.719814814816</v>
      </c>
      <c r="T382" s="4">
        <f t="shared" si="49"/>
        <v>42392.719814814816</v>
      </c>
      <c r="U382" s="18">
        <f t="shared" si="50"/>
        <v>25</v>
      </c>
    </row>
    <row r="383" spans="1:21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6"/>
        <v>104.72999999999999</v>
      </c>
      <c r="P383" s="7">
        <f t="shared" si="53"/>
        <v>104.31274900398407</v>
      </c>
      <c r="Q383" t="str">
        <f t="shared" si="47"/>
        <v>film &amp; video</v>
      </c>
      <c r="R383" t="str">
        <f t="shared" si="54"/>
        <v>documentary</v>
      </c>
      <c r="S383" s="4">
        <f t="shared" si="48"/>
        <v>41085.698113425926</v>
      </c>
      <c r="T383" s="4">
        <f t="shared" si="49"/>
        <v>41120.208333333336</v>
      </c>
      <c r="U383" s="18">
        <f t="shared" si="50"/>
        <v>34.510219907409919</v>
      </c>
    </row>
    <row r="384" spans="1:21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6"/>
        <v>255.83333333333331</v>
      </c>
      <c r="P384" s="7">
        <f t="shared" si="53"/>
        <v>69.772727272727266</v>
      </c>
      <c r="Q384" t="str">
        <f t="shared" si="47"/>
        <v>film &amp; video</v>
      </c>
      <c r="R384" t="str">
        <f t="shared" si="54"/>
        <v>documentary</v>
      </c>
      <c r="S384" s="4">
        <f t="shared" si="48"/>
        <v>41144.709490740745</v>
      </c>
      <c r="T384" s="4">
        <f t="shared" si="49"/>
        <v>41158.709490740745</v>
      </c>
      <c r="U384" s="18">
        <f t="shared" si="50"/>
        <v>14</v>
      </c>
    </row>
    <row r="385" spans="1:21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6"/>
        <v>206.70670670670671</v>
      </c>
      <c r="P385" s="7">
        <f t="shared" si="53"/>
        <v>43.020833333333336</v>
      </c>
      <c r="Q385" t="str">
        <f t="shared" si="47"/>
        <v>film &amp; video</v>
      </c>
      <c r="R385" t="str">
        <f t="shared" si="54"/>
        <v>documentary</v>
      </c>
      <c r="S385" s="4">
        <f t="shared" si="48"/>
        <v>41755.117581018516</v>
      </c>
      <c r="T385" s="4">
        <f t="shared" si="49"/>
        <v>41778.117581018516</v>
      </c>
      <c r="U385" s="18">
        <f t="shared" si="50"/>
        <v>23</v>
      </c>
    </row>
    <row r="386" spans="1:21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55">(E386/D386)*100</f>
        <v>112.105</v>
      </c>
      <c r="P386" s="7">
        <f t="shared" si="53"/>
        <v>58.540469973890339</v>
      </c>
      <c r="Q386" t="str">
        <f t="shared" ref="Q386:Q449" si="56">LEFT(N386,12)</f>
        <v>film &amp; video</v>
      </c>
      <c r="R386" t="str">
        <f t="shared" si="54"/>
        <v>documentary</v>
      </c>
      <c r="S386" s="4">
        <f t="shared" ref="S386:S449" si="57" xml:space="preserve"> ((J386/86400) +25569)</f>
        <v>41980.781793981485</v>
      </c>
      <c r="T386" s="4">
        <f t="shared" ref="T386:T449" si="58" xml:space="preserve"> ((I386/86400) +25569)</f>
        <v>42010.781793981485</v>
      </c>
      <c r="U386" s="18">
        <f t="shared" si="50"/>
        <v>30</v>
      </c>
    </row>
    <row r="387" spans="1:21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55"/>
        <v>105.982</v>
      </c>
      <c r="P387" s="7">
        <f t="shared" si="53"/>
        <v>111.79535864978902</v>
      </c>
      <c r="Q387" t="str">
        <f t="shared" si="56"/>
        <v>film &amp; video</v>
      </c>
      <c r="R387" t="str">
        <f t="shared" si="54"/>
        <v>documentary</v>
      </c>
      <c r="S387" s="4">
        <f t="shared" si="57"/>
        <v>41934.584502314814</v>
      </c>
      <c r="T387" s="4">
        <f t="shared" si="58"/>
        <v>41964.626168981486</v>
      </c>
      <c r="U387" s="18">
        <f t="shared" ref="U387:U450" si="59">T387-S387</f>
        <v>30.041666666671517</v>
      </c>
    </row>
    <row r="388" spans="1:21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55"/>
        <v>100.16666666666667</v>
      </c>
      <c r="P388" s="7">
        <f t="shared" si="53"/>
        <v>46.230769230769234</v>
      </c>
      <c r="Q388" t="str">
        <f t="shared" si="56"/>
        <v>film &amp; video</v>
      </c>
      <c r="R388" t="str">
        <f t="shared" si="54"/>
        <v>documentary</v>
      </c>
      <c r="S388" s="4">
        <f t="shared" si="57"/>
        <v>42211.951284722221</v>
      </c>
      <c r="T388" s="4">
        <f t="shared" si="58"/>
        <v>42226.951284722221</v>
      </c>
      <c r="U388" s="18">
        <f t="shared" si="59"/>
        <v>15</v>
      </c>
    </row>
    <row r="389" spans="1:21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55"/>
        <v>213.98947368421051</v>
      </c>
      <c r="P389" s="7">
        <f t="shared" si="53"/>
        <v>144.69039145907473</v>
      </c>
      <c r="Q389" t="str">
        <f t="shared" si="56"/>
        <v>film &amp; video</v>
      </c>
      <c r="R389" t="str">
        <f t="shared" si="54"/>
        <v>documentary</v>
      </c>
      <c r="S389" s="4">
        <f t="shared" si="57"/>
        <v>42200.67659722222</v>
      </c>
      <c r="T389" s="4">
        <f t="shared" si="58"/>
        <v>42231.25</v>
      </c>
      <c r="U389" s="18">
        <f t="shared" si="59"/>
        <v>30.573402777779847</v>
      </c>
    </row>
    <row r="390" spans="1:21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55"/>
        <v>126.16000000000001</v>
      </c>
      <c r="P390" s="7">
        <f t="shared" si="53"/>
        <v>88.845070422535215</v>
      </c>
      <c r="Q390" t="str">
        <f t="shared" si="56"/>
        <v>film &amp; video</v>
      </c>
      <c r="R390" t="str">
        <f t="shared" si="54"/>
        <v>documentary</v>
      </c>
      <c r="S390" s="4">
        <f t="shared" si="57"/>
        <v>42549.076157407406</v>
      </c>
      <c r="T390" s="4">
        <f t="shared" si="58"/>
        <v>42579.076157407406</v>
      </c>
      <c r="U390" s="18">
        <f t="shared" si="59"/>
        <v>30</v>
      </c>
    </row>
    <row r="391" spans="1:21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55"/>
        <v>181.53547058823528</v>
      </c>
      <c r="P391" s="7">
        <f t="shared" si="53"/>
        <v>81.75107284768211</v>
      </c>
      <c r="Q391" t="str">
        <f t="shared" si="56"/>
        <v>film &amp; video</v>
      </c>
      <c r="R391" t="str">
        <f t="shared" si="54"/>
        <v>documentary</v>
      </c>
      <c r="S391" s="4">
        <f t="shared" si="57"/>
        <v>41674.063078703708</v>
      </c>
      <c r="T391" s="4">
        <f t="shared" si="58"/>
        <v>41705.957638888889</v>
      </c>
      <c r="U391" s="18">
        <f t="shared" si="59"/>
        <v>31.894560185181035</v>
      </c>
    </row>
    <row r="392" spans="1:21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55"/>
        <v>100</v>
      </c>
      <c r="P392" s="7">
        <f t="shared" si="53"/>
        <v>71.428571428571431</v>
      </c>
      <c r="Q392" t="str">
        <f t="shared" si="56"/>
        <v>film &amp; video</v>
      </c>
      <c r="R392" t="str">
        <f t="shared" si="54"/>
        <v>documentary</v>
      </c>
      <c r="S392" s="4">
        <f t="shared" si="57"/>
        <v>42112.036712962959</v>
      </c>
      <c r="T392" s="4">
        <f t="shared" si="58"/>
        <v>42132.036712962959</v>
      </c>
      <c r="U392" s="18">
        <f t="shared" si="59"/>
        <v>20</v>
      </c>
    </row>
    <row r="393" spans="1:21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55"/>
        <v>100.61</v>
      </c>
      <c r="P393" s="7">
        <f t="shared" si="53"/>
        <v>104.25906735751295</v>
      </c>
      <c r="Q393" t="str">
        <f t="shared" si="56"/>
        <v>film &amp; video</v>
      </c>
      <c r="R393" t="str">
        <f t="shared" si="54"/>
        <v>documentary</v>
      </c>
      <c r="S393" s="4">
        <f t="shared" si="57"/>
        <v>40865.042256944442</v>
      </c>
      <c r="T393" s="4">
        <f t="shared" si="58"/>
        <v>40895.040972222225</v>
      </c>
      <c r="U393" s="18">
        <f t="shared" si="59"/>
        <v>29.998715277783049</v>
      </c>
    </row>
    <row r="394" spans="1:21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55"/>
        <v>100.9027027027027</v>
      </c>
      <c r="P394" s="7">
        <f t="shared" si="53"/>
        <v>90.616504854368927</v>
      </c>
      <c r="Q394" t="str">
        <f t="shared" si="56"/>
        <v>film &amp; video</v>
      </c>
      <c r="R394" t="str">
        <f t="shared" si="54"/>
        <v>documentary</v>
      </c>
      <c r="S394" s="4">
        <f t="shared" si="57"/>
        <v>40763.717256944445</v>
      </c>
      <c r="T394" s="4">
        <f t="shared" si="58"/>
        <v>40794.125</v>
      </c>
      <c r="U394" s="18">
        <f t="shared" si="59"/>
        <v>30.407743055555329</v>
      </c>
    </row>
    <row r="395" spans="1:21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55"/>
        <v>110.446</v>
      </c>
      <c r="P395" s="7">
        <f t="shared" si="53"/>
        <v>157.33048433048432</v>
      </c>
      <c r="Q395" t="str">
        <f t="shared" si="56"/>
        <v>film &amp; video</v>
      </c>
      <c r="R395" t="str">
        <f t="shared" si="54"/>
        <v>documentary</v>
      </c>
      <c r="S395" s="4">
        <f t="shared" si="57"/>
        <v>41526.708935185183</v>
      </c>
      <c r="T395" s="4">
        <f t="shared" si="58"/>
        <v>41557.708935185183</v>
      </c>
      <c r="U395" s="18">
        <f t="shared" si="59"/>
        <v>31</v>
      </c>
    </row>
    <row r="396" spans="1:21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55"/>
        <v>111.8936170212766</v>
      </c>
      <c r="P396" s="7">
        <f t="shared" si="53"/>
        <v>105.18</v>
      </c>
      <c r="Q396" t="str">
        <f t="shared" si="56"/>
        <v>film &amp; video</v>
      </c>
      <c r="R396" t="str">
        <f t="shared" si="54"/>
        <v>documentary</v>
      </c>
      <c r="S396" s="4">
        <f t="shared" si="57"/>
        <v>42417.818078703705</v>
      </c>
      <c r="T396" s="4">
        <f t="shared" si="58"/>
        <v>42477.776412037041</v>
      </c>
      <c r="U396" s="18">
        <f t="shared" si="59"/>
        <v>59.958333333335759</v>
      </c>
    </row>
    <row r="397" spans="1:21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55"/>
        <v>108.04450000000001</v>
      </c>
      <c r="P397" s="7">
        <f t="shared" si="53"/>
        <v>58.719836956521746</v>
      </c>
      <c r="Q397" t="str">
        <f t="shared" si="56"/>
        <v>film &amp; video</v>
      </c>
      <c r="R397" t="str">
        <f t="shared" si="54"/>
        <v>documentary</v>
      </c>
      <c r="S397" s="4">
        <f t="shared" si="57"/>
        <v>40990.909259259257</v>
      </c>
      <c r="T397" s="4">
        <f t="shared" si="58"/>
        <v>41026.897222222222</v>
      </c>
      <c r="U397" s="18">
        <f t="shared" si="59"/>
        <v>35.987962962964957</v>
      </c>
    </row>
    <row r="398" spans="1:21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55"/>
        <v>106.66666666666667</v>
      </c>
      <c r="P398" s="7">
        <f t="shared" si="53"/>
        <v>81.632653061224488</v>
      </c>
      <c r="Q398" t="str">
        <f t="shared" si="56"/>
        <v>film &amp; video</v>
      </c>
      <c r="R398" t="str">
        <f t="shared" si="54"/>
        <v>documentary</v>
      </c>
      <c r="S398" s="4">
        <f t="shared" si="57"/>
        <v>41082.564884259264</v>
      </c>
      <c r="T398" s="4">
        <f t="shared" si="58"/>
        <v>41097.564884259264</v>
      </c>
      <c r="U398" s="18">
        <f t="shared" si="59"/>
        <v>15</v>
      </c>
    </row>
    <row r="399" spans="1:21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55"/>
        <v>103.90027322404372</v>
      </c>
      <c r="P399" s="7">
        <f t="shared" si="53"/>
        <v>56.460043668122275</v>
      </c>
      <c r="Q399" t="str">
        <f t="shared" si="56"/>
        <v>film &amp; video</v>
      </c>
      <c r="R399" t="str">
        <f t="shared" si="54"/>
        <v>documentary</v>
      </c>
      <c r="S399" s="4">
        <f t="shared" si="57"/>
        <v>40379.776435185187</v>
      </c>
      <c r="T399" s="4">
        <f t="shared" si="58"/>
        <v>40422.155555555553</v>
      </c>
      <c r="U399" s="18">
        <f t="shared" si="59"/>
        <v>42.379120370365854</v>
      </c>
    </row>
    <row r="400" spans="1:21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55"/>
        <v>125.16000000000001</v>
      </c>
      <c r="P400" s="7">
        <f t="shared" si="53"/>
        <v>140.1044776119403</v>
      </c>
      <c r="Q400" t="str">
        <f t="shared" si="56"/>
        <v>film &amp; video</v>
      </c>
      <c r="R400" t="str">
        <f t="shared" si="54"/>
        <v>documentary</v>
      </c>
      <c r="S400" s="4">
        <f t="shared" si="57"/>
        <v>42078.793124999997</v>
      </c>
      <c r="T400" s="4">
        <f t="shared" si="58"/>
        <v>42123.793124999997</v>
      </c>
      <c r="U400" s="18">
        <f t="shared" si="59"/>
        <v>45</v>
      </c>
    </row>
    <row r="401" spans="1:21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55"/>
        <v>106.80499999999999</v>
      </c>
      <c r="P401" s="7">
        <f t="shared" ref="P401:P428" si="60">E401/L401</f>
        <v>224.85263157894738</v>
      </c>
      <c r="Q401" t="str">
        <f t="shared" si="56"/>
        <v>film &amp; video</v>
      </c>
      <c r="R401" t="str">
        <f t="shared" si="54"/>
        <v>documentary</v>
      </c>
      <c r="S401" s="4">
        <f t="shared" si="57"/>
        <v>42687.875775462962</v>
      </c>
      <c r="T401" s="4">
        <f t="shared" si="58"/>
        <v>42718.5</v>
      </c>
      <c r="U401" s="18">
        <f t="shared" si="59"/>
        <v>30.624224537037662</v>
      </c>
    </row>
    <row r="402" spans="1:21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55"/>
        <v>112.30249999999999</v>
      </c>
      <c r="P402" s="7">
        <f t="shared" si="60"/>
        <v>181.13306451612902</v>
      </c>
      <c r="Q402" t="str">
        <f t="shared" si="56"/>
        <v>film &amp; video</v>
      </c>
      <c r="R402" t="str">
        <f t="shared" ref="R402:R421" si="61">RIGHT(N402,11)</f>
        <v>documentary</v>
      </c>
      <c r="S402" s="4">
        <f t="shared" si="57"/>
        <v>41745.635960648149</v>
      </c>
      <c r="T402" s="4">
        <f t="shared" si="58"/>
        <v>41776.145833333336</v>
      </c>
      <c r="U402" s="18">
        <f t="shared" si="59"/>
        <v>30.509872685186565</v>
      </c>
    </row>
    <row r="403" spans="1:21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55"/>
        <v>103.812</v>
      </c>
      <c r="P403" s="7">
        <f t="shared" si="60"/>
        <v>711.04109589041093</v>
      </c>
      <c r="Q403" t="str">
        <f t="shared" si="56"/>
        <v>film &amp; video</v>
      </c>
      <c r="R403" t="str">
        <f t="shared" si="61"/>
        <v>documentary</v>
      </c>
      <c r="S403" s="4">
        <f t="shared" si="57"/>
        <v>40732.842245370368</v>
      </c>
      <c r="T403" s="4">
        <f t="shared" si="58"/>
        <v>40762.842245370368</v>
      </c>
      <c r="U403" s="18">
        <f t="shared" si="59"/>
        <v>30</v>
      </c>
    </row>
    <row r="404" spans="1:21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55"/>
        <v>141.65</v>
      </c>
      <c r="P404" s="7">
        <f t="shared" si="60"/>
        <v>65.883720930232556</v>
      </c>
      <c r="Q404" t="str">
        <f t="shared" si="56"/>
        <v>film &amp; video</v>
      </c>
      <c r="R404" t="str">
        <f t="shared" si="61"/>
        <v>documentary</v>
      </c>
      <c r="S404" s="4">
        <f t="shared" si="57"/>
        <v>42292.539548611108</v>
      </c>
      <c r="T404" s="4">
        <f t="shared" si="58"/>
        <v>42313.58121527778</v>
      </c>
      <c r="U404" s="18">
        <f t="shared" si="59"/>
        <v>21.041666666671517</v>
      </c>
    </row>
    <row r="405" spans="1:21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55"/>
        <v>105.25999999999999</v>
      </c>
      <c r="P405" s="7">
        <f t="shared" si="60"/>
        <v>75.185714285714283</v>
      </c>
      <c r="Q405" t="str">
        <f t="shared" si="56"/>
        <v>film &amp; video</v>
      </c>
      <c r="R405" t="str">
        <f t="shared" si="61"/>
        <v>documentary</v>
      </c>
      <c r="S405" s="4">
        <f t="shared" si="57"/>
        <v>40718.310659722221</v>
      </c>
      <c r="T405" s="4">
        <f t="shared" si="58"/>
        <v>40765.297222222223</v>
      </c>
      <c r="U405" s="18">
        <f t="shared" si="59"/>
        <v>46.986562500002037</v>
      </c>
    </row>
    <row r="406" spans="1:21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55"/>
        <v>103.09142857142857</v>
      </c>
      <c r="P406" s="7">
        <f t="shared" si="60"/>
        <v>133.14391143911439</v>
      </c>
      <c r="Q406" t="str">
        <f t="shared" si="56"/>
        <v>film &amp; video</v>
      </c>
      <c r="R406" t="str">
        <f t="shared" si="61"/>
        <v>documentary</v>
      </c>
      <c r="S406" s="4">
        <f t="shared" si="57"/>
        <v>41646.628032407403</v>
      </c>
      <c r="T406" s="4">
        <f t="shared" si="58"/>
        <v>41675.961111111115</v>
      </c>
      <c r="U406" s="18">
        <f t="shared" si="59"/>
        <v>29.33307870371209</v>
      </c>
    </row>
    <row r="407" spans="1:21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55"/>
        <v>107.65957446808511</v>
      </c>
      <c r="P407" s="7">
        <f t="shared" si="60"/>
        <v>55.2</v>
      </c>
      <c r="Q407" t="str">
        <f t="shared" si="56"/>
        <v>film &amp; video</v>
      </c>
      <c r="R407" t="str">
        <f t="shared" si="61"/>
        <v>documentary</v>
      </c>
      <c r="S407" s="4">
        <f t="shared" si="57"/>
        <v>41674.08494212963</v>
      </c>
      <c r="T407" s="4">
        <f t="shared" si="58"/>
        <v>41704.08494212963</v>
      </c>
      <c r="U407" s="18">
        <f t="shared" si="59"/>
        <v>30</v>
      </c>
    </row>
    <row r="408" spans="1:21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55"/>
        <v>107.70464285714286</v>
      </c>
      <c r="P408" s="7">
        <f t="shared" si="60"/>
        <v>86.163714285714292</v>
      </c>
      <c r="Q408" t="str">
        <f t="shared" si="56"/>
        <v>film &amp; video</v>
      </c>
      <c r="R408" t="str">
        <f t="shared" si="61"/>
        <v>documentary</v>
      </c>
      <c r="S408" s="4">
        <f t="shared" si="57"/>
        <v>40638.162465277775</v>
      </c>
      <c r="T408" s="4">
        <f t="shared" si="58"/>
        <v>40672.249305555553</v>
      </c>
      <c r="U408" s="18">
        <f t="shared" si="59"/>
        <v>34.08684027777781</v>
      </c>
    </row>
    <row r="409" spans="1:21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55"/>
        <v>101.55000000000001</v>
      </c>
      <c r="P409" s="7">
        <f t="shared" si="60"/>
        <v>92.318181818181813</v>
      </c>
      <c r="Q409" t="str">
        <f t="shared" si="56"/>
        <v>film &amp; video</v>
      </c>
      <c r="R409" t="str">
        <f t="shared" si="61"/>
        <v>documentary</v>
      </c>
      <c r="S409" s="4">
        <f t="shared" si="57"/>
        <v>40806.870949074073</v>
      </c>
      <c r="T409" s="4">
        <f t="shared" si="58"/>
        <v>40866.912615740745</v>
      </c>
      <c r="U409" s="18">
        <f t="shared" si="59"/>
        <v>60.041666666671517</v>
      </c>
    </row>
    <row r="410" spans="1:21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55"/>
        <v>101.43766666666667</v>
      </c>
      <c r="P410" s="7">
        <f t="shared" si="60"/>
        <v>160.16473684210527</v>
      </c>
      <c r="Q410" t="str">
        <f t="shared" si="56"/>
        <v>film &amp; video</v>
      </c>
      <c r="R410" t="str">
        <f t="shared" si="61"/>
        <v>documentary</v>
      </c>
      <c r="S410" s="4">
        <f t="shared" si="57"/>
        <v>41543.735995370371</v>
      </c>
      <c r="T410" s="4">
        <f t="shared" si="58"/>
        <v>41583.777662037035</v>
      </c>
      <c r="U410" s="18">
        <f t="shared" si="59"/>
        <v>40.041666666664241</v>
      </c>
    </row>
    <row r="411" spans="1:21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55"/>
        <v>136.80000000000001</v>
      </c>
      <c r="P411" s="7">
        <f t="shared" si="60"/>
        <v>45.6</v>
      </c>
      <c r="Q411" t="str">
        <f t="shared" si="56"/>
        <v>film &amp; video</v>
      </c>
      <c r="R411" t="str">
        <f t="shared" si="61"/>
        <v>documentary</v>
      </c>
      <c r="S411" s="4">
        <f t="shared" si="57"/>
        <v>42543.862777777773</v>
      </c>
      <c r="T411" s="4">
        <f t="shared" si="58"/>
        <v>42573.862777777773</v>
      </c>
      <c r="U411" s="18">
        <f t="shared" si="59"/>
        <v>30</v>
      </c>
    </row>
    <row r="412" spans="1:21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55"/>
        <v>128.29999999999998</v>
      </c>
      <c r="P412" s="7">
        <f t="shared" si="60"/>
        <v>183.28571428571428</v>
      </c>
      <c r="Q412" t="str">
        <f t="shared" si="56"/>
        <v>film &amp; video</v>
      </c>
      <c r="R412" t="str">
        <f t="shared" si="61"/>
        <v>documentary</v>
      </c>
      <c r="S412" s="4">
        <f t="shared" si="57"/>
        <v>42113.981446759259</v>
      </c>
      <c r="T412" s="4">
        <f t="shared" si="58"/>
        <v>42173.981446759259</v>
      </c>
      <c r="U412" s="18">
        <f t="shared" si="59"/>
        <v>60</v>
      </c>
    </row>
    <row r="413" spans="1:21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55"/>
        <v>101.05</v>
      </c>
      <c r="P413" s="7">
        <f t="shared" si="60"/>
        <v>125.78838174273859</v>
      </c>
      <c r="Q413" t="str">
        <f t="shared" si="56"/>
        <v>film &amp; video</v>
      </c>
      <c r="R413" t="str">
        <f t="shared" si="61"/>
        <v>documentary</v>
      </c>
      <c r="S413" s="4">
        <f t="shared" si="57"/>
        <v>41598.17597222222</v>
      </c>
      <c r="T413" s="4">
        <f t="shared" si="58"/>
        <v>41630.208333333336</v>
      </c>
      <c r="U413" s="18">
        <f t="shared" si="59"/>
        <v>32.032361111116188</v>
      </c>
    </row>
    <row r="414" spans="1:21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55"/>
        <v>126.84</v>
      </c>
      <c r="P414" s="7">
        <f t="shared" si="60"/>
        <v>57.654545454545456</v>
      </c>
      <c r="Q414" t="str">
        <f t="shared" si="56"/>
        <v>film &amp; video</v>
      </c>
      <c r="R414" t="str">
        <f t="shared" si="61"/>
        <v>documentary</v>
      </c>
      <c r="S414" s="4">
        <f t="shared" si="57"/>
        <v>41099.742800925924</v>
      </c>
      <c r="T414" s="4">
        <f t="shared" si="58"/>
        <v>41115.742800925924</v>
      </c>
      <c r="U414" s="18">
        <f t="shared" si="59"/>
        <v>16</v>
      </c>
    </row>
    <row r="415" spans="1:21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55"/>
        <v>105.0859375</v>
      </c>
      <c r="P415" s="7">
        <f t="shared" si="60"/>
        <v>78.660818713450297</v>
      </c>
      <c r="Q415" t="str">
        <f t="shared" si="56"/>
        <v>film &amp; video</v>
      </c>
      <c r="R415" t="str">
        <f t="shared" si="61"/>
        <v>documentary</v>
      </c>
      <c r="S415" s="4">
        <f t="shared" si="57"/>
        <v>41079.877442129626</v>
      </c>
      <c r="T415" s="4">
        <f t="shared" si="58"/>
        <v>41109.877442129626</v>
      </c>
      <c r="U415" s="18">
        <f t="shared" si="59"/>
        <v>30</v>
      </c>
    </row>
    <row r="416" spans="1:21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55"/>
        <v>102.85405405405406</v>
      </c>
      <c r="P416" s="7">
        <f t="shared" si="60"/>
        <v>91.480769230769226</v>
      </c>
      <c r="Q416" t="str">
        <f t="shared" si="56"/>
        <v>film &amp; video</v>
      </c>
      <c r="R416" t="str">
        <f t="shared" si="61"/>
        <v>documentary</v>
      </c>
      <c r="S416" s="4">
        <f t="shared" si="57"/>
        <v>41529.063252314816</v>
      </c>
      <c r="T416" s="4">
        <f t="shared" si="58"/>
        <v>41559.063252314816</v>
      </c>
      <c r="U416" s="18">
        <f t="shared" si="59"/>
        <v>30</v>
      </c>
    </row>
    <row r="417" spans="1:21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55"/>
        <v>102.14714285714285</v>
      </c>
      <c r="P417" s="7">
        <f t="shared" si="60"/>
        <v>68.09809523809524</v>
      </c>
      <c r="Q417" t="str">
        <f t="shared" si="56"/>
        <v>film &amp; video</v>
      </c>
      <c r="R417" t="str">
        <f t="shared" si="61"/>
        <v>documentary</v>
      </c>
      <c r="S417" s="4">
        <f t="shared" si="57"/>
        <v>41904.851875</v>
      </c>
      <c r="T417" s="4">
        <f t="shared" si="58"/>
        <v>41929.5</v>
      </c>
      <c r="U417" s="18">
        <f t="shared" si="59"/>
        <v>24.648124999999709</v>
      </c>
    </row>
    <row r="418" spans="1:21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55"/>
        <v>120.21700000000001</v>
      </c>
      <c r="P418" s="7">
        <f t="shared" si="60"/>
        <v>48.086800000000004</v>
      </c>
      <c r="Q418" t="str">
        <f t="shared" si="56"/>
        <v>film &amp; video</v>
      </c>
      <c r="R418" t="str">
        <f t="shared" si="61"/>
        <v>documentary</v>
      </c>
      <c r="S418" s="4">
        <f t="shared" si="57"/>
        <v>41648.396192129629</v>
      </c>
      <c r="T418" s="4">
        <f t="shared" si="58"/>
        <v>41678.396192129629</v>
      </c>
      <c r="U418" s="18">
        <f t="shared" si="59"/>
        <v>30</v>
      </c>
    </row>
    <row r="419" spans="1:21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55"/>
        <v>100.24761904761905</v>
      </c>
      <c r="P419" s="7">
        <f t="shared" si="60"/>
        <v>202.42307692307693</v>
      </c>
      <c r="Q419" t="str">
        <f t="shared" si="56"/>
        <v>film &amp; video</v>
      </c>
      <c r="R419" t="str">
        <f t="shared" si="61"/>
        <v>documentary</v>
      </c>
      <c r="S419" s="4">
        <f t="shared" si="57"/>
        <v>41360.970601851848</v>
      </c>
      <c r="T419" s="4">
        <f t="shared" si="58"/>
        <v>41372.189583333333</v>
      </c>
      <c r="U419" s="18">
        <f t="shared" si="59"/>
        <v>11.218981481484661</v>
      </c>
    </row>
    <row r="420" spans="1:21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55"/>
        <v>100.63392857142857</v>
      </c>
      <c r="P420" s="7">
        <f t="shared" si="60"/>
        <v>216.75</v>
      </c>
      <c r="Q420" t="str">
        <f t="shared" si="56"/>
        <v>film &amp; video</v>
      </c>
      <c r="R420" t="str">
        <f t="shared" si="61"/>
        <v>documentary</v>
      </c>
      <c r="S420" s="4">
        <f t="shared" si="57"/>
        <v>42178.282372685186</v>
      </c>
      <c r="T420" s="4">
        <f t="shared" si="58"/>
        <v>42208.282372685186</v>
      </c>
      <c r="U420" s="18">
        <f t="shared" si="59"/>
        <v>30</v>
      </c>
    </row>
    <row r="421" spans="1:21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55"/>
        <v>100.4375</v>
      </c>
      <c r="P421" s="7">
        <f t="shared" si="60"/>
        <v>110.06849315068493</v>
      </c>
      <c r="Q421" t="str">
        <f t="shared" si="56"/>
        <v>film &amp; video</v>
      </c>
      <c r="R421" t="str">
        <f t="shared" si="61"/>
        <v>documentary</v>
      </c>
      <c r="S421" s="4">
        <f t="shared" si="57"/>
        <v>41394.842442129629</v>
      </c>
      <c r="T421" s="4">
        <f t="shared" si="58"/>
        <v>41454.842442129629</v>
      </c>
      <c r="U421" s="18">
        <f t="shared" si="59"/>
        <v>60</v>
      </c>
    </row>
    <row r="422" spans="1:21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55"/>
        <v>0.43939393939393934</v>
      </c>
      <c r="P422" s="7">
        <f t="shared" si="60"/>
        <v>4.833333333333333</v>
      </c>
      <c r="Q422" t="str">
        <f t="shared" si="56"/>
        <v>film &amp; video</v>
      </c>
      <c r="R422" t="str">
        <f t="shared" ref="R422:R453" si="62">RIGHT(N422,9)</f>
        <v>animation</v>
      </c>
      <c r="S422" s="4">
        <f t="shared" si="57"/>
        <v>41682.23646990741</v>
      </c>
      <c r="T422" s="4">
        <f t="shared" si="58"/>
        <v>41712.194803240738</v>
      </c>
      <c r="U422" s="18">
        <f t="shared" si="59"/>
        <v>29.958333333328483</v>
      </c>
    </row>
    <row r="423" spans="1:21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55"/>
        <v>2.0066666666666668</v>
      </c>
      <c r="P423" s="7">
        <f t="shared" si="60"/>
        <v>50.166666666666664</v>
      </c>
      <c r="Q423" t="str">
        <f t="shared" si="56"/>
        <v>film &amp; video</v>
      </c>
      <c r="R423" t="str">
        <f t="shared" si="62"/>
        <v>animation</v>
      </c>
      <c r="S423" s="4">
        <f t="shared" si="57"/>
        <v>42177.491388888884</v>
      </c>
      <c r="T423" s="4">
        <f t="shared" si="58"/>
        <v>42237.491388888884</v>
      </c>
      <c r="U423" s="18">
        <f t="shared" si="59"/>
        <v>60</v>
      </c>
    </row>
    <row r="424" spans="1:21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55"/>
        <v>1.075</v>
      </c>
      <c r="P424" s="7">
        <f t="shared" si="60"/>
        <v>35.833333333333336</v>
      </c>
      <c r="Q424" t="str">
        <f t="shared" si="56"/>
        <v>film &amp; video</v>
      </c>
      <c r="R424" t="str">
        <f t="shared" si="62"/>
        <v>animation</v>
      </c>
      <c r="S424" s="4">
        <f t="shared" si="57"/>
        <v>41863.260381944448</v>
      </c>
      <c r="T424" s="4">
        <f t="shared" si="58"/>
        <v>41893.260381944448</v>
      </c>
      <c r="U424" s="18">
        <f t="shared" si="59"/>
        <v>30</v>
      </c>
    </row>
    <row r="425" spans="1:21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55"/>
        <v>0.76500000000000001</v>
      </c>
      <c r="P425" s="7">
        <f t="shared" si="60"/>
        <v>11.76923076923077</v>
      </c>
      <c r="Q425" t="str">
        <f t="shared" si="56"/>
        <v>film &amp; video</v>
      </c>
      <c r="R425" t="str">
        <f t="shared" si="62"/>
        <v>animation</v>
      </c>
      <c r="S425" s="4">
        <f t="shared" si="57"/>
        <v>41400.92627314815</v>
      </c>
      <c r="T425" s="4">
        <f t="shared" si="58"/>
        <v>41430.92627314815</v>
      </c>
      <c r="U425" s="18">
        <f t="shared" si="59"/>
        <v>30</v>
      </c>
    </row>
    <row r="426" spans="1:21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55"/>
        <v>6.7966666666666677</v>
      </c>
      <c r="P426" s="7">
        <f t="shared" si="60"/>
        <v>40.78</v>
      </c>
      <c r="Q426" t="str">
        <f t="shared" si="56"/>
        <v>film &amp; video</v>
      </c>
      <c r="R426" t="str">
        <f t="shared" si="62"/>
        <v>animation</v>
      </c>
      <c r="S426" s="4">
        <f t="shared" si="57"/>
        <v>40934.376145833332</v>
      </c>
      <c r="T426" s="4">
        <f t="shared" si="58"/>
        <v>40994.334479166668</v>
      </c>
      <c r="U426" s="18">
        <f t="shared" si="59"/>
        <v>59.958333333335759</v>
      </c>
    </row>
    <row r="427" spans="1:21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55"/>
        <v>1.2E-2</v>
      </c>
      <c r="P427" s="7">
        <f t="shared" si="60"/>
        <v>3</v>
      </c>
      <c r="Q427" t="str">
        <f t="shared" si="56"/>
        <v>film &amp; video</v>
      </c>
      <c r="R427" t="str">
        <f t="shared" si="62"/>
        <v>animation</v>
      </c>
      <c r="S427" s="4">
        <f t="shared" si="57"/>
        <v>42275.861157407402</v>
      </c>
      <c r="T427" s="4">
        <f t="shared" si="58"/>
        <v>42335.902824074074</v>
      </c>
      <c r="U427" s="18">
        <f t="shared" si="59"/>
        <v>60.041666666671517</v>
      </c>
    </row>
    <row r="428" spans="1:21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55"/>
        <v>1.3299999999999998</v>
      </c>
      <c r="P428" s="7">
        <f t="shared" si="60"/>
        <v>16.625</v>
      </c>
      <c r="Q428" t="str">
        <f t="shared" si="56"/>
        <v>film &amp; video</v>
      </c>
      <c r="R428" t="str">
        <f t="shared" si="62"/>
        <v>animation</v>
      </c>
      <c r="S428" s="4">
        <f t="shared" si="57"/>
        <v>42400.711967592593</v>
      </c>
      <c r="T428" s="4">
        <f t="shared" si="58"/>
        <v>42430.711967592593</v>
      </c>
      <c r="U428" s="18">
        <f t="shared" si="59"/>
        <v>30</v>
      </c>
    </row>
    <row r="429" spans="1:21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55"/>
        <v>0</v>
      </c>
      <c r="P429" s="7">
        <v>0</v>
      </c>
      <c r="Q429" t="str">
        <f t="shared" si="56"/>
        <v>film &amp; video</v>
      </c>
      <c r="R429" t="str">
        <f t="shared" si="62"/>
        <v>animation</v>
      </c>
      <c r="S429" s="4">
        <f t="shared" si="57"/>
        <v>42285.90902777778</v>
      </c>
      <c r="T429" s="4">
        <f t="shared" si="58"/>
        <v>42299.790972222225</v>
      </c>
      <c r="U429" s="18">
        <f t="shared" si="59"/>
        <v>13.881944444445253</v>
      </c>
    </row>
    <row r="430" spans="1:21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55"/>
        <v>5.6333333333333329</v>
      </c>
      <c r="P430" s="7">
        <f>E430/L430</f>
        <v>52</v>
      </c>
      <c r="Q430" t="str">
        <f t="shared" si="56"/>
        <v>film &amp; video</v>
      </c>
      <c r="R430" t="str">
        <f t="shared" si="62"/>
        <v>animation</v>
      </c>
      <c r="S430" s="4">
        <f t="shared" si="57"/>
        <v>41778.766724537039</v>
      </c>
      <c r="T430" s="4">
        <f t="shared" si="58"/>
        <v>41806.916666666664</v>
      </c>
      <c r="U430" s="18">
        <f t="shared" si="59"/>
        <v>28.149942129624833</v>
      </c>
    </row>
    <row r="431" spans="1:21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55"/>
        <v>0</v>
      </c>
      <c r="P431" s="7">
        <v>0</v>
      </c>
      <c r="Q431" t="str">
        <f t="shared" si="56"/>
        <v>film &amp; video</v>
      </c>
      <c r="R431" t="str">
        <f t="shared" si="62"/>
        <v>animation</v>
      </c>
      <c r="S431" s="4">
        <f t="shared" si="57"/>
        <v>40070.901412037041</v>
      </c>
      <c r="T431" s="4">
        <f t="shared" si="58"/>
        <v>40144.207638888889</v>
      </c>
      <c r="U431" s="18">
        <f t="shared" si="59"/>
        <v>73.306226851847896</v>
      </c>
    </row>
    <row r="432" spans="1:21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55"/>
        <v>2.4</v>
      </c>
      <c r="P432" s="7">
        <f>E432/L432</f>
        <v>4.8</v>
      </c>
      <c r="Q432" t="str">
        <f t="shared" si="56"/>
        <v>film &amp; video</v>
      </c>
      <c r="R432" t="str">
        <f t="shared" si="62"/>
        <v>animation</v>
      </c>
      <c r="S432" s="4">
        <f t="shared" si="57"/>
        <v>41513.107256944444</v>
      </c>
      <c r="T432" s="4">
        <f t="shared" si="58"/>
        <v>41528.107256944444</v>
      </c>
      <c r="U432" s="18">
        <f t="shared" si="59"/>
        <v>15</v>
      </c>
    </row>
    <row r="433" spans="1:21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55"/>
        <v>13.833333333333334</v>
      </c>
      <c r="P433" s="7">
        <f>E433/L433</f>
        <v>51.875</v>
      </c>
      <c r="Q433" t="str">
        <f t="shared" si="56"/>
        <v>film &amp; video</v>
      </c>
      <c r="R433" t="str">
        <f t="shared" si="62"/>
        <v>animation</v>
      </c>
      <c r="S433" s="4">
        <f t="shared" si="57"/>
        <v>42526.871331018519</v>
      </c>
      <c r="T433" s="4">
        <f t="shared" si="58"/>
        <v>42556.871331018519</v>
      </c>
      <c r="U433" s="18">
        <f t="shared" si="59"/>
        <v>30</v>
      </c>
    </row>
    <row r="434" spans="1:21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55"/>
        <v>9.5</v>
      </c>
      <c r="P434" s="7">
        <f>E434/L434</f>
        <v>71.25</v>
      </c>
      <c r="Q434" t="str">
        <f t="shared" si="56"/>
        <v>film &amp; video</v>
      </c>
      <c r="R434" t="str">
        <f t="shared" si="62"/>
        <v>animation</v>
      </c>
      <c r="S434" s="4">
        <f t="shared" si="57"/>
        <v>42238.726631944446</v>
      </c>
      <c r="T434" s="4">
        <f t="shared" si="58"/>
        <v>42298.726631944446</v>
      </c>
      <c r="U434" s="18">
        <f t="shared" si="59"/>
        <v>60</v>
      </c>
    </row>
    <row r="435" spans="1:21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55"/>
        <v>0</v>
      </c>
      <c r="P435" s="7">
        <v>0</v>
      </c>
      <c r="Q435" t="str">
        <f t="shared" si="56"/>
        <v>film &amp; video</v>
      </c>
      <c r="R435" t="str">
        <f t="shared" si="62"/>
        <v>animation</v>
      </c>
      <c r="S435" s="4">
        <f t="shared" si="57"/>
        <v>42228.629884259259</v>
      </c>
      <c r="T435" s="4">
        <f t="shared" si="58"/>
        <v>42288.629884259259</v>
      </c>
      <c r="U435" s="18">
        <f t="shared" si="59"/>
        <v>60</v>
      </c>
    </row>
    <row r="436" spans="1:21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55"/>
        <v>5</v>
      </c>
      <c r="P436" s="7">
        <f>E436/L436</f>
        <v>62.5</v>
      </c>
      <c r="Q436" t="str">
        <f t="shared" si="56"/>
        <v>film &amp; video</v>
      </c>
      <c r="R436" t="str">
        <f t="shared" si="62"/>
        <v>animation</v>
      </c>
      <c r="S436" s="4">
        <f t="shared" si="57"/>
        <v>41576.834513888891</v>
      </c>
      <c r="T436" s="4">
        <f t="shared" si="58"/>
        <v>41609.876180555555</v>
      </c>
      <c r="U436" s="18">
        <f t="shared" si="59"/>
        <v>33.041666666664241</v>
      </c>
    </row>
    <row r="437" spans="1:21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55"/>
        <v>2.7272727272727275E-3</v>
      </c>
      <c r="P437" s="7">
        <f>E437/L437</f>
        <v>1</v>
      </c>
      <c r="Q437" t="str">
        <f t="shared" si="56"/>
        <v>film &amp; video</v>
      </c>
      <c r="R437" t="str">
        <f t="shared" si="62"/>
        <v>animation</v>
      </c>
      <c r="S437" s="4">
        <f t="shared" si="57"/>
        <v>41500.747453703705</v>
      </c>
      <c r="T437" s="4">
        <f t="shared" si="58"/>
        <v>41530.747453703705</v>
      </c>
      <c r="U437" s="18">
        <f t="shared" si="59"/>
        <v>30</v>
      </c>
    </row>
    <row r="438" spans="1:21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55"/>
        <v>0</v>
      </c>
      <c r="P438" s="7">
        <v>0</v>
      </c>
      <c r="Q438" t="str">
        <f t="shared" si="56"/>
        <v>film &amp; video</v>
      </c>
      <c r="R438" t="str">
        <f t="shared" si="62"/>
        <v>animation</v>
      </c>
      <c r="S438" s="4">
        <f t="shared" si="57"/>
        <v>41456.36241898148</v>
      </c>
      <c r="T438" s="4">
        <f t="shared" si="58"/>
        <v>41486.36241898148</v>
      </c>
      <c r="U438" s="18">
        <f t="shared" si="59"/>
        <v>30</v>
      </c>
    </row>
    <row r="439" spans="1:21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55"/>
        <v>0</v>
      </c>
      <c r="P439" s="7">
        <v>0</v>
      </c>
      <c r="Q439" t="str">
        <f t="shared" si="56"/>
        <v>film &amp; video</v>
      </c>
      <c r="R439" t="str">
        <f t="shared" si="62"/>
        <v>animation</v>
      </c>
      <c r="S439" s="4">
        <f t="shared" si="57"/>
        <v>42591.31858796296</v>
      </c>
      <c r="T439" s="4">
        <f t="shared" si="58"/>
        <v>42651.31858796296</v>
      </c>
      <c r="U439" s="18">
        <f t="shared" si="59"/>
        <v>60</v>
      </c>
    </row>
    <row r="440" spans="1:21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55"/>
        <v>9.379999999999999</v>
      </c>
      <c r="P440" s="7">
        <f>E440/L440</f>
        <v>170.54545454545453</v>
      </c>
      <c r="Q440" t="str">
        <f t="shared" si="56"/>
        <v>film &amp; video</v>
      </c>
      <c r="R440" t="str">
        <f t="shared" si="62"/>
        <v>animation</v>
      </c>
      <c r="S440" s="4">
        <f t="shared" si="57"/>
        <v>42296.261087962965</v>
      </c>
      <c r="T440" s="4">
        <f t="shared" si="58"/>
        <v>42326.302754629629</v>
      </c>
      <c r="U440" s="18">
        <f t="shared" si="59"/>
        <v>30.041666666664241</v>
      </c>
    </row>
    <row r="441" spans="1:21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55"/>
        <v>0</v>
      </c>
      <c r="P441" s="7">
        <v>0</v>
      </c>
      <c r="Q441" t="str">
        <f t="shared" si="56"/>
        <v>film &amp; video</v>
      </c>
      <c r="R441" t="str">
        <f t="shared" si="62"/>
        <v>animation</v>
      </c>
      <c r="S441" s="4">
        <f t="shared" si="57"/>
        <v>41919.761782407411</v>
      </c>
      <c r="T441" s="4">
        <f t="shared" si="58"/>
        <v>41929.761782407411</v>
      </c>
      <c r="U441" s="18">
        <f t="shared" si="59"/>
        <v>10</v>
      </c>
    </row>
    <row r="442" spans="1:21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55"/>
        <v>0.1</v>
      </c>
      <c r="P442" s="7">
        <f>E442/L442</f>
        <v>5</v>
      </c>
      <c r="Q442" t="str">
        <f t="shared" si="56"/>
        <v>film &amp; video</v>
      </c>
      <c r="R442" t="str">
        <f t="shared" si="62"/>
        <v>animation</v>
      </c>
      <c r="S442" s="4">
        <f t="shared" si="57"/>
        <v>42423.985567129625</v>
      </c>
      <c r="T442" s="4">
        <f t="shared" si="58"/>
        <v>42453.943900462968</v>
      </c>
      <c r="U442" s="18">
        <f t="shared" si="59"/>
        <v>29.958333333343035</v>
      </c>
    </row>
    <row r="443" spans="1:21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55"/>
        <v>0</v>
      </c>
      <c r="P443" s="7">
        <v>0</v>
      </c>
      <c r="Q443" t="str">
        <f t="shared" si="56"/>
        <v>film &amp; video</v>
      </c>
      <c r="R443" t="str">
        <f t="shared" si="62"/>
        <v>animation</v>
      </c>
      <c r="S443" s="4">
        <f t="shared" si="57"/>
        <v>41550.793935185182</v>
      </c>
      <c r="T443" s="4">
        <f t="shared" si="58"/>
        <v>41580.793935185182</v>
      </c>
      <c r="U443" s="18">
        <f t="shared" si="59"/>
        <v>30</v>
      </c>
    </row>
    <row r="444" spans="1:21" ht="15.75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55"/>
        <v>39.358823529411765</v>
      </c>
      <c r="P444" s="7">
        <f t="shared" ref="P444:P452" si="63">E444/L444</f>
        <v>393.58823529411762</v>
      </c>
      <c r="Q444" t="str">
        <f t="shared" si="56"/>
        <v>film &amp; video</v>
      </c>
      <c r="R444" t="str">
        <f t="shared" si="62"/>
        <v>animation</v>
      </c>
      <c r="S444" s="4">
        <f t="shared" si="57"/>
        <v>42024.888692129629</v>
      </c>
      <c r="T444" s="4">
        <f t="shared" si="58"/>
        <v>42054.888692129629</v>
      </c>
      <c r="U444" s="18">
        <f t="shared" si="59"/>
        <v>30</v>
      </c>
    </row>
    <row r="445" spans="1:21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55"/>
        <v>0.1</v>
      </c>
      <c r="P445" s="7">
        <f t="shared" si="63"/>
        <v>5</v>
      </c>
      <c r="Q445" t="str">
        <f t="shared" si="56"/>
        <v>film &amp; video</v>
      </c>
      <c r="R445" t="str">
        <f t="shared" si="62"/>
        <v>animation</v>
      </c>
      <c r="S445" s="4">
        <f t="shared" si="57"/>
        <v>41650.015057870369</v>
      </c>
      <c r="T445" s="4">
        <f t="shared" si="58"/>
        <v>41680.015057870369</v>
      </c>
      <c r="U445" s="18">
        <f t="shared" si="59"/>
        <v>30</v>
      </c>
    </row>
    <row r="446" spans="1:21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55"/>
        <v>5</v>
      </c>
      <c r="P446" s="7">
        <f t="shared" si="63"/>
        <v>50</v>
      </c>
      <c r="Q446" t="str">
        <f t="shared" si="56"/>
        <v>film &amp; video</v>
      </c>
      <c r="R446" t="str">
        <f t="shared" si="62"/>
        <v>animation</v>
      </c>
      <c r="S446" s="4">
        <f t="shared" si="57"/>
        <v>40894.906956018516</v>
      </c>
      <c r="T446" s="4">
        <f t="shared" si="58"/>
        <v>40954.906956018516</v>
      </c>
      <c r="U446" s="18">
        <f t="shared" si="59"/>
        <v>60</v>
      </c>
    </row>
    <row r="447" spans="1:21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55"/>
        <v>3.3333333333333335E-3</v>
      </c>
      <c r="P447" s="7">
        <f t="shared" si="63"/>
        <v>1</v>
      </c>
      <c r="Q447" t="str">
        <f t="shared" si="56"/>
        <v>film &amp; video</v>
      </c>
      <c r="R447" t="str">
        <f t="shared" si="62"/>
        <v>animation</v>
      </c>
      <c r="S447" s="4">
        <f t="shared" si="57"/>
        <v>42130.335358796292</v>
      </c>
      <c r="T447" s="4">
        <f t="shared" si="58"/>
        <v>42145.335358796292</v>
      </c>
      <c r="U447" s="18">
        <f t="shared" si="59"/>
        <v>15</v>
      </c>
    </row>
    <row r="448" spans="1:21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55"/>
        <v>7.2952380952380951</v>
      </c>
      <c r="P448" s="7">
        <f t="shared" si="63"/>
        <v>47.875</v>
      </c>
      <c r="Q448" t="str">
        <f t="shared" si="56"/>
        <v>film &amp; video</v>
      </c>
      <c r="R448" t="str">
        <f t="shared" si="62"/>
        <v>animation</v>
      </c>
      <c r="S448" s="4">
        <f t="shared" si="57"/>
        <v>42037.083564814813</v>
      </c>
      <c r="T448" s="4">
        <f t="shared" si="58"/>
        <v>42067.083564814813</v>
      </c>
      <c r="U448" s="18">
        <f t="shared" si="59"/>
        <v>30</v>
      </c>
    </row>
    <row r="449" spans="1:21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55"/>
        <v>1.6666666666666666E-2</v>
      </c>
      <c r="P449" s="7">
        <f t="shared" si="63"/>
        <v>5</v>
      </c>
      <c r="Q449" t="str">
        <f t="shared" si="56"/>
        <v>film &amp; video</v>
      </c>
      <c r="R449" t="str">
        <f t="shared" si="62"/>
        <v>animation</v>
      </c>
      <c r="S449" s="4">
        <f t="shared" si="57"/>
        <v>41331.555127314816</v>
      </c>
      <c r="T449" s="4">
        <f t="shared" si="58"/>
        <v>41356.513460648144</v>
      </c>
      <c r="U449" s="18">
        <f t="shared" si="59"/>
        <v>24.958333333328483</v>
      </c>
    </row>
    <row r="450" spans="1:21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64">(E450/D450)*100</f>
        <v>3.2804000000000002</v>
      </c>
      <c r="P450" s="7">
        <f t="shared" si="63"/>
        <v>20.502500000000001</v>
      </c>
      <c r="Q450" t="str">
        <f t="shared" ref="Q450:Q513" si="65">LEFT(N450,12)</f>
        <v>film &amp; video</v>
      </c>
      <c r="R450" t="str">
        <f t="shared" si="62"/>
        <v>animation</v>
      </c>
      <c r="S450" s="4">
        <f t="shared" ref="S450:S513" si="66" xml:space="preserve"> ((J450/86400) +25569)</f>
        <v>41753.758043981477</v>
      </c>
      <c r="T450" s="4">
        <f t="shared" ref="T450:T513" si="67" xml:space="preserve"> ((I450/86400) +25569)</f>
        <v>41773.758043981477</v>
      </c>
      <c r="U450" s="18">
        <f t="shared" si="59"/>
        <v>20</v>
      </c>
    </row>
    <row r="451" spans="1:21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64"/>
        <v>2.25</v>
      </c>
      <c r="P451" s="7">
        <f t="shared" si="63"/>
        <v>9</v>
      </c>
      <c r="Q451" t="str">
        <f t="shared" si="65"/>
        <v>film &amp; video</v>
      </c>
      <c r="R451" t="str">
        <f t="shared" si="62"/>
        <v>animation</v>
      </c>
      <c r="S451" s="4">
        <f t="shared" si="66"/>
        <v>41534.568113425928</v>
      </c>
      <c r="T451" s="4">
        <f t="shared" si="67"/>
        <v>41564.568113425928</v>
      </c>
      <c r="U451" s="18">
        <f t="shared" ref="U451:U514" si="68">T451-S451</f>
        <v>30</v>
      </c>
    </row>
    <row r="452" spans="1:21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64"/>
        <v>0.79200000000000004</v>
      </c>
      <c r="P452" s="7">
        <f t="shared" si="63"/>
        <v>56.571428571428569</v>
      </c>
      <c r="Q452" t="str">
        <f t="shared" si="65"/>
        <v>film &amp; video</v>
      </c>
      <c r="R452" t="str">
        <f t="shared" si="62"/>
        <v>animation</v>
      </c>
      <c r="S452" s="4">
        <f t="shared" si="66"/>
        <v>41654.946759259255</v>
      </c>
      <c r="T452" s="4">
        <f t="shared" si="67"/>
        <v>41684.946759259255</v>
      </c>
      <c r="U452" s="18">
        <f t="shared" si="68"/>
        <v>30</v>
      </c>
    </row>
    <row r="453" spans="1:21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64"/>
        <v>0</v>
      </c>
      <c r="P453" s="7">
        <v>0</v>
      </c>
      <c r="Q453" t="str">
        <f t="shared" si="65"/>
        <v>film &amp; video</v>
      </c>
      <c r="R453" t="str">
        <f t="shared" si="62"/>
        <v>animation</v>
      </c>
      <c r="S453" s="4">
        <f t="shared" si="66"/>
        <v>41634.715173611112</v>
      </c>
      <c r="T453" s="4">
        <f t="shared" si="67"/>
        <v>41664.715173611112</v>
      </c>
      <c r="U453" s="18">
        <f t="shared" si="68"/>
        <v>30</v>
      </c>
    </row>
    <row r="454" spans="1:21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64"/>
        <v>64</v>
      </c>
      <c r="P454" s="7">
        <f>E454/L454</f>
        <v>40</v>
      </c>
      <c r="Q454" t="str">
        <f t="shared" si="65"/>
        <v>film &amp; video</v>
      </c>
      <c r="R454" t="str">
        <f t="shared" ref="R454:R485" si="69">RIGHT(N454,9)</f>
        <v>animation</v>
      </c>
      <c r="S454" s="4">
        <f t="shared" si="66"/>
        <v>42107.703877314816</v>
      </c>
      <c r="T454" s="4">
        <f t="shared" si="67"/>
        <v>42137.703877314816</v>
      </c>
      <c r="U454" s="18">
        <f t="shared" si="68"/>
        <v>30</v>
      </c>
    </row>
    <row r="455" spans="1:21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64"/>
        <v>2.7404479578392621E-2</v>
      </c>
      <c r="P455" s="7">
        <f>E455/L455</f>
        <v>13</v>
      </c>
      <c r="Q455" t="str">
        <f t="shared" si="65"/>
        <v>film &amp; video</v>
      </c>
      <c r="R455" t="str">
        <f t="shared" si="69"/>
        <v>animation</v>
      </c>
      <c r="S455" s="4">
        <f t="shared" si="66"/>
        <v>42038.824988425928</v>
      </c>
      <c r="T455" s="4">
        <f t="shared" si="67"/>
        <v>42054.824988425928</v>
      </c>
      <c r="U455" s="18">
        <f t="shared" si="68"/>
        <v>16</v>
      </c>
    </row>
    <row r="456" spans="1:21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64"/>
        <v>0.82000000000000006</v>
      </c>
      <c r="P456" s="7">
        <f>E456/L456</f>
        <v>16.399999999999999</v>
      </c>
      <c r="Q456" t="str">
        <f t="shared" si="65"/>
        <v>film &amp; video</v>
      </c>
      <c r="R456" t="str">
        <f t="shared" si="69"/>
        <v>animation</v>
      </c>
      <c r="S456" s="4">
        <f t="shared" si="66"/>
        <v>41938.717256944445</v>
      </c>
      <c r="T456" s="4">
        <f t="shared" si="67"/>
        <v>41969.551388888889</v>
      </c>
      <c r="U456" s="18">
        <f t="shared" si="68"/>
        <v>30.83413194444438</v>
      </c>
    </row>
    <row r="457" spans="1:21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64"/>
        <v>6.9230769230769221E-2</v>
      </c>
      <c r="P457" s="7">
        <f>E457/L457</f>
        <v>22.5</v>
      </c>
      <c r="Q457" t="str">
        <f t="shared" si="65"/>
        <v>film &amp; video</v>
      </c>
      <c r="R457" t="str">
        <f t="shared" si="69"/>
        <v>animation</v>
      </c>
      <c r="S457" s="4">
        <f t="shared" si="66"/>
        <v>40971.002569444448</v>
      </c>
      <c r="T457" s="4">
        <f t="shared" si="67"/>
        <v>41016.021527777775</v>
      </c>
      <c r="U457" s="18">
        <f t="shared" si="68"/>
        <v>45.018958333326736</v>
      </c>
    </row>
    <row r="458" spans="1:21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64"/>
        <v>0.68631863186318631</v>
      </c>
      <c r="P458" s="7">
        <f>E458/L458</f>
        <v>20.333333333333332</v>
      </c>
      <c r="Q458" t="str">
        <f t="shared" si="65"/>
        <v>film &amp; video</v>
      </c>
      <c r="R458" t="str">
        <f t="shared" si="69"/>
        <v>animation</v>
      </c>
      <c r="S458" s="4">
        <f t="shared" si="66"/>
        <v>41547.694456018522</v>
      </c>
      <c r="T458" s="4">
        <f t="shared" si="67"/>
        <v>41569.165972222225</v>
      </c>
      <c r="U458" s="18">
        <f t="shared" si="68"/>
        <v>21.471516203702777</v>
      </c>
    </row>
    <row r="459" spans="1:21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64"/>
        <v>0</v>
      </c>
      <c r="P459" s="7">
        <v>0</v>
      </c>
      <c r="Q459" t="str">
        <f t="shared" si="65"/>
        <v>film &amp; video</v>
      </c>
      <c r="R459" t="str">
        <f t="shared" si="69"/>
        <v>animation</v>
      </c>
      <c r="S459" s="4">
        <f t="shared" si="66"/>
        <v>41837.767500000002</v>
      </c>
      <c r="T459" s="4">
        <f t="shared" si="67"/>
        <v>41867.767500000002</v>
      </c>
      <c r="U459" s="18">
        <f t="shared" si="68"/>
        <v>30</v>
      </c>
    </row>
    <row r="460" spans="1:21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64"/>
        <v>8.2100000000000009</v>
      </c>
      <c r="P460" s="7">
        <f>E460/L460</f>
        <v>16.755102040816325</v>
      </c>
      <c r="Q460" t="str">
        <f t="shared" si="65"/>
        <v>film &amp; video</v>
      </c>
      <c r="R460" t="str">
        <f t="shared" si="69"/>
        <v>animation</v>
      </c>
      <c r="S460" s="4">
        <f t="shared" si="66"/>
        <v>41378.69976851852</v>
      </c>
      <c r="T460" s="4">
        <f t="shared" si="67"/>
        <v>41408.69976851852</v>
      </c>
      <c r="U460" s="18">
        <f t="shared" si="68"/>
        <v>30</v>
      </c>
    </row>
    <row r="461" spans="1:21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64"/>
        <v>6.4102564102564097E-2</v>
      </c>
      <c r="P461" s="7">
        <f>E461/L461</f>
        <v>25</v>
      </c>
      <c r="Q461" t="str">
        <f t="shared" si="65"/>
        <v>film &amp; video</v>
      </c>
      <c r="R461" t="str">
        <f t="shared" si="69"/>
        <v>animation</v>
      </c>
      <c r="S461" s="4">
        <f t="shared" si="66"/>
        <v>40800.6403587963</v>
      </c>
      <c r="T461" s="4">
        <f t="shared" si="67"/>
        <v>40860.682025462964</v>
      </c>
      <c r="U461" s="18">
        <f t="shared" si="68"/>
        <v>60.041666666664241</v>
      </c>
    </row>
    <row r="462" spans="1:21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64"/>
        <v>0.29411764705882354</v>
      </c>
      <c r="P462" s="7">
        <f>E462/L462</f>
        <v>12.5</v>
      </c>
      <c r="Q462" t="str">
        <f t="shared" si="65"/>
        <v>film &amp; video</v>
      </c>
      <c r="R462" t="str">
        <f t="shared" si="69"/>
        <v>animation</v>
      </c>
      <c r="S462" s="4">
        <f t="shared" si="66"/>
        <v>41759.542534722219</v>
      </c>
      <c r="T462" s="4">
        <f t="shared" si="67"/>
        <v>41791.166666666664</v>
      </c>
      <c r="U462" s="18">
        <f t="shared" si="68"/>
        <v>31.624131944445253</v>
      </c>
    </row>
    <row r="463" spans="1:21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64"/>
        <v>0</v>
      </c>
      <c r="P463" s="7">
        <v>0</v>
      </c>
      <c r="Q463" t="str">
        <f t="shared" si="65"/>
        <v>film &amp; video</v>
      </c>
      <c r="R463" t="str">
        <f t="shared" si="69"/>
        <v>animation</v>
      </c>
      <c r="S463" s="4">
        <f t="shared" si="66"/>
        <v>41407.84684027778</v>
      </c>
      <c r="T463" s="4">
        <f t="shared" si="67"/>
        <v>41427.84684027778</v>
      </c>
      <c r="U463" s="18">
        <f t="shared" si="68"/>
        <v>20</v>
      </c>
    </row>
    <row r="464" spans="1:21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64"/>
        <v>0</v>
      </c>
      <c r="P464" s="7">
        <v>0</v>
      </c>
      <c r="Q464" t="str">
        <f t="shared" si="65"/>
        <v>film &amp; video</v>
      </c>
      <c r="R464" t="str">
        <f t="shared" si="69"/>
        <v>animation</v>
      </c>
      <c r="S464" s="4">
        <f t="shared" si="66"/>
        <v>40705.12663194444</v>
      </c>
      <c r="T464" s="4">
        <f t="shared" si="67"/>
        <v>40765.12663194444</v>
      </c>
      <c r="U464" s="18">
        <f t="shared" si="68"/>
        <v>60</v>
      </c>
    </row>
    <row r="465" spans="1:21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64"/>
        <v>2.2727272727272729</v>
      </c>
      <c r="P465" s="7">
        <f>E465/L465</f>
        <v>113.63636363636364</v>
      </c>
      <c r="Q465" t="str">
        <f t="shared" si="65"/>
        <v>film &amp; video</v>
      </c>
      <c r="R465" t="str">
        <f t="shared" si="69"/>
        <v>animation</v>
      </c>
      <c r="S465" s="4">
        <f t="shared" si="66"/>
        <v>40750.710104166668</v>
      </c>
      <c r="T465" s="4">
        <f t="shared" si="67"/>
        <v>40810.710104166668</v>
      </c>
      <c r="U465" s="18">
        <f t="shared" si="68"/>
        <v>60</v>
      </c>
    </row>
    <row r="466" spans="1:21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64"/>
        <v>9.9009900990099015E-2</v>
      </c>
      <c r="P466" s="7">
        <f>E466/L466</f>
        <v>1</v>
      </c>
      <c r="Q466" t="str">
        <f t="shared" si="65"/>
        <v>film &amp; video</v>
      </c>
      <c r="R466" t="str">
        <f t="shared" si="69"/>
        <v>animation</v>
      </c>
      <c r="S466" s="4">
        <f t="shared" si="66"/>
        <v>42488.84878472222</v>
      </c>
      <c r="T466" s="4">
        <f t="shared" si="67"/>
        <v>42508.84878472222</v>
      </c>
      <c r="U466" s="18">
        <f t="shared" si="68"/>
        <v>20</v>
      </c>
    </row>
    <row r="467" spans="1:21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64"/>
        <v>26.953125</v>
      </c>
      <c r="P467" s="7">
        <f>E467/L467</f>
        <v>17.25</v>
      </c>
      <c r="Q467" t="str">
        <f t="shared" si="65"/>
        <v>film &amp; video</v>
      </c>
      <c r="R467" t="str">
        <f t="shared" si="69"/>
        <v>animation</v>
      </c>
      <c r="S467" s="4">
        <f t="shared" si="66"/>
        <v>41801.120069444441</v>
      </c>
      <c r="T467" s="4">
        <f t="shared" si="67"/>
        <v>41817.120069444441</v>
      </c>
      <c r="U467" s="18">
        <f t="shared" si="68"/>
        <v>16</v>
      </c>
    </row>
    <row r="468" spans="1:21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64"/>
        <v>0.76</v>
      </c>
      <c r="P468" s="7">
        <f>E468/L468</f>
        <v>15.2</v>
      </c>
      <c r="Q468" t="str">
        <f t="shared" si="65"/>
        <v>film &amp; video</v>
      </c>
      <c r="R468" t="str">
        <f t="shared" si="69"/>
        <v>animation</v>
      </c>
      <c r="S468" s="4">
        <f t="shared" si="66"/>
        <v>41129.942870370374</v>
      </c>
      <c r="T468" s="4">
        <f t="shared" si="67"/>
        <v>41159.942870370374</v>
      </c>
      <c r="U468" s="18">
        <f t="shared" si="68"/>
        <v>30</v>
      </c>
    </row>
    <row r="469" spans="1:21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64"/>
        <v>21.574999999999999</v>
      </c>
      <c r="P469" s="7">
        <f>E469/L469</f>
        <v>110.64102564102564</v>
      </c>
      <c r="Q469" t="str">
        <f t="shared" si="65"/>
        <v>film &amp; video</v>
      </c>
      <c r="R469" t="str">
        <f t="shared" si="69"/>
        <v>animation</v>
      </c>
      <c r="S469" s="4">
        <f t="shared" si="66"/>
        <v>41135.679791666669</v>
      </c>
      <c r="T469" s="4">
        <f t="shared" si="67"/>
        <v>41180.679791666669</v>
      </c>
      <c r="U469" s="18">
        <f t="shared" si="68"/>
        <v>45</v>
      </c>
    </row>
    <row r="470" spans="1:21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64"/>
        <v>0</v>
      </c>
      <c r="P470" s="7">
        <v>0</v>
      </c>
      <c r="Q470" t="str">
        <f t="shared" si="65"/>
        <v>film &amp; video</v>
      </c>
      <c r="R470" t="str">
        <f t="shared" si="69"/>
        <v>animation</v>
      </c>
      <c r="S470" s="4">
        <f t="shared" si="66"/>
        <v>41041.167627314819</v>
      </c>
      <c r="T470" s="4">
        <f t="shared" si="67"/>
        <v>41101.160474537035</v>
      </c>
      <c r="U470" s="18">
        <f t="shared" si="68"/>
        <v>59.992847222216369</v>
      </c>
    </row>
    <row r="471" spans="1:21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64"/>
        <v>0</v>
      </c>
      <c r="P471" s="7">
        <v>0</v>
      </c>
      <c r="Q471" t="str">
        <f t="shared" si="65"/>
        <v>film &amp; video</v>
      </c>
      <c r="R471" t="str">
        <f t="shared" si="69"/>
        <v>animation</v>
      </c>
      <c r="S471" s="4">
        <f t="shared" si="66"/>
        <v>41827.989861111113</v>
      </c>
      <c r="T471" s="4">
        <f t="shared" si="67"/>
        <v>41887.989861111113</v>
      </c>
      <c r="U471" s="18">
        <f t="shared" si="68"/>
        <v>60</v>
      </c>
    </row>
    <row r="472" spans="1:21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64"/>
        <v>1.02</v>
      </c>
      <c r="P472" s="7">
        <f>E472/L472</f>
        <v>25.5</v>
      </c>
      <c r="Q472" t="str">
        <f t="shared" si="65"/>
        <v>film &amp; video</v>
      </c>
      <c r="R472" t="str">
        <f t="shared" si="69"/>
        <v>animation</v>
      </c>
      <c r="S472" s="4">
        <f t="shared" si="66"/>
        <v>41605.167696759258</v>
      </c>
      <c r="T472" s="4">
        <f t="shared" si="67"/>
        <v>41655.166666666664</v>
      </c>
      <c r="U472" s="18">
        <f t="shared" si="68"/>
        <v>49.998969907406718</v>
      </c>
    </row>
    <row r="473" spans="1:21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64"/>
        <v>11.892727272727273</v>
      </c>
      <c r="P473" s="7">
        <f>E473/L473</f>
        <v>38.476470588235294</v>
      </c>
      <c r="Q473" t="str">
        <f t="shared" si="65"/>
        <v>film &amp; video</v>
      </c>
      <c r="R473" t="str">
        <f t="shared" si="69"/>
        <v>animation</v>
      </c>
      <c r="S473" s="4">
        <f t="shared" si="66"/>
        <v>41703.721979166665</v>
      </c>
      <c r="T473" s="4">
        <f t="shared" si="67"/>
        <v>41748.680312500001</v>
      </c>
      <c r="U473" s="18">
        <f t="shared" si="68"/>
        <v>44.958333333335759</v>
      </c>
    </row>
    <row r="474" spans="1:21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64"/>
        <v>17.625</v>
      </c>
      <c r="P474" s="7">
        <f>E474/L474</f>
        <v>28.2</v>
      </c>
      <c r="Q474" t="str">
        <f t="shared" si="65"/>
        <v>film &amp; video</v>
      </c>
      <c r="R474" t="str">
        <f t="shared" si="69"/>
        <v>animation</v>
      </c>
      <c r="S474" s="4">
        <f t="shared" si="66"/>
        <v>41844.922662037039</v>
      </c>
      <c r="T474" s="4">
        <f t="shared" si="67"/>
        <v>41874.922662037039</v>
      </c>
      <c r="U474" s="18">
        <f t="shared" si="68"/>
        <v>30</v>
      </c>
    </row>
    <row r="475" spans="1:21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64"/>
        <v>2.87</v>
      </c>
      <c r="P475" s="7">
        <f>E475/L475</f>
        <v>61.5</v>
      </c>
      <c r="Q475" t="str">
        <f t="shared" si="65"/>
        <v>film &amp; video</v>
      </c>
      <c r="R475" t="str">
        <f t="shared" si="69"/>
        <v>animation</v>
      </c>
      <c r="S475" s="4">
        <f t="shared" si="66"/>
        <v>41869.698136574072</v>
      </c>
      <c r="T475" s="4">
        <f t="shared" si="67"/>
        <v>41899.698136574072</v>
      </c>
      <c r="U475" s="18">
        <f t="shared" si="68"/>
        <v>30</v>
      </c>
    </row>
    <row r="476" spans="1:21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64"/>
        <v>3.0303030303030304E-2</v>
      </c>
      <c r="P476" s="7">
        <f>E476/L476</f>
        <v>1</v>
      </c>
      <c r="Q476" t="str">
        <f t="shared" si="65"/>
        <v>film &amp; video</v>
      </c>
      <c r="R476" t="str">
        <f t="shared" si="69"/>
        <v>animation</v>
      </c>
      <c r="S476" s="4">
        <f t="shared" si="66"/>
        <v>42753.329039351855</v>
      </c>
      <c r="T476" s="4">
        <f t="shared" si="67"/>
        <v>42783.329039351855</v>
      </c>
      <c r="U476" s="18">
        <f t="shared" si="68"/>
        <v>30</v>
      </c>
    </row>
    <row r="477" spans="1:21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64"/>
        <v>0</v>
      </c>
      <c r="P477" s="7">
        <v>0</v>
      </c>
      <c r="Q477" t="str">
        <f t="shared" si="65"/>
        <v>film &amp; video</v>
      </c>
      <c r="R477" t="str">
        <f t="shared" si="69"/>
        <v>animation</v>
      </c>
      <c r="S477" s="4">
        <f t="shared" si="66"/>
        <v>42100.086145833338</v>
      </c>
      <c r="T477" s="4">
        <f t="shared" si="67"/>
        <v>42130.086145833338</v>
      </c>
      <c r="U477" s="18">
        <f t="shared" si="68"/>
        <v>30</v>
      </c>
    </row>
    <row r="478" spans="1:21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64"/>
        <v>2.230268181818182</v>
      </c>
      <c r="P478" s="7">
        <f>E478/L478</f>
        <v>39.569274193548388</v>
      </c>
      <c r="Q478" t="str">
        <f t="shared" si="65"/>
        <v>film &amp; video</v>
      </c>
      <c r="R478" t="str">
        <f t="shared" si="69"/>
        <v>animation</v>
      </c>
      <c r="S478" s="4">
        <f t="shared" si="66"/>
        <v>41757.975011574075</v>
      </c>
      <c r="T478" s="4">
        <f t="shared" si="67"/>
        <v>41793.165972222225</v>
      </c>
      <c r="U478" s="18">
        <f t="shared" si="68"/>
        <v>35.190960648149485</v>
      </c>
    </row>
    <row r="479" spans="1:21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64"/>
        <v>0</v>
      </c>
      <c r="P479" s="7">
        <v>0</v>
      </c>
      <c r="Q479" t="str">
        <f t="shared" si="65"/>
        <v>film &amp; video</v>
      </c>
      <c r="R479" t="str">
        <f t="shared" si="69"/>
        <v>animation</v>
      </c>
      <c r="S479" s="4">
        <f t="shared" si="66"/>
        <v>40987.83488425926</v>
      </c>
      <c r="T479" s="4">
        <f t="shared" si="67"/>
        <v>41047.83488425926</v>
      </c>
      <c r="U479" s="18">
        <f t="shared" si="68"/>
        <v>60</v>
      </c>
    </row>
    <row r="480" spans="1:21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64"/>
        <v>0</v>
      </c>
      <c r="P480" s="7">
        <v>0</v>
      </c>
      <c r="Q480" t="str">
        <f t="shared" si="65"/>
        <v>film &amp; video</v>
      </c>
      <c r="R480" t="str">
        <f t="shared" si="69"/>
        <v>animation</v>
      </c>
      <c r="S480" s="4">
        <f t="shared" si="66"/>
        <v>42065.910983796297</v>
      </c>
      <c r="T480" s="4">
        <f t="shared" si="67"/>
        <v>42095.869317129633</v>
      </c>
      <c r="U480" s="18">
        <f t="shared" si="68"/>
        <v>29.958333333335759</v>
      </c>
    </row>
    <row r="481" spans="1:21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64"/>
        <v>32.56</v>
      </c>
      <c r="P481" s="7">
        <f t="shared" ref="P481:P488" si="70">E481/L481</f>
        <v>88.8</v>
      </c>
      <c r="Q481" t="str">
        <f t="shared" si="65"/>
        <v>film &amp; video</v>
      </c>
      <c r="R481" t="str">
        <f t="shared" si="69"/>
        <v>animation</v>
      </c>
      <c r="S481" s="4">
        <f t="shared" si="66"/>
        <v>41904.407812500001</v>
      </c>
      <c r="T481" s="4">
        <f t="shared" si="67"/>
        <v>41964.449479166666</v>
      </c>
      <c r="U481" s="18">
        <f t="shared" si="68"/>
        <v>60.041666666664241</v>
      </c>
    </row>
    <row r="482" spans="1:21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64"/>
        <v>19.41</v>
      </c>
      <c r="P482" s="7">
        <f t="shared" si="70"/>
        <v>55.457142857142856</v>
      </c>
      <c r="Q482" t="str">
        <f t="shared" si="65"/>
        <v>film &amp; video</v>
      </c>
      <c r="R482" t="str">
        <f t="shared" si="69"/>
        <v>animation</v>
      </c>
      <c r="S482" s="4">
        <f t="shared" si="66"/>
        <v>41465.500173611115</v>
      </c>
      <c r="T482" s="4">
        <f t="shared" si="67"/>
        <v>41495.500173611115</v>
      </c>
      <c r="U482" s="18">
        <f t="shared" si="68"/>
        <v>30</v>
      </c>
    </row>
    <row r="483" spans="1:21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64"/>
        <v>6.1</v>
      </c>
      <c r="P483" s="7">
        <f t="shared" si="70"/>
        <v>87.142857142857139</v>
      </c>
      <c r="Q483" t="str">
        <f t="shared" si="65"/>
        <v>film &amp; video</v>
      </c>
      <c r="R483" t="str">
        <f t="shared" si="69"/>
        <v>animation</v>
      </c>
      <c r="S483" s="4">
        <f t="shared" si="66"/>
        <v>41162.672326388885</v>
      </c>
      <c r="T483" s="4">
        <f t="shared" si="67"/>
        <v>41192.672326388885</v>
      </c>
      <c r="U483" s="18">
        <f t="shared" si="68"/>
        <v>30</v>
      </c>
    </row>
    <row r="484" spans="1:21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64"/>
        <v>0.1</v>
      </c>
      <c r="P484" s="7">
        <f t="shared" si="70"/>
        <v>10</v>
      </c>
      <c r="Q484" t="str">
        <f t="shared" si="65"/>
        <v>film &amp; video</v>
      </c>
      <c r="R484" t="str">
        <f t="shared" si="69"/>
        <v>animation</v>
      </c>
      <c r="S484" s="4">
        <f t="shared" si="66"/>
        <v>42447.896874999999</v>
      </c>
      <c r="T484" s="4">
        <f t="shared" si="67"/>
        <v>42474.606944444444</v>
      </c>
      <c r="U484" s="18">
        <f t="shared" si="68"/>
        <v>26.710069444445253</v>
      </c>
    </row>
    <row r="485" spans="1:21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64"/>
        <v>50.2</v>
      </c>
      <c r="P485" s="7">
        <f t="shared" si="70"/>
        <v>51.224489795918366</v>
      </c>
      <c r="Q485" t="str">
        <f t="shared" si="65"/>
        <v>film &amp; video</v>
      </c>
      <c r="R485" t="str">
        <f t="shared" si="69"/>
        <v>animation</v>
      </c>
      <c r="S485" s="4">
        <f t="shared" si="66"/>
        <v>41243.197592592594</v>
      </c>
      <c r="T485" s="4">
        <f t="shared" si="67"/>
        <v>41303.197592592594</v>
      </c>
      <c r="U485" s="18">
        <f t="shared" si="68"/>
        <v>60</v>
      </c>
    </row>
    <row r="486" spans="1:21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64"/>
        <v>0.18625</v>
      </c>
      <c r="P486" s="7">
        <f t="shared" si="70"/>
        <v>13.545454545454545</v>
      </c>
      <c r="Q486" t="str">
        <f t="shared" si="65"/>
        <v>film &amp; video</v>
      </c>
      <c r="R486" t="str">
        <f t="shared" ref="R486:R521" si="71">RIGHT(N486,9)</f>
        <v>animation</v>
      </c>
      <c r="S486" s="4">
        <f t="shared" si="66"/>
        <v>42272.93949074074</v>
      </c>
      <c r="T486" s="4">
        <f t="shared" si="67"/>
        <v>42313.981157407412</v>
      </c>
      <c r="U486" s="18">
        <f t="shared" si="68"/>
        <v>41.041666666671517</v>
      </c>
    </row>
    <row r="487" spans="1:21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64"/>
        <v>21.906971229845084</v>
      </c>
      <c r="P487" s="7">
        <f t="shared" si="70"/>
        <v>66.520080000000007</v>
      </c>
      <c r="Q487" t="str">
        <f t="shared" si="65"/>
        <v>film &amp; video</v>
      </c>
      <c r="R487" t="str">
        <f t="shared" si="71"/>
        <v>animation</v>
      </c>
      <c r="S487" s="4">
        <f t="shared" si="66"/>
        <v>41381.505775462967</v>
      </c>
      <c r="T487" s="4">
        <f t="shared" si="67"/>
        <v>41411.505775462967</v>
      </c>
      <c r="U487" s="18">
        <f t="shared" si="68"/>
        <v>30</v>
      </c>
    </row>
    <row r="488" spans="1:21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64"/>
        <v>9.0909090909090905E-3</v>
      </c>
      <c r="P488" s="7">
        <f t="shared" si="70"/>
        <v>50</v>
      </c>
      <c r="Q488" t="str">
        <f t="shared" si="65"/>
        <v>film &amp; video</v>
      </c>
      <c r="R488" t="str">
        <f t="shared" si="71"/>
        <v>animation</v>
      </c>
      <c r="S488" s="4">
        <f t="shared" si="66"/>
        <v>41761.94258101852</v>
      </c>
      <c r="T488" s="4">
        <f t="shared" si="67"/>
        <v>41791.94258101852</v>
      </c>
      <c r="U488" s="18">
        <f t="shared" si="68"/>
        <v>30</v>
      </c>
    </row>
    <row r="489" spans="1:21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64"/>
        <v>0</v>
      </c>
      <c r="P489" s="7">
        <v>0</v>
      </c>
      <c r="Q489" t="str">
        <f t="shared" si="65"/>
        <v>film &amp; video</v>
      </c>
      <c r="R489" t="str">
        <f t="shared" si="71"/>
        <v>animation</v>
      </c>
      <c r="S489" s="4">
        <f t="shared" si="66"/>
        <v>42669.594837962963</v>
      </c>
      <c r="T489" s="4">
        <f t="shared" si="67"/>
        <v>42729.636504629627</v>
      </c>
      <c r="U489" s="18">
        <f t="shared" si="68"/>
        <v>60.041666666664241</v>
      </c>
    </row>
    <row r="490" spans="1:21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64"/>
        <v>0</v>
      </c>
      <c r="P490" s="7">
        <v>0</v>
      </c>
      <c r="Q490" t="str">
        <f t="shared" si="65"/>
        <v>film &amp; video</v>
      </c>
      <c r="R490" t="str">
        <f t="shared" si="71"/>
        <v>animation</v>
      </c>
      <c r="S490" s="4">
        <f t="shared" si="66"/>
        <v>42714.054398148146</v>
      </c>
      <c r="T490" s="4">
        <f t="shared" si="67"/>
        <v>42744.054398148146</v>
      </c>
      <c r="U490" s="18">
        <f t="shared" si="68"/>
        <v>30</v>
      </c>
    </row>
    <row r="491" spans="1:21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64"/>
        <v>0.28667813379201834</v>
      </c>
      <c r="P491" s="7">
        <f>E491/L491</f>
        <v>71.666666666666671</v>
      </c>
      <c r="Q491" t="str">
        <f t="shared" si="65"/>
        <v>film &amp; video</v>
      </c>
      <c r="R491" t="str">
        <f t="shared" si="71"/>
        <v>animation</v>
      </c>
      <c r="S491" s="4">
        <f t="shared" si="66"/>
        <v>40882.481666666667</v>
      </c>
      <c r="T491" s="4">
        <f t="shared" si="67"/>
        <v>40913.481249999997</v>
      </c>
      <c r="U491" s="18">
        <f t="shared" si="68"/>
        <v>30.99958333333052</v>
      </c>
    </row>
    <row r="492" spans="1:21" ht="15.75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64"/>
        <v>0</v>
      </c>
      <c r="P492" s="7">
        <v>0</v>
      </c>
      <c r="Q492" t="str">
        <f t="shared" si="65"/>
        <v>film &amp; video</v>
      </c>
      <c r="R492" t="str">
        <f t="shared" si="71"/>
        <v>animation</v>
      </c>
      <c r="S492" s="4">
        <f t="shared" si="66"/>
        <v>41113.968576388885</v>
      </c>
      <c r="T492" s="4">
        <f t="shared" si="67"/>
        <v>41143.968576388885</v>
      </c>
      <c r="U492" s="18">
        <f t="shared" si="68"/>
        <v>30</v>
      </c>
    </row>
    <row r="493" spans="1:21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64"/>
        <v>0</v>
      </c>
      <c r="P493" s="7">
        <v>0</v>
      </c>
      <c r="Q493" t="str">
        <f t="shared" si="65"/>
        <v>film &amp; video</v>
      </c>
      <c r="R493" t="str">
        <f t="shared" si="71"/>
        <v>animation</v>
      </c>
      <c r="S493" s="4">
        <f t="shared" si="66"/>
        <v>42366.982627314814</v>
      </c>
      <c r="T493" s="4">
        <f t="shared" si="67"/>
        <v>42396.982627314814</v>
      </c>
      <c r="U493" s="18">
        <f t="shared" si="68"/>
        <v>30</v>
      </c>
    </row>
    <row r="494" spans="1:21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64"/>
        <v>0</v>
      </c>
      <c r="P494" s="7">
        <v>0</v>
      </c>
      <c r="Q494" t="str">
        <f t="shared" si="65"/>
        <v>film &amp; video</v>
      </c>
      <c r="R494" t="str">
        <f t="shared" si="71"/>
        <v>animation</v>
      </c>
      <c r="S494" s="4">
        <f t="shared" si="66"/>
        <v>42596.03506944445</v>
      </c>
      <c r="T494" s="4">
        <f t="shared" si="67"/>
        <v>42656.03506944445</v>
      </c>
      <c r="U494" s="18">
        <f t="shared" si="68"/>
        <v>60</v>
      </c>
    </row>
    <row r="495" spans="1:21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64"/>
        <v>0</v>
      </c>
      <c r="P495" s="7">
        <v>0</v>
      </c>
      <c r="Q495" t="str">
        <f t="shared" si="65"/>
        <v>film &amp; video</v>
      </c>
      <c r="R495" t="str">
        <f t="shared" si="71"/>
        <v>animation</v>
      </c>
      <c r="S495" s="4">
        <f t="shared" si="66"/>
        <v>42114.726134259261</v>
      </c>
      <c r="T495" s="4">
        <f t="shared" si="67"/>
        <v>42144.726134259261</v>
      </c>
      <c r="U495" s="18">
        <f t="shared" si="68"/>
        <v>30</v>
      </c>
    </row>
    <row r="496" spans="1:21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64"/>
        <v>0.155</v>
      </c>
      <c r="P496" s="7">
        <f>E496/L496</f>
        <v>10.333333333333334</v>
      </c>
      <c r="Q496" t="str">
        <f t="shared" si="65"/>
        <v>film &amp; video</v>
      </c>
      <c r="R496" t="str">
        <f t="shared" si="71"/>
        <v>animation</v>
      </c>
      <c r="S496" s="4">
        <f t="shared" si="66"/>
        <v>41799.830613425926</v>
      </c>
      <c r="T496" s="4">
        <f t="shared" si="67"/>
        <v>41823.125</v>
      </c>
      <c r="U496" s="18">
        <f t="shared" si="68"/>
        <v>23.294386574074451</v>
      </c>
    </row>
    <row r="497" spans="1:21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64"/>
        <v>0</v>
      </c>
      <c r="P497" s="7">
        <v>0</v>
      </c>
      <c r="Q497" t="str">
        <f t="shared" si="65"/>
        <v>film &amp; video</v>
      </c>
      <c r="R497" t="str">
        <f t="shared" si="71"/>
        <v>animation</v>
      </c>
      <c r="S497" s="4">
        <f t="shared" si="66"/>
        <v>42171.827604166669</v>
      </c>
      <c r="T497" s="4">
        <f t="shared" si="67"/>
        <v>42201.827604166669</v>
      </c>
      <c r="U497" s="18">
        <f t="shared" si="68"/>
        <v>30</v>
      </c>
    </row>
    <row r="498" spans="1:21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64"/>
        <v>1.6666666666666668E-3</v>
      </c>
      <c r="P498" s="7">
        <f>E498/L498</f>
        <v>1</v>
      </c>
      <c r="Q498" t="str">
        <f t="shared" si="65"/>
        <v>film &amp; video</v>
      </c>
      <c r="R498" t="str">
        <f t="shared" si="71"/>
        <v>animation</v>
      </c>
      <c r="S498" s="4">
        <f t="shared" si="66"/>
        <v>41620.93141203704</v>
      </c>
      <c r="T498" s="4">
        <f t="shared" si="67"/>
        <v>41680.93141203704</v>
      </c>
      <c r="U498" s="18">
        <f t="shared" si="68"/>
        <v>60</v>
      </c>
    </row>
    <row r="499" spans="1:21" ht="15.75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64"/>
        <v>0.6696428571428571</v>
      </c>
      <c r="P499" s="7">
        <f>E499/L499</f>
        <v>10</v>
      </c>
      <c r="Q499" t="str">
        <f t="shared" si="65"/>
        <v>film &amp; video</v>
      </c>
      <c r="R499" t="str">
        <f t="shared" si="71"/>
        <v>animation</v>
      </c>
      <c r="S499" s="4">
        <f t="shared" si="66"/>
        <v>41945.037789351853</v>
      </c>
      <c r="T499" s="4">
        <f t="shared" si="67"/>
        <v>41998.208333333328</v>
      </c>
      <c r="U499" s="18">
        <f t="shared" si="68"/>
        <v>53.17054398147593</v>
      </c>
    </row>
    <row r="500" spans="1:21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64"/>
        <v>4.5985132395404564</v>
      </c>
      <c r="P500" s="7">
        <f>E500/L500</f>
        <v>136.09090909090909</v>
      </c>
      <c r="Q500" t="str">
        <f t="shared" si="65"/>
        <v>film &amp; video</v>
      </c>
      <c r="R500" t="str">
        <f t="shared" si="71"/>
        <v>animation</v>
      </c>
      <c r="S500" s="4">
        <f t="shared" si="66"/>
        <v>40858.762141203704</v>
      </c>
      <c r="T500" s="4">
        <f t="shared" si="67"/>
        <v>40900.762141203704</v>
      </c>
      <c r="U500" s="18">
        <f t="shared" si="68"/>
        <v>42</v>
      </c>
    </row>
    <row r="501" spans="1:21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64"/>
        <v>9.5500000000000007</v>
      </c>
      <c r="P501" s="7">
        <f>E501/L501</f>
        <v>73.461538461538467</v>
      </c>
      <c r="Q501" t="str">
        <f t="shared" si="65"/>
        <v>film &amp; video</v>
      </c>
      <c r="R501" t="str">
        <f t="shared" si="71"/>
        <v>animation</v>
      </c>
      <c r="S501" s="4">
        <f t="shared" si="66"/>
        <v>40043.895462962959</v>
      </c>
      <c r="T501" s="4">
        <f t="shared" si="67"/>
        <v>40098.874305555553</v>
      </c>
      <c r="U501" s="18">
        <f t="shared" si="68"/>
        <v>54.978842592594447</v>
      </c>
    </row>
    <row r="502" spans="1:21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64"/>
        <v>3.3076923076923079</v>
      </c>
      <c r="P502" s="7">
        <f>E502/L502</f>
        <v>53.75</v>
      </c>
      <c r="Q502" t="str">
        <f t="shared" si="65"/>
        <v>film &amp; video</v>
      </c>
      <c r="R502" t="str">
        <f t="shared" si="71"/>
        <v>animation</v>
      </c>
      <c r="S502" s="4">
        <f t="shared" si="66"/>
        <v>40247.886006944442</v>
      </c>
      <c r="T502" s="4">
        <f t="shared" si="67"/>
        <v>40306.927777777775</v>
      </c>
      <c r="U502" s="18">
        <f t="shared" si="68"/>
        <v>59.04177083333343</v>
      </c>
    </row>
    <row r="503" spans="1:21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64"/>
        <v>0</v>
      </c>
      <c r="P503" s="7">
        <v>0</v>
      </c>
      <c r="Q503" t="str">
        <f t="shared" si="65"/>
        <v>film &amp; video</v>
      </c>
      <c r="R503" t="str">
        <f t="shared" si="71"/>
        <v>animation</v>
      </c>
      <c r="S503" s="4">
        <f t="shared" si="66"/>
        <v>40703.234386574077</v>
      </c>
      <c r="T503" s="4">
        <f t="shared" si="67"/>
        <v>40733.234386574077</v>
      </c>
      <c r="U503" s="18">
        <f t="shared" si="68"/>
        <v>30</v>
      </c>
    </row>
    <row r="504" spans="1:21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64"/>
        <v>1.1499999999999999</v>
      </c>
      <c r="P504" s="7">
        <f t="shared" ref="P504:P511" si="72">E504/L504</f>
        <v>57.5</v>
      </c>
      <c r="Q504" t="str">
        <f t="shared" si="65"/>
        <v>film &amp; video</v>
      </c>
      <c r="R504" t="str">
        <f t="shared" si="71"/>
        <v>animation</v>
      </c>
      <c r="S504" s="4">
        <f t="shared" si="66"/>
        <v>40956.553530092591</v>
      </c>
      <c r="T504" s="4">
        <f t="shared" si="67"/>
        <v>40986.511863425927</v>
      </c>
      <c r="U504" s="18">
        <f t="shared" si="68"/>
        <v>29.958333333335759</v>
      </c>
    </row>
    <row r="505" spans="1:21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64"/>
        <v>1.7538461538461538</v>
      </c>
      <c r="P505" s="7">
        <f t="shared" si="72"/>
        <v>12.666666666666666</v>
      </c>
      <c r="Q505" t="str">
        <f t="shared" si="65"/>
        <v>film &amp; video</v>
      </c>
      <c r="R505" t="str">
        <f t="shared" si="71"/>
        <v>animation</v>
      </c>
      <c r="S505" s="4">
        <f t="shared" si="66"/>
        <v>41991.526655092588</v>
      </c>
      <c r="T505" s="4">
        <f t="shared" si="67"/>
        <v>42021.526655092588</v>
      </c>
      <c r="U505" s="18">
        <f t="shared" si="68"/>
        <v>30</v>
      </c>
    </row>
    <row r="506" spans="1:21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64"/>
        <v>1.3673469387755102</v>
      </c>
      <c r="P506" s="7">
        <f t="shared" si="72"/>
        <v>67</v>
      </c>
      <c r="Q506" t="str">
        <f t="shared" si="65"/>
        <v>film &amp; video</v>
      </c>
      <c r="R506" t="str">
        <f t="shared" si="71"/>
        <v>animation</v>
      </c>
      <c r="S506" s="4">
        <f t="shared" si="66"/>
        <v>40949.98364583333</v>
      </c>
      <c r="T506" s="4">
        <f t="shared" si="67"/>
        <v>41009.941979166666</v>
      </c>
      <c r="U506" s="18">
        <f t="shared" si="68"/>
        <v>59.958333333335759</v>
      </c>
    </row>
    <row r="507" spans="1:21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64"/>
        <v>0.43333333333333329</v>
      </c>
      <c r="P507" s="7">
        <f t="shared" si="72"/>
        <v>3.7142857142857144</v>
      </c>
      <c r="Q507" t="str">
        <f t="shared" si="65"/>
        <v>film &amp; video</v>
      </c>
      <c r="R507" t="str">
        <f t="shared" si="71"/>
        <v>animation</v>
      </c>
      <c r="S507" s="4">
        <f t="shared" si="66"/>
        <v>42318.098217592589</v>
      </c>
      <c r="T507" s="4">
        <f t="shared" si="67"/>
        <v>42363.098217592589</v>
      </c>
      <c r="U507" s="18">
        <f t="shared" si="68"/>
        <v>45</v>
      </c>
    </row>
    <row r="508" spans="1:21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64"/>
        <v>0.125</v>
      </c>
      <c r="P508" s="7">
        <f t="shared" si="72"/>
        <v>250</v>
      </c>
      <c r="Q508" t="str">
        <f t="shared" si="65"/>
        <v>film &amp; video</v>
      </c>
      <c r="R508" t="str">
        <f t="shared" si="71"/>
        <v>animation</v>
      </c>
      <c r="S508" s="4">
        <f t="shared" si="66"/>
        <v>41466.552314814813</v>
      </c>
      <c r="T508" s="4">
        <f t="shared" si="67"/>
        <v>41496.552314814813</v>
      </c>
      <c r="U508" s="18">
        <f t="shared" si="68"/>
        <v>30</v>
      </c>
    </row>
    <row r="509" spans="1:21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64"/>
        <v>3.2</v>
      </c>
      <c r="P509" s="7">
        <f t="shared" si="72"/>
        <v>64</v>
      </c>
      <c r="Q509" t="str">
        <f t="shared" si="65"/>
        <v>film &amp; video</v>
      </c>
      <c r="R509" t="str">
        <f t="shared" si="71"/>
        <v>animation</v>
      </c>
      <c r="S509" s="4">
        <f t="shared" si="66"/>
        <v>41156.958993055552</v>
      </c>
      <c r="T509" s="4">
        <f t="shared" si="67"/>
        <v>41201.958993055552</v>
      </c>
      <c r="U509" s="18">
        <f t="shared" si="68"/>
        <v>45</v>
      </c>
    </row>
    <row r="510" spans="1:21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64"/>
        <v>0.8</v>
      </c>
      <c r="P510" s="7">
        <f t="shared" si="72"/>
        <v>133.33333333333334</v>
      </c>
      <c r="Q510" t="str">
        <f t="shared" si="65"/>
        <v>film &amp; video</v>
      </c>
      <c r="R510" t="str">
        <f t="shared" si="71"/>
        <v>animation</v>
      </c>
      <c r="S510" s="4">
        <f t="shared" si="66"/>
        <v>40995.024317129632</v>
      </c>
      <c r="T510" s="4">
        <f t="shared" si="67"/>
        <v>41054.593055555553</v>
      </c>
      <c r="U510" s="18">
        <f t="shared" si="68"/>
        <v>59.568738425921765</v>
      </c>
    </row>
    <row r="511" spans="1:21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64"/>
        <v>0.2</v>
      </c>
      <c r="P511" s="7">
        <f t="shared" si="72"/>
        <v>10</v>
      </c>
      <c r="Q511" t="str">
        <f t="shared" si="65"/>
        <v>film &amp; video</v>
      </c>
      <c r="R511" t="str">
        <f t="shared" si="71"/>
        <v>animation</v>
      </c>
      <c r="S511" s="4">
        <f t="shared" si="66"/>
        <v>42153.631597222222</v>
      </c>
      <c r="T511" s="4">
        <f t="shared" si="67"/>
        <v>42183.631597222222</v>
      </c>
      <c r="U511" s="18">
        <f t="shared" si="68"/>
        <v>30</v>
      </c>
    </row>
    <row r="512" spans="1:21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64"/>
        <v>0</v>
      </c>
      <c r="P512" s="7">
        <v>0</v>
      </c>
      <c r="Q512" t="str">
        <f t="shared" si="65"/>
        <v>film &amp; video</v>
      </c>
      <c r="R512" t="str">
        <f t="shared" si="71"/>
        <v>animation</v>
      </c>
      <c r="S512" s="4">
        <f t="shared" si="66"/>
        <v>42400.176377314812</v>
      </c>
      <c r="T512" s="4">
        <f t="shared" si="67"/>
        <v>42430.176377314812</v>
      </c>
      <c r="U512" s="18">
        <f t="shared" si="68"/>
        <v>30</v>
      </c>
    </row>
    <row r="513" spans="1:21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64"/>
        <v>3</v>
      </c>
      <c r="P513" s="7">
        <f>E513/L513</f>
        <v>30</v>
      </c>
      <c r="Q513" t="str">
        <f t="shared" si="65"/>
        <v>film &amp; video</v>
      </c>
      <c r="R513" t="str">
        <f t="shared" si="71"/>
        <v>animation</v>
      </c>
      <c r="S513" s="4">
        <f t="shared" si="66"/>
        <v>41340.303032407406</v>
      </c>
      <c r="T513" s="4">
        <f t="shared" si="67"/>
        <v>41370.261365740742</v>
      </c>
      <c r="U513" s="18">
        <f t="shared" si="68"/>
        <v>29.958333333335759</v>
      </c>
    </row>
    <row r="514" spans="1:21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73">(E514/D514)*100</f>
        <v>0.13749999999999998</v>
      </c>
      <c r="P514" s="7">
        <f>E514/L514</f>
        <v>5.5</v>
      </c>
      <c r="Q514" t="str">
        <f t="shared" ref="Q514:Q521" si="74">LEFT(N514,12)</f>
        <v>film &amp; video</v>
      </c>
      <c r="R514" t="str">
        <f t="shared" si="71"/>
        <v>animation</v>
      </c>
      <c r="S514" s="4">
        <f t="shared" ref="S514:S577" si="75" xml:space="preserve"> ((J514/86400) +25569)</f>
        <v>42649.742210648154</v>
      </c>
      <c r="T514" s="4">
        <f t="shared" ref="T514:T577" si="76" xml:space="preserve"> ((I514/86400) +25569)</f>
        <v>42694.783877314811</v>
      </c>
      <c r="U514" s="18">
        <f t="shared" si="68"/>
        <v>45.041666666656965</v>
      </c>
    </row>
    <row r="515" spans="1:21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73"/>
        <v>13.923999999999999</v>
      </c>
      <c r="P515" s="7">
        <f>E515/L515</f>
        <v>102.38235294117646</v>
      </c>
      <c r="Q515" t="str">
        <f t="shared" si="74"/>
        <v>film &amp; video</v>
      </c>
      <c r="R515" t="str">
        <f t="shared" si="71"/>
        <v>animation</v>
      </c>
      <c r="S515" s="4">
        <f t="shared" si="75"/>
        <v>42552.653993055559</v>
      </c>
      <c r="T515" s="4">
        <f t="shared" si="76"/>
        <v>42597.291666666672</v>
      </c>
      <c r="U515" s="18">
        <f t="shared" ref="U515:U578" si="77">T515-S515</f>
        <v>44.637673611112405</v>
      </c>
    </row>
    <row r="516" spans="1:21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73"/>
        <v>3.3333333333333335</v>
      </c>
      <c r="P516" s="7">
        <f>E516/L516</f>
        <v>16.666666666666668</v>
      </c>
      <c r="Q516" t="str">
        <f t="shared" si="74"/>
        <v>film &amp; video</v>
      </c>
      <c r="R516" t="str">
        <f t="shared" si="71"/>
        <v>animation</v>
      </c>
      <c r="S516" s="4">
        <f t="shared" si="75"/>
        <v>41830.613969907405</v>
      </c>
      <c r="T516" s="4">
        <f t="shared" si="76"/>
        <v>41860.613969907405</v>
      </c>
      <c r="U516" s="18">
        <f t="shared" si="77"/>
        <v>30</v>
      </c>
    </row>
    <row r="517" spans="1:21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73"/>
        <v>25.41340206185567</v>
      </c>
      <c r="P517" s="7">
        <f>E517/L517</f>
        <v>725.02941176470586</v>
      </c>
      <c r="Q517" t="str">
        <f t="shared" si="74"/>
        <v>film &amp; video</v>
      </c>
      <c r="R517" t="str">
        <f t="shared" si="71"/>
        <v>animation</v>
      </c>
      <c r="S517" s="4">
        <f t="shared" si="75"/>
        <v>42327.490752314814</v>
      </c>
      <c r="T517" s="4">
        <f t="shared" si="76"/>
        <v>42367.490752314814</v>
      </c>
      <c r="U517" s="18">
        <f t="shared" si="77"/>
        <v>40</v>
      </c>
    </row>
    <row r="518" spans="1:21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73"/>
        <v>0</v>
      </c>
      <c r="P518" s="7">
        <v>0</v>
      </c>
      <c r="Q518" t="str">
        <f t="shared" si="74"/>
        <v>film &amp; video</v>
      </c>
      <c r="R518" t="str">
        <f t="shared" si="71"/>
        <v>animation</v>
      </c>
      <c r="S518" s="4">
        <f t="shared" si="75"/>
        <v>42091.778703703705</v>
      </c>
      <c r="T518" s="4">
        <f t="shared" si="76"/>
        <v>42151.778703703705</v>
      </c>
      <c r="U518" s="18">
        <f t="shared" si="77"/>
        <v>60</v>
      </c>
    </row>
    <row r="519" spans="1:21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73"/>
        <v>1.3666666666666667</v>
      </c>
      <c r="P519" s="7">
        <f>E519/L519</f>
        <v>68.333333333333329</v>
      </c>
      <c r="Q519" t="str">
        <f t="shared" si="74"/>
        <v>film &amp; video</v>
      </c>
      <c r="R519" t="str">
        <f t="shared" si="71"/>
        <v>animation</v>
      </c>
      <c r="S519" s="4">
        <f t="shared" si="75"/>
        <v>42738.615289351852</v>
      </c>
      <c r="T519" s="4">
        <f t="shared" si="76"/>
        <v>42768.615289351852</v>
      </c>
      <c r="U519" s="18">
        <f t="shared" si="77"/>
        <v>30</v>
      </c>
    </row>
    <row r="520" spans="1:21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73"/>
        <v>0</v>
      </c>
      <c r="P520" s="7">
        <v>0</v>
      </c>
      <c r="Q520" t="str">
        <f t="shared" si="74"/>
        <v>film &amp; video</v>
      </c>
      <c r="R520" t="str">
        <f t="shared" si="71"/>
        <v>animation</v>
      </c>
      <c r="S520" s="4">
        <f t="shared" si="75"/>
        <v>42223.616018518514</v>
      </c>
      <c r="T520" s="4">
        <f t="shared" si="76"/>
        <v>42253.615277777775</v>
      </c>
      <c r="U520" s="18">
        <f t="shared" si="77"/>
        <v>29.999259259260725</v>
      </c>
    </row>
    <row r="521" spans="1:21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73"/>
        <v>22.881426547787683</v>
      </c>
      <c r="P521" s="7">
        <f t="shared" ref="P521:P548" si="78">E521/L521</f>
        <v>39.228571428571428</v>
      </c>
      <c r="Q521" t="str">
        <f t="shared" si="74"/>
        <v>film &amp; video</v>
      </c>
      <c r="R521" t="str">
        <f t="shared" si="71"/>
        <v>animation</v>
      </c>
      <c r="S521" s="4">
        <f t="shared" si="75"/>
        <v>41218.391446759255</v>
      </c>
      <c r="T521" s="4">
        <f t="shared" si="76"/>
        <v>41248.391446759255</v>
      </c>
      <c r="U521" s="18">
        <f t="shared" si="77"/>
        <v>30</v>
      </c>
    </row>
    <row r="522" spans="1:21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73"/>
        <v>102.1</v>
      </c>
      <c r="P522" s="7">
        <f t="shared" si="78"/>
        <v>150.14705882352942</v>
      </c>
      <c r="Q522" t="str">
        <f t="shared" ref="Q522:Q541" si="79">LEFT(N522,7)</f>
        <v>theater</v>
      </c>
      <c r="R522" t="str">
        <f t="shared" ref="R522:R541" si="80">RIGHT(N522,5)</f>
        <v>plays</v>
      </c>
      <c r="S522" s="4">
        <f t="shared" si="75"/>
        <v>42318.702094907407</v>
      </c>
      <c r="T522" s="4">
        <f t="shared" si="76"/>
        <v>42348.702094907407</v>
      </c>
      <c r="U522" s="18">
        <f t="shared" si="77"/>
        <v>30</v>
      </c>
    </row>
    <row r="523" spans="1:21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73"/>
        <v>104.64</v>
      </c>
      <c r="P523" s="7">
        <f t="shared" si="78"/>
        <v>93.428571428571431</v>
      </c>
      <c r="Q523" t="str">
        <f t="shared" si="79"/>
        <v>theater</v>
      </c>
      <c r="R523" t="str">
        <f t="shared" si="80"/>
        <v>plays</v>
      </c>
      <c r="S523" s="4">
        <f t="shared" si="75"/>
        <v>42646.092812499999</v>
      </c>
      <c r="T523" s="4">
        <f t="shared" si="76"/>
        <v>42675.207638888889</v>
      </c>
      <c r="U523" s="18">
        <f t="shared" si="77"/>
        <v>29.114826388889924</v>
      </c>
    </row>
    <row r="524" spans="1:21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73"/>
        <v>114.66666666666667</v>
      </c>
      <c r="P524" s="7">
        <f t="shared" si="78"/>
        <v>110.96774193548387</v>
      </c>
      <c r="Q524" t="str">
        <f t="shared" si="79"/>
        <v>theater</v>
      </c>
      <c r="R524" t="str">
        <f t="shared" si="80"/>
        <v>plays</v>
      </c>
      <c r="S524" s="4">
        <f t="shared" si="75"/>
        <v>42430.040798611109</v>
      </c>
      <c r="T524" s="4">
        <f t="shared" si="76"/>
        <v>42449.999131944445</v>
      </c>
      <c r="U524" s="18">
        <f t="shared" si="77"/>
        <v>19.958333333335759</v>
      </c>
    </row>
    <row r="525" spans="1:21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73"/>
        <v>120.6</v>
      </c>
      <c r="P525" s="7">
        <f t="shared" si="78"/>
        <v>71.785714285714292</v>
      </c>
      <c r="Q525" t="str">
        <f t="shared" si="79"/>
        <v>theater</v>
      </c>
      <c r="R525" t="str">
        <f t="shared" si="80"/>
        <v>plays</v>
      </c>
      <c r="S525" s="4">
        <f t="shared" si="75"/>
        <v>42238.13282407407</v>
      </c>
      <c r="T525" s="4">
        <f t="shared" si="76"/>
        <v>42268.13282407407</v>
      </c>
      <c r="U525" s="18">
        <f t="shared" si="77"/>
        <v>30</v>
      </c>
    </row>
    <row r="526" spans="1:21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73"/>
        <v>108.67285714285715</v>
      </c>
      <c r="P526" s="7">
        <f t="shared" si="78"/>
        <v>29.258076923076924</v>
      </c>
      <c r="Q526" t="str">
        <f t="shared" si="79"/>
        <v>theater</v>
      </c>
      <c r="R526" t="str">
        <f t="shared" si="80"/>
        <v>plays</v>
      </c>
      <c r="S526" s="4">
        <f t="shared" si="75"/>
        <v>42492.717233796298</v>
      </c>
      <c r="T526" s="4">
        <f t="shared" si="76"/>
        <v>42522.717233796298</v>
      </c>
      <c r="U526" s="18">
        <f t="shared" si="77"/>
        <v>30</v>
      </c>
    </row>
    <row r="527" spans="1:21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73"/>
        <v>100</v>
      </c>
      <c r="P527" s="7">
        <f t="shared" si="78"/>
        <v>1000</v>
      </c>
      <c r="Q527" t="str">
        <f t="shared" si="79"/>
        <v>theater</v>
      </c>
      <c r="R527" t="str">
        <f t="shared" si="80"/>
        <v>plays</v>
      </c>
      <c r="S527" s="4">
        <f t="shared" si="75"/>
        <v>41850.400937500002</v>
      </c>
      <c r="T527" s="4">
        <f t="shared" si="76"/>
        <v>41895.400937500002</v>
      </c>
      <c r="U527" s="18">
        <f t="shared" si="77"/>
        <v>45</v>
      </c>
    </row>
    <row r="528" spans="1:21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73"/>
        <v>113.99999999999999</v>
      </c>
      <c r="P528" s="7">
        <f t="shared" si="78"/>
        <v>74.347826086956516</v>
      </c>
      <c r="Q528" t="str">
        <f t="shared" si="79"/>
        <v>theater</v>
      </c>
      <c r="R528" t="str">
        <f t="shared" si="80"/>
        <v>plays</v>
      </c>
      <c r="S528" s="4">
        <f t="shared" si="75"/>
        <v>42192.591944444444</v>
      </c>
      <c r="T528" s="4">
        <f t="shared" si="76"/>
        <v>42223.708333333328</v>
      </c>
      <c r="U528" s="18">
        <f t="shared" si="77"/>
        <v>31.116388888884103</v>
      </c>
    </row>
    <row r="529" spans="1:21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73"/>
        <v>100.85</v>
      </c>
      <c r="P529" s="7">
        <f t="shared" si="78"/>
        <v>63.829113924050631</v>
      </c>
      <c r="Q529" t="str">
        <f t="shared" si="79"/>
        <v>theater</v>
      </c>
      <c r="R529" t="str">
        <f t="shared" si="80"/>
        <v>plays</v>
      </c>
      <c r="S529" s="4">
        <f t="shared" si="75"/>
        <v>42753.205625000002</v>
      </c>
      <c r="T529" s="4">
        <f t="shared" si="76"/>
        <v>42783.670138888891</v>
      </c>
      <c r="U529" s="18">
        <f t="shared" si="77"/>
        <v>30.464513888888177</v>
      </c>
    </row>
    <row r="530" spans="1:21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73"/>
        <v>115.65217391304347</v>
      </c>
      <c r="P530" s="7">
        <f t="shared" si="78"/>
        <v>44.333333333333336</v>
      </c>
      <c r="Q530" t="str">
        <f t="shared" si="79"/>
        <v>theater</v>
      </c>
      <c r="R530" t="str">
        <f t="shared" si="80"/>
        <v>plays</v>
      </c>
      <c r="S530" s="4">
        <f t="shared" si="75"/>
        <v>42155.920219907406</v>
      </c>
      <c r="T530" s="4">
        <f t="shared" si="76"/>
        <v>42176.888888888891</v>
      </c>
      <c r="U530" s="18">
        <f t="shared" si="77"/>
        <v>20.96866898148437</v>
      </c>
    </row>
    <row r="531" spans="1:21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73"/>
        <v>130.41666666666666</v>
      </c>
      <c r="P531" s="7">
        <f t="shared" si="78"/>
        <v>86.944444444444443</v>
      </c>
      <c r="Q531" t="str">
        <f t="shared" si="79"/>
        <v>theater</v>
      </c>
      <c r="R531" t="str">
        <f t="shared" si="80"/>
        <v>plays</v>
      </c>
      <c r="S531" s="4">
        <f t="shared" si="75"/>
        <v>42725.031180555554</v>
      </c>
      <c r="T531" s="4">
        <f t="shared" si="76"/>
        <v>42746.208333333328</v>
      </c>
      <c r="U531" s="18">
        <f t="shared" si="77"/>
        <v>21.177152777774609</v>
      </c>
    </row>
    <row r="532" spans="1:21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73"/>
        <v>107.78267254038178</v>
      </c>
      <c r="P532" s="7">
        <f t="shared" si="78"/>
        <v>126.55172413793103</v>
      </c>
      <c r="Q532" t="str">
        <f t="shared" si="79"/>
        <v>theater</v>
      </c>
      <c r="R532" t="str">
        <f t="shared" si="80"/>
        <v>plays</v>
      </c>
      <c r="S532" s="4">
        <f t="shared" si="75"/>
        <v>42157.591064814813</v>
      </c>
      <c r="T532" s="4">
        <f t="shared" si="76"/>
        <v>42179.083333333328</v>
      </c>
      <c r="U532" s="18">
        <f t="shared" si="77"/>
        <v>21.49226851851563</v>
      </c>
    </row>
    <row r="533" spans="1:21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73"/>
        <v>100</v>
      </c>
      <c r="P533" s="7">
        <f t="shared" si="78"/>
        <v>129.03225806451613</v>
      </c>
      <c r="Q533" t="str">
        <f t="shared" si="79"/>
        <v>theater</v>
      </c>
      <c r="R533" t="str">
        <f t="shared" si="80"/>
        <v>plays</v>
      </c>
      <c r="S533" s="4">
        <f t="shared" si="75"/>
        <v>42676.065150462964</v>
      </c>
      <c r="T533" s="4">
        <f t="shared" si="76"/>
        <v>42721.290972222225</v>
      </c>
      <c r="U533" s="18">
        <f t="shared" si="77"/>
        <v>45.225821759260725</v>
      </c>
    </row>
    <row r="534" spans="1:21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73"/>
        <v>123.25</v>
      </c>
      <c r="P534" s="7">
        <f t="shared" si="78"/>
        <v>71.242774566473983</v>
      </c>
      <c r="Q534" t="str">
        <f t="shared" si="79"/>
        <v>theater</v>
      </c>
      <c r="R534" t="str">
        <f t="shared" si="80"/>
        <v>plays</v>
      </c>
      <c r="S534" s="4">
        <f t="shared" si="75"/>
        <v>42473.007037037038</v>
      </c>
      <c r="T534" s="4">
        <f t="shared" si="76"/>
        <v>42503.007037037038</v>
      </c>
      <c r="U534" s="18">
        <f t="shared" si="77"/>
        <v>30</v>
      </c>
    </row>
    <row r="535" spans="1:21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73"/>
        <v>100.2</v>
      </c>
      <c r="P535" s="7">
        <f t="shared" si="78"/>
        <v>117.88235294117646</v>
      </c>
      <c r="Q535" t="str">
        <f t="shared" si="79"/>
        <v>theater</v>
      </c>
      <c r="R535" t="str">
        <f t="shared" si="80"/>
        <v>plays</v>
      </c>
      <c r="S535" s="4">
        <f t="shared" si="75"/>
        <v>42482.43478009259</v>
      </c>
      <c r="T535" s="4">
        <f t="shared" si="76"/>
        <v>42506.43478009259</v>
      </c>
      <c r="U535" s="18">
        <f t="shared" si="77"/>
        <v>24</v>
      </c>
    </row>
    <row r="536" spans="1:21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73"/>
        <v>104.66666666666666</v>
      </c>
      <c r="P536" s="7">
        <f t="shared" si="78"/>
        <v>327.08333333333331</v>
      </c>
      <c r="Q536" t="str">
        <f t="shared" si="79"/>
        <v>theater</v>
      </c>
      <c r="R536" t="str">
        <f t="shared" si="80"/>
        <v>plays</v>
      </c>
      <c r="S536" s="4">
        <f t="shared" si="75"/>
        <v>42270.810995370368</v>
      </c>
      <c r="T536" s="4">
        <f t="shared" si="76"/>
        <v>42309.958333333328</v>
      </c>
      <c r="U536" s="18">
        <f t="shared" si="77"/>
        <v>39.147337962960592</v>
      </c>
    </row>
    <row r="537" spans="1:21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73"/>
        <v>102.49999999999999</v>
      </c>
      <c r="P537" s="7">
        <f t="shared" si="78"/>
        <v>34.745762711864408</v>
      </c>
      <c r="Q537" t="str">
        <f t="shared" si="79"/>
        <v>theater</v>
      </c>
      <c r="R537" t="str">
        <f t="shared" si="80"/>
        <v>plays</v>
      </c>
      <c r="S537" s="4">
        <f t="shared" si="75"/>
        <v>42711.54519675926</v>
      </c>
      <c r="T537" s="4">
        <f t="shared" si="76"/>
        <v>42741.54519675926</v>
      </c>
      <c r="U537" s="18">
        <f t="shared" si="77"/>
        <v>30</v>
      </c>
    </row>
    <row r="538" spans="1:21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73"/>
        <v>118.25757575757576</v>
      </c>
      <c r="P538" s="7">
        <f t="shared" si="78"/>
        <v>100.06410256410257</v>
      </c>
      <c r="Q538" t="str">
        <f t="shared" si="79"/>
        <v>theater</v>
      </c>
      <c r="R538" t="str">
        <f t="shared" si="80"/>
        <v>plays</v>
      </c>
      <c r="S538" s="4">
        <f t="shared" si="75"/>
        <v>42179.344988425924</v>
      </c>
      <c r="T538" s="4">
        <f t="shared" si="76"/>
        <v>42219.75</v>
      </c>
      <c r="U538" s="18">
        <f t="shared" si="77"/>
        <v>40.405011574075615</v>
      </c>
    </row>
    <row r="539" spans="1:21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73"/>
        <v>120.5</v>
      </c>
      <c r="P539" s="7">
        <f t="shared" si="78"/>
        <v>40.847457627118644</v>
      </c>
      <c r="Q539" t="str">
        <f t="shared" si="79"/>
        <v>theater</v>
      </c>
      <c r="R539" t="str">
        <f t="shared" si="80"/>
        <v>plays</v>
      </c>
      <c r="S539" s="4">
        <f t="shared" si="75"/>
        <v>42282.768414351856</v>
      </c>
      <c r="T539" s="4">
        <f t="shared" si="76"/>
        <v>42312.810081018513</v>
      </c>
      <c r="U539" s="18">
        <f t="shared" si="77"/>
        <v>30.041666666656965</v>
      </c>
    </row>
    <row r="540" spans="1:21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73"/>
        <v>302.42</v>
      </c>
      <c r="P540" s="7">
        <f t="shared" si="78"/>
        <v>252.01666666666668</v>
      </c>
      <c r="Q540" t="str">
        <f t="shared" si="79"/>
        <v>theater</v>
      </c>
      <c r="R540" t="str">
        <f t="shared" si="80"/>
        <v>plays</v>
      </c>
      <c r="S540" s="4">
        <f t="shared" si="75"/>
        <v>42473.794710648144</v>
      </c>
      <c r="T540" s="4">
        <f t="shared" si="76"/>
        <v>42503.794710648144</v>
      </c>
      <c r="U540" s="18">
        <f t="shared" si="77"/>
        <v>30</v>
      </c>
    </row>
    <row r="541" spans="1:21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73"/>
        <v>100.64400000000001</v>
      </c>
      <c r="P541" s="7">
        <f t="shared" si="78"/>
        <v>25.161000000000001</v>
      </c>
      <c r="Q541" t="str">
        <f t="shared" si="79"/>
        <v>theater</v>
      </c>
      <c r="R541" t="str">
        <f t="shared" si="80"/>
        <v>plays</v>
      </c>
      <c r="S541" s="4">
        <f t="shared" si="75"/>
        <v>42535.049849537041</v>
      </c>
      <c r="T541" s="4">
        <f t="shared" si="76"/>
        <v>42556.049849537041</v>
      </c>
      <c r="U541" s="18">
        <f t="shared" si="77"/>
        <v>21</v>
      </c>
    </row>
    <row r="542" spans="1:21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73"/>
        <v>6.6666666666666671E-3</v>
      </c>
      <c r="P542" s="7">
        <f t="shared" si="78"/>
        <v>1</v>
      </c>
      <c r="Q542" t="str">
        <f t="shared" ref="Q542:Q605" si="81">LEFT(N542,10)</f>
        <v>technology</v>
      </c>
      <c r="R542" t="str">
        <f t="shared" ref="R542:R573" si="82">RIGHT(N542,3)</f>
        <v>web</v>
      </c>
      <c r="S542" s="4">
        <f t="shared" si="75"/>
        <v>42009.817199074074</v>
      </c>
      <c r="T542" s="4">
        <f t="shared" si="76"/>
        <v>42039.817199074074</v>
      </c>
      <c r="U542" s="18">
        <f t="shared" si="77"/>
        <v>30</v>
      </c>
    </row>
    <row r="543" spans="1:21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73"/>
        <v>0.55555555555555558</v>
      </c>
      <c r="P543" s="7">
        <f t="shared" si="78"/>
        <v>25</v>
      </c>
      <c r="Q543" t="str">
        <f t="shared" si="81"/>
        <v>technology</v>
      </c>
      <c r="R543" t="str">
        <f t="shared" si="82"/>
        <v>web</v>
      </c>
      <c r="S543" s="4">
        <f t="shared" si="75"/>
        <v>42276.046689814815</v>
      </c>
      <c r="T543" s="4">
        <f t="shared" si="76"/>
        <v>42306.046689814815</v>
      </c>
      <c r="U543" s="18">
        <f t="shared" si="77"/>
        <v>30</v>
      </c>
    </row>
    <row r="544" spans="1:21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73"/>
        <v>3.9999999999999996E-4</v>
      </c>
      <c r="P544" s="7">
        <f t="shared" si="78"/>
        <v>1</v>
      </c>
      <c r="Q544" t="str">
        <f t="shared" si="81"/>
        <v>technology</v>
      </c>
      <c r="R544" t="str">
        <f t="shared" si="82"/>
        <v>web</v>
      </c>
      <c r="S544" s="4">
        <f t="shared" si="75"/>
        <v>42433.737453703703</v>
      </c>
      <c r="T544" s="4">
        <f t="shared" si="76"/>
        <v>42493.695787037039</v>
      </c>
      <c r="U544" s="18">
        <f t="shared" si="77"/>
        <v>59.958333333335759</v>
      </c>
    </row>
    <row r="545" spans="1:21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73"/>
        <v>0.31818181818181818</v>
      </c>
      <c r="P545" s="7">
        <f t="shared" si="78"/>
        <v>35</v>
      </c>
      <c r="Q545" t="str">
        <f t="shared" si="81"/>
        <v>technology</v>
      </c>
      <c r="R545" t="str">
        <f t="shared" si="82"/>
        <v>web</v>
      </c>
      <c r="S545" s="4">
        <f t="shared" si="75"/>
        <v>41914.092152777775</v>
      </c>
      <c r="T545" s="4">
        <f t="shared" si="76"/>
        <v>41944.092152777775</v>
      </c>
      <c r="U545" s="18">
        <f t="shared" si="77"/>
        <v>30</v>
      </c>
    </row>
    <row r="546" spans="1:21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73"/>
        <v>1.2</v>
      </c>
      <c r="P546" s="7">
        <f t="shared" si="78"/>
        <v>3</v>
      </c>
      <c r="Q546" t="str">
        <f t="shared" si="81"/>
        <v>technology</v>
      </c>
      <c r="R546" t="str">
        <f t="shared" si="82"/>
        <v>web</v>
      </c>
      <c r="S546" s="4">
        <f t="shared" si="75"/>
        <v>42525.656944444447</v>
      </c>
      <c r="T546" s="4">
        <f t="shared" si="76"/>
        <v>42555.656944444447</v>
      </c>
      <c r="U546" s="18">
        <f t="shared" si="77"/>
        <v>30</v>
      </c>
    </row>
    <row r="547" spans="1:21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73"/>
        <v>27.383999999999997</v>
      </c>
      <c r="P547" s="7">
        <f t="shared" si="78"/>
        <v>402.70588235294116</v>
      </c>
      <c r="Q547" t="str">
        <f t="shared" si="81"/>
        <v>technology</v>
      </c>
      <c r="R547" t="str">
        <f t="shared" si="82"/>
        <v>web</v>
      </c>
      <c r="S547" s="4">
        <f t="shared" si="75"/>
        <v>42283.592465277776</v>
      </c>
      <c r="T547" s="4">
        <f t="shared" si="76"/>
        <v>42323.634131944447</v>
      </c>
      <c r="U547" s="18">
        <f t="shared" si="77"/>
        <v>40.041666666671517</v>
      </c>
    </row>
    <row r="548" spans="1:21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73"/>
        <v>8.666666666666667E-2</v>
      </c>
      <c r="P548" s="7">
        <f t="shared" si="78"/>
        <v>26</v>
      </c>
      <c r="Q548" t="str">
        <f t="shared" si="81"/>
        <v>technology</v>
      </c>
      <c r="R548" t="str">
        <f t="shared" si="82"/>
        <v>web</v>
      </c>
      <c r="S548" s="4">
        <f t="shared" si="75"/>
        <v>42249.667997685188</v>
      </c>
      <c r="T548" s="4">
        <f t="shared" si="76"/>
        <v>42294.667997685188</v>
      </c>
      <c r="U548" s="18">
        <f t="shared" si="77"/>
        <v>45</v>
      </c>
    </row>
    <row r="549" spans="1:21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73"/>
        <v>0</v>
      </c>
      <c r="P549" s="7">
        <v>0</v>
      </c>
      <c r="Q549" t="str">
        <f t="shared" si="81"/>
        <v>technology</v>
      </c>
      <c r="R549" t="str">
        <f t="shared" si="82"/>
        <v>web</v>
      </c>
      <c r="S549" s="4">
        <f t="shared" si="75"/>
        <v>42380.696342592593</v>
      </c>
      <c r="T549" s="4">
        <f t="shared" si="76"/>
        <v>42410.696342592593</v>
      </c>
      <c r="U549" s="18">
        <f t="shared" si="77"/>
        <v>30</v>
      </c>
    </row>
    <row r="550" spans="1:21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73"/>
        <v>0.09</v>
      </c>
      <c r="P550" s="7">
        <f>E550/L550</f>
        <v>9</v>
      </c>
      <c r="Q550" t="str">
        <f t="shared" si="81"/>
        <v>technology</v>
      </c>
      <c r="R550" t="str">
        <f t="shared" si="82"/>
        <v>web</v>
      </c>
      <c r="S550" s="4">
        <f t="shared" si="75"/>
        <v>42276.903333333335</v>
      </c>
      <c r="T550" s="4">
        <f t="shared" si="76"/>
        <v>42306.903333333335</v>
      </c>
      <c r="U550" s="18">
        <f t="shared" si="77"/>
        <v>30</v>
      </c>
    </row>
    <row r="551" spans="1:21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73"/>
        <v>2.7199999999999998</v>
      </c>
      <c r="P551" s="7">
        <f>E551/L551</f>
        <v>8.5</v>
      </c>
      <c r="Q551" t="str">
        <f t="shared" si="81"/>
        <v>technology</v>
      </c>
      <c r="R551" t="str">
        <f t="shared" si="82"/>
        <v>web</v>
      </c>
      <c r="S551" s="4">
        <f t="shared" si="75"/>
        <v>42163.636828703704</v>
      </c>
      <c r="T551" s="4">
        <f t="shared" si="76"/>
        <v>42193.636828703704</v>
      </c>
      <c r="U551" s="18">
        <f t="shared" si="77"/>
        <v>30</v>
      </c>
    </row>
    <row r="552" spans="1:21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73"/>
        <v>0.70000000000000007</v>
      </c>
      <c r="P552" s="7">
        <f>E552/L552</f>
        <v>8.75</v>
      </c>
      <c r="Q552" t="str">
        <f t="shared" si="81"/>
        <v>technology</v>
      </c>
      <c r="R552" t="str">
        <f t="shared" si="82"/>
        <v>web</v>
      </c>
      <c r="S552" s="4">
        <f t="shared" si="75"/>
        <v>42753.678761574076</v>
      </c>
      <c r="T552" s="4">
        <f t="shared" si="76"/>
        <v>42766.208333333328</v>
      </c>
      <c r="U552" s="18">
        <f t="shared" si="77"/>
        <v>12.529571759252576</v>
      </c>
    </row>
    <row r="553" spans="1:21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73"/>
        <v>5.0413333333333332</v>
      </c>
      <c r="P553" s="7">
        <f>E553/L553</f>
        <v>135.03571428571428</v>
      </c>
      <c r="Q553" t="str">
        <f t="shared" si="81"/>
        <v>technology</v>
      </c>
      <c r="R553" t="str">
        <f t="shared" si="82"/>
        <v>web</v>
      </c>
      <c r="S553" s="4">
        <f t="shared" si="75"/>
        <v>42173.275740740741</v>
      </c>
      <c r="T553" s="4">
        <f t="shared" si="76"/>
        <v>42217.745138888888</v>
      </c>
      <c r="U553" s="18">
        <f t="shared" si="77"/>
        <v>44.469398148146865</v>
      </c>
    </row>
    <row r="554" spans="1:21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73"/>
        <v>0</v>
      </c>
      <c r="P554" s="7">
        <v>0</v>
      </c>
      <c r="Q554" t="str">
        <f t="shared" si="81"/>
        <v>technology</v>
      </c>
      <c r="R554" t="str">
        <f t="shared" si="82"/>
        <v>web</v>
      </c>
      <c r="S554" s="4">
        <f t="shared" si="75"/>
        <v>42318.616851851853</v>
      </c>
      <c r="T554" s="4">
        <f t="shared" si="76"/>
        <v>42378.616851851853</v>
      </c>
      <c r="U554" s="18">
        <f t="shared" si="77"/>
        <v>60</v>
      </c>
    </row>
    <row r="555" spans="1:21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73"/>
        <v>0.49199999999999999</v>
      </c>
      <c r="P555" s="7">
        <f>E555/L555</f>
        <v>20.5</v>
      </c>
      <c r="Q555" t="str">
        <f t="shared" si="81"/>
        <v>technology</v>
      </c>
      <c r="R555" t="str">
        <f t="shared" si="82"/>
        <v>web</v>
      </c>
      <c r="S555" s="4">
        <f t="shared" si="75"/>
        <v>41927.71980324074</v>
      </c>
      <c r="T555" s="4">
        <f t="shared" si="76"/>
        <v>41957.761469907404</v>
      </c>
      <c r="U555" s="18">
        <f t="shared" si="77"/>
        <v>30.041666666664241</v>
      </c>
    </row>
    <row r="556" spans="1:21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73"/>
        <v>36.589147286821706</v>
      </c>
      <c r="P556" s="7">
        <f>E556/L556</f>
        <v>64.36363636363636</v>
      </c>
      <c r="Q556" t="str">
        <f t="shared" si="81"/>
        <v>technology</v>
      </c>
      <c r="R556" t="str">
        <f t="shared" si="82"/>
        <v>web</v>
      </c>
      <c r="S556" s="4">
        <f t="shared" si="75"/>
        <v>41901.684861111113</v>
      </c>
      <c r="T556" s="4">
        <f t="shared" si="76"/>
        <v>41931.684861111113</v>
      </c>
      <c r="U556" s="18">
        <f t="shared" si="77"/>
        <v>30</v>
      </c>
    </row>
    <row r="557" spans="1:21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73"/>
        <v>0</v>
      </c>
      <c r="P557" s="7">
        <v>0</v>
      </c>
      <c r="Q557" t="str">
        <f t="shared" si="81"/>
        <v>technology</v>
      </c>
      <c r="R557" t="str">
        <f t="shared" si="82"/>
        <v>web</v>
      </c>
      <c r="S557" s="4">
        <f t="shared" si="75"/>
        <v>42503.353506944448</v>
      </c>
      <c r="T557" s="4">
        <f t="shared" si="76"/>
        <v>42533.353506944448</v>
      </c>
      <c r="U557" s="18">
        <f t="shared" si="77"/>
        <v>30</v>
      </c>
    </row>
    <row r="558" spans="1:21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73"/>
        <v>2.5</v>
      </c>
      <c r="P558" s="7">
        <f>E558/L558</f>
        <v>200</v>
      </c>
      <c r="Q558" t="str">
        <f t="shared" si="81"/>
        <v>technology</v>
      </c>
      <c r="R558" t="str">
        <f t="shared" si="82"/>
        <v>web</v>
      </c>
      <c r="S558" s="4">
        <f t="shared" si="75"/>
        <v>42345.860150462962</v>
      </c>
      <c r="T558" s="4">
        <f t="shared" si="76"/>
        <v>42375.860150462962</v>
      </c>
      <c r="U558" s="18">
        <f t="shared" si="77"/>
        <v>30</v>
      </c>
    </row>
    <row r="559" spans="1:21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73"/>
        <v>0.91066666666666674</v>
      </c>
      <c r="P559" s="7">
        <f>E559/L559</f>
        <v>68.3</v>
      </c>
      <c r="Q559" t="str">
        <f t="shared" si="81"/>
        <v>technology</v>
      </c>
      <c r="R559" t="str">
        <f t="shared" si="82"/>
        <v>web</v>
      </c>
      <c r="S559" s="4">
        <f t="shared" si="75"/>
        <v>42676.942164351851</v>
      </c>
      <c r="T559" s="4">
        <f t="shared" si="76"/>
        <v>42706.983831018515</v>
      </c>
      <c r="U559" s="18">
        <f t="shared" si="77"/>
        <v>30.041666666664241</v>
      </c>
    </row>
    <row r="560" spans="1:21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73"/>
        <v>0</v>
      </c>
      <c r="P560" s="7">
        <v>0</v>
      </c>
      <c r="Q560" t="str">
        <f t="shared" si="81"/>
        <v>technology</v>
      </c>
      <c r="R560" t="str">
        <f t="shared" si="82"/>
        <v>web</v>
      </c>
      <c r="S560" s="4">
        <f t="shared" si="75"/>
        <v>42057.883159722223</v>
      </c>
      <c r="T560" s="4">
        <f t="shared" si="76"/>
        <v>42087.841493055559</v>
      </c>
      <c r="U560" s="18">
        <f t="shared" si="77"/>
        <v>29.958333333335759</v>
      </c>
    </row>
    <row r="561" spans="1:21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73"/>
        <v>2.0833333333333336E-2</v>
      </c>
      <c r="P561" s="7">
        <f>E561/L561</f>
        <v>50</v>
      </c>
      <c r="Q561" t="str">
        <f t="shared" si="81"/>
        <v>technology</v>
      </c>
      <c r="R561" t="str">
        <f t="shared" si="82"/>
        <v>web</v>
      </c>
      <c r="S561" s="4">
        <f t="shared" si="75"/>
        <v>42321.283101851848</v>
      </c>
      <c r="T561" s="4">
        <f t="shared" si="76"/>
        <v>42351.283101851848</v>
      </c>
      <c r="U561" s="18">
        <f t="shared" si="77"/>
        <v>30</v>
      </c>
    </row>
    <row r="562" spans="1:21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73"/>
        <v>1.2E-2</v>
      </c>
      <c r="P562" s="7">
        <f>E562/L562</f>
        <v>4</v>
      </c>
      <c r="Q562" t="str">
        <f t="shared" si="81"/>
        <v>technology</v>
      </c>
      <c r="R562" t="str">
        <f t="shared" si="82"/>
        <v>web</v>
      </c>
      <c r="S562" s="4">
        <f t="shared" si="75"/>
        <v>41960.771354166667</v>
      </c>
      <c r="T562" s="4">
        <f t="shared" si="76"/>
        <v>41990.771354166667</v>
      </c>
      <c r="U562" s="18">
        <f t="shared" si="77"/>
        <v>30</v>
      </c>
    </row>
    <row r="563" spans="1:21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73"/>
        <v>0.36666666666666664</v>
      </c>
      <c r="P563" s="7">
        <f>E563/L563</f>
        <v>27.5</v>
      </c>
      <c r="Q563" t="str">
        <f t="shared" si="81"/>
        <v>technology</v>
      </c>
      <c r="R563" t="str">
        <f t="shared" si="82"/>
        <v>web</v>
      </c>
      <c r="S563" s="4">
        <f t="shared" si="75"/>
        <v>42268.658715277779</v>
      </c>
      <c r="T563" s="4">
        <f t="shared" si="76"/>
        <v>42303.658715277779</v>
      </c>
      <c r="U563" s="18">
        <f t="shared" si="77"/>
        <v>35</v>
      </c>
    </row>
    <row r="564" spans="1:21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73"/>
        <v>0</v>
      </c>
      <c r="P564" s="7">
        <v>0</v>
      </c>
      <c r="Q564" t="str">
        <f t="shared" si="81"/>
        <v>technology</v>
      </c>
      <c r="R564" t="str">
        <f t="shared" si="82"/>
        <v>web</v>
      </c>
      <c r="S564" s="4">
        <f t="shared" si="75"/>
        <v>42692.389062499999</v>
      </c>
      <c r="T564" s="4">
        <f t="shared" si="76"/>
        <v>42722.389062499999</v>
      </c>
      <c r="U564" s="18">
        <f t="shared" si="77"/>
        <v>30</v>
      </c>
    </row>
    <row r="565" spans="1:21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73"/>
        <v>9.0666666666666659E-2</v>
      </c>
      <c r="P565" s="7">
        <f>E565/L565</f>
        <v>34</v>
      </c>
      <c r="Q565" t="str">
        <f t="shared" si="81"/>
        <v>technology</v>
      </c>
      <c r="R565" t="str">
        <f t="shared" si="82"/>
        <v>web</v>
      </c>
      <c r="S565" s="4">
        <f t="shared" si="75"/>
        <v>42022.069988425923</v>
      </c>
      <c r="T565" s="4">
        <f t="shared" si="76"/>
        <v>42052.069988425923</v>
      </c>
      <c r="U565" s="18">
        <f t="shared" si="77"/>
        <v>30</v>
      </c>
    </row>
    <row r="566" spans="1:21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73"/>
        <v>5.5555555555555558E-3</v>
      </c>
      <c r="P566" s="7">
        <f>E566/L566</f>
        <v>1</v>
      </c>
      <c r="Q566" t="str">
        <f t="shared" si="81"/>
        <v>technology</v>
      </c>
      <c r="R566" t="str">
        <f t="shared" si="82"/>
        <v>web</v>
      </c>
      <c r="S566" s="4">
        <f t="shared" si="75"/>
        <v>42411.942997685182</v>
      </c>
      <c r="T566" s="4">
        <f t="shared" si="76"/>
        <v>42441.942997685182</v>
      </c>
      <c r="U566" s="18">
        <f t="shared" si="77"/>
        <v>30</v>
      </c>
    </row>
    <row r="567" spans="1:21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73"/>
        <v>0</v>
      </c>
      <c r="P567" s="7">
        <v>0</v>
      </c>
      <c r="Q567" t="str">
        <f t="shared" si="81"/>
        <v>technology</v>
      </c>
      <c r="R567" t="str">
        <f t="shared" si="82"/>
        <v>web</v>
      </c>
      <c r="S567" s="4">
        <f t="shared" si="75"/>
        <v>42165.78528935185</v>
      </c>
      <c r="T567" s="4">
        <f t="shared" si="76"/>
        <v>42195.78528935185</v>
      </c>
      <c r="U567" s="18">
        <f t="shared" si="77"/>
        <v>30</v>
      </c>
    </row>
    <row r="568" spans="1:21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73"/>
        <v>0.02</v>
      </c>
      <c r="P568" s="7">
        <f>E568/L568</f>
        <v>1</v>
      </c>
      <c r="Q568" t="str">
        <f t="shared" si="81"/>
        <v>technology</v>
      </c>
      <c r="R568" t="str">
        <f t="shared" si="82"/>
        <v>web</v>
      </c>
      <c r="S568" s="4">
        <f t="shared" si="75"/>
        <v>42535.68440972222</v>
      </c>
      <c r="T568" s="4">
        <f t="shared" si="76"/>
        <v>42565.68440972222</v>
      </c>
      <c r="U568" s="18">
        <f t="shared" si="77"/>
        <v>30</v>
      </c>
    </row>
    <row r="569" spans="1:21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73"/>
        <v>0</v>
      </c>
      <c r="P569" s="7">
        <v>0</v>
      </c>
      <c r="Q569" t="str">
        <f t="shared" si="81"/>
        <v>technology</v>
      </c>
      <c r="R569" t="str">
        <f t="shared" si="82"/>
        <v>web</v>
      </c>
      <c r="S569" s="4">
        <f t="shared" si="75"/>
        <v>41975.842523148152</v>
      </c>
      <c r="T569" s="4">
        <f t="shared" si="76"/>
        <v>42005.842523148152</v>
      </c>
      <c r="U569" s="18">
        <f t="shared" si="77"/>
        <v>30</v>
      </c>
    </row>
    <row r="570" spans="1:21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73"/>
        <v>1</v>
      </c>
      <c r="P570" s="7">
        <f>E570/L570</f>
        <v>49</v>
      </c>
      <c r="Q570" t="str">
        <f t="shared" si="81"/>
        <v>technology</v>
      </c>
      <c r="R570" t="str">
        <f t="shared" si="82"/>
        <v>web</v>
      </c>
      <c r="S570" s="4">
        <f t="shared" si="75"/>
        <v>42348.9215625</v>
      </c>
      <c r="T570" s="4">
        <f t="shared" si="76"/>
        <v>42385.458333333328</v>
      </c>
      <c r="U570" s="18">
        <f t="shared" si="77"/>
        <v>36.536770833328774</v>
      </c>
    </row>
    <row r="571" spans="1:21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73"/>
        <v>0.8</v>
      </c>
      <c r="P571" s="7">
        <f>E571/L571</f>
        <v>20</v>
      </c>
      <c r="Q571" t="str">
        <f t="shared" si="81"/>
        <v>technology</v>
      </c>
      <c r="R571" t="str">
        <f t="shared" si="82"/>
        <v>web</v>
      </c>
      <c r="S571" s="4">
        <f t="shared" si="75"/>
        <v>42340.847361111111</v>
      </c>
      <c r="T571" s="4">
        <f t="shared" si="76"/>
        <v>42370.847361111111</v>
      </c>
      <c r="U571" s="18">
        <f t="shared" si="77"/>
        <v>30</v>
      </c>
    </row>
    <row r="572" spans="1:21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73"/>
        <v>0.16705882352941176</v>
      </c>
      <c r="P572" s="7">
        <f>E572/L572</f>
        <v>142</v>
      </c>
      <c r="Q572" t="str">
        <f t="shared" si="81"/>
        <v>technology</v>
      </c>
      <c r="R572" t="str">
        <f t="shared" si="82"/>
        <v>web</v>
      </c>
      <c r="S572" s="4">
        <f t="shared" si="75"/>
        <v>42388.798252314809</v>
      </c>
      <c r="T572" s="4">
        <f t="shared" si="76"/>
        <v>42418.798252314809</v>
      </c>
      <c r="U572" s="18">
        <f t="shared" si="77"/>
        <v>30</v>
      </c>
    </row>
    <row r="573" spans="1:21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73"/>
        <v>0.42399999999999999</v>
      </c>
      <c r="P573" s="7">
        <f>E573/L573</f>
        <v>53</v>
      </c>
      <c r="Q573" t="str">
        <f t="shared" si="81"/>
        <v>technology</v>
      </c>
      <c r="R573" t="str">
        <f t="shared" si="82"/>
        <v>web</v>
      </c>
      <c r="S573" s="4">
        <f t="shared" si="75"/>
        <v>42192.816238425927</v>
      </c>
      <c r="T573" s="4">
        <f t="shared" si="76"/>
        <v>42212.165972222225</v>
      </c>
      <c r="U573" s="18">
        <f t="shared" si="77"/>
        <v>19.349733796298096</v>
      </c>
    </row>
    <row r="574" spans="1:21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73"/>
        <v>0</v>
      </c>
      <c r="P574" s="7">
        <v>0</v>
      </c>
      <c r="Q574" t="str">
        <f t="shared" si="81"/>
        <v>technology</v>
      </c>
      <c r="R574" t="str">
        <f t="shared" ref="R574:R605" si="83">RIGHT(N574,3)</f>
        <v>web</v>
      </c>
      <c r="S574" s="4">
        <f t="shared" si="75"/>
        <v>42282.716296296298</v>
      </c>
      <c r="T574" s="4">
        <f t="shared" si="76"/>
        <v>42312.757962962962</v>
      </c>
      <c r="U574" s="18">
        <f t="shared" si="77"/>
        <v>30.041666666664241</v>
      </c>
    </row>
    <row r="575" spans="1:21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73"/>
        <v>0.38925389253892539</v>
      </c>
      <c r="P575" s="7">
        <f t="shared" ref="P575:P582" si="84">E575/L575</f>
        <v>38.444444444444443</v>
      </c>
      <c r="Q575" t="str">
        <f t="shared" si="81"/>
        <v>technology</v>
      </c>
      <c r="R575" t="str">
        <f t="shared" si="83"/>
        <v>web</v>
      </c>
      <c r="S575" s="4">
        <f t="shared" si="75"/>
        <v>41963.050127314811</v>
      </c>
      <c r="T575" s="4">
        <f t="shared" si="76"/>
        <v>42022.05</v>
      </c>
      <c r="U575" s="18">
        <f t="shared" si="77"/>
        <v>58.999872685191804</v>
      </c>
    </row>
    <row r="576" spans="1:21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73"/>
        <v>0.7155635062611807</v>
      </c>
      <c r="P576" s="7">
        <f t="shared" si="84"/>
        <v>20</v>
      </c>
      <c r="Q576" t="str">
        <f t="shared" si="81"/>
        <v>technology</v>
      </c>
      <c r="R576" t="str">
        <f t="shared" si="83"/>
        <v>web</v>
      </c>
      <c r="S576" s="4">
        <f t="shared" si="75"/>
        <v>42632.443368055552</v>
      </c>
      <c r="T576" s="4">
        <f t="shared" si="76"/>
        <v>42662.443368055552</v>
      </c>
      <c r="U576" s="18">
        <f t="shared" si="77"/>
        <v>30</v>
      </c>
    </row>
    <row r="577" spans="1:21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73"/>
        <v>0.43166666666666664</v>
      </c>
      <c r="P577" s="7">
        <f t="shared" si="84"/>
        <v>64.75</v>
      </c>
      <c r="Q577" t="str">
        <f t="shared" si="81"/>
        <v>technology</v>
      </c>
      <c r="R577" t="str">
        <f t="shared" si="83"/>
        <v>web</v>
      </c>
      <c r="S577" s="4">
        <f t="shared" si="75"/>
        <v>42138.692627314813</v>
      </c>
      <c r="T577" s="4">
        <f t="shared" si="76"/>
        <v>42168.692627314813</v>
      </c>
      <c r="U577" s="18">
        <f t="shared" si="77"/>
        <v>30</v>
      </c>
    </row>
    <row r="578" spans="1:21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85">(E578/D578)*100</f>
        <v>1.25E-3</v>
      </c>
      <c r="P578" s="7">
        <f t="shared" si="84"/>
        <v>1</v>
      </c>
      <c r="Q578" t="str">
        <f t="shared" si="81"/>
        <v>technology</v>
      </c>
      <c r="R578" t="str">
        <f t="shared" si="83"/>
        <v>web</v>
      </c>
      <c r="S578" s="4">
        <f t="shared" ref="S578:S641" si="86" xml:space="preserve"> ((J578/86400) +25569)</f>
        <v>42031.471666666665</v>
      </c>
      <c r="T578" s="4">
        <f t="shared" ref="T578:T641" si="87" xml:space="preserve"> ((I578/86400) +25569)</f>
        <v>42091.43</v>
      </c>
      <c r="U578" s="18">
        <f t="shared" si="77"/>
        <v>59.958333333335759</v>
      </c>
    </row>
    <row r="579" spans="1:21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85"/>
        <v>0.2</v>
      </c>
      <c r="P579" s="7">
        <f t="shared" si="84"/>
        <v>10</v>
      </c>
      <c r="Q579" t="str">
        <f t="shared" si="81"/>
        <v>technology</v>
      </c>
      <c r="R579" t="str">
        <f t="shared" si="83"/>
        <v>web</v>
      </c>
      <c r="S579" s="4">
        <f t="shared" si="86"/>
        <v>42450.589143518519</v>
      </c>
      <c r="T579" s="4">
        <f t="shared" si="87"/>
        <v>42510.589143518519</v>
      </c>
      <c r="U579" s="18">
        <f t="shared" ref="U579:U642" si="88">T579-S579</f>
        <v>60</v>
      </c>
    </row>
    <row r="580" spans="1:21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85"/>
        <v>1.12E-2</v>
      </c>
      <c r="P580" s="7">
        <f t="shared" si="84"/>
        <v>2</v>
      </c>
      <c r="Q580" t="str">
        <f t="shared" si="81"/>
        <v>technology</v>
      </c>
      <c r="R580" t="str">
        <f t="shared" si="83"/>
        <v>web</v>
      </c>
      <c r="S580" s="4">
        <f t="shared" si="86"/>
        <v>42230.578622685185</v>
      </c>
      <c r="T580" s="4">
        <f t="shared" si="87"/>
        <v>42254.578622685185</v>
      </c>
      <c r="U580" s="18">
        <f t="shared" si="88"/>
        <v>24</v>
      </c>
    </row>
    <row r="581" spans="1:21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85"/>
        <v>1.4583333333333333</v>
      </c>
      <c r="P581" s="7">
        <f t="shared" si="84"/>
        <v>35</v>
      </c>
      <c r="Q581" t="str">
        <f t="shared" si="81"/>
        <v>technology</v>
      </c>
      <c r="R581" t="str">
        <f t="shared" si="83"/>
        <v>web</v>
      </c>
      <c r="S581" s="4">
        <f t="shared" si="86"/>
        <v>41968.852118055554</v>
      </c>
      <c r="T581" s="4">
        <f t="shared" si="87"/>
        <v>41998.852118055554</v>
      </c>
      <c r="U581" s="18">
        <f t="shared" si="88"/>
        <v>30</v>
      </c>
    </row>
    <row r="582" spans="1:21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85"/>
        <v>3.3333333333333333E-2</v>
      </c>
      <c r="P582" s="7">
        <f t="shared" si="84"/>
        <v>1</v>
      </c>
      <c r="Q582" t="str">
        <f t="shared" si="81"/>
        <v>technology</v>
      </c>
      <c r="R582" t="str">
        <f t="shared" si="83"/>
        <v>web</v>
      </c>
      <c r="S582" s="4">
        <f t="shared" si="86"/>
        <v>42605.908182870371</v>
      </c>
      <c r="T582" s="4">
        <f t="shared" si="87"/>
        <v>42635.908182870371</v>
      </c>
      <c r="U582" s="18">
        <f t="shared" si="88"/>
        <v>30</v>
      </c>
    </row>
    <row r="583" spans="1:21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85"/>
        <v>0</v>
      </c>
      <c r="P583" s="7">
        <v>0</v>
      </c>
      <c r="Q583" t="str">
        <f t="shared" si="81"/>
        <v>technology</v>
      </c>
      <c r="R583" t="str">
        <f t="shared" si="83"/>
        <v>web</v>
      </c>
      <c r="S583" s="4">
        <f t="shared" si="86"/>
        <v>42188.012777777782</v>
      </c>
      <c r="T583" s="4">
        <f t="shared" si="87"/>
        <v>42218.012777777782</v>
      </c>
      <c r="U583" s="18">
        <f t="shared" si="88"/>
        <v>30</v>
      </c>
    </row>
    <row r="584" spans="1:21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85"/>
        <v>0</v>
      </c>
      <c r="P584" s="7">
        <v>0</v>
      </c>
      <c r="Q584" t="str">
        <f t="shared" si="81"/>
        <v>technology</v>
      </c>
      <c r="R584" t="str">
        <f t="shared" si="83"/>
        <v>web</v>
      </c>
      <c r="S584" s="4">
        <f t="shared" si="86"/>
        <v>42055.739803240736</v>
      </c>
      <c r="T584" s="4">
        <f t="shared" si="87"/>
        <v>42078.75</v>
      </c>
      <c r="U584" s="18">
        <f t="shared" si="88"/>
        <v>23.010196759263636</v>
      </c>
    </row>
    <row r="585" spans="1:21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85"/>
        <v>1.1111111111111112E-2</v>
      </c>
      <c r="P585" s="7">
        <f>E585/L585</f>
        <v>1</v>
      </c>
      <c r="Q585" t="str">
        <f t="shared" si="81"/>
        <v>technology</v>
      </c>
      <c r="R585" t="str">
        <f t="shared" si="83"/>
        <v>web</v>
      </c>
      <c r="S585" s="4">
        <f t="shared" si="86"/>
        <v>42052.93850694444</v>
      </c>
      <c r="T585" s="4">
        <f t="shared" si="87"/>
        <v>42082.896840277783</v>
      </c>
      <c r="U585" s="18">
        <f t="shared" si="88"/>
        <v>29.958333333343035</v>
      </c>
    </row>
    <row r="586" spans="1:21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85"/>
        <v>1</v>
      </c>
      <c r="P586" s="7">
        <f>E586/L586</f>
        <v>5</v>
      </c>
      <c r="Q586" t="str">
        <f t="shared" si="81"/>
        <v>technology</v>
      </c>
      <c r="R586" t="str">
        <f t="shared" si="83"/>
        <v>web</v>
      </c>
      <c r="S586" s="4">
        <f t="shared" si="86"/>
        <v>42049.716620370367</v>
      </c>
      <c r="T586" s="4">
        <f t="shared" si="87"/>
        <v>42079.674953703703</v>
      </c>
      <c r="U586" s="18">
        <f t="shared" si="88"/>
        <v>29.958333333335759</v>
      </c>
    </row>
    <row r="587" spans="1:21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85"/>
        <v>0</v>
      </c>
      <c r="P587" s="7">
        <v>0</v>
      </c>
      <c r="Q587" t="str">
        <f t="shared" si="81"/>
        <v>technology</v>
      </c>
      <c r="R587" t="str">
        <f t="shared" si="83"/>
        <v>web</v>
      </c>
      <c r="S587" s="4">
        <f t="shared" si="86"/>
        <v>42283.3909375</v>
      </c>
      <c r="T587" s="4">
        <f t="shared" si="87"/>
        <v>42339</v>
      </c>
      <c r="U587" s="18">
        <f t="shared" si="88"/>
        <v>55.609062499999709</v>
      </c>
    </row>
    <row r="588" spans="1:21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85"/>
        <v>0.55999999999999994</v>
      </c>
      <c r="P588" s="7">
        <f t="shared" ref="P588:P603" si="89">E588/L588</f>
        <v>14</v>
      </c>
      <c r="Q588" t="str">
        <f t="shared" si="81"/>
        <v>technology</v>
      </c>
      <c r="R588" t="str">
        <f t="shared" si="83"/>
        <v>web</v>
      </c>
      <c r="S588" s="4">
        <f t="shared" si="86"/>
        <v>42020.854247685187</v>
      </c>
      <c r="T588" s="4">
        <f t="shared" si="87"/>
        <v>42050.854247685187</v>
      </c>
      <c r="U588" s="18">
        <f t="shared" si="88"/>
        <v>30</v>
      </c>
    </row>
    <row r="589" spans="1:21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85"/>
        <v>9.0833333333333339</v>
      </c>
      <c r="P589" s="7">
        <f t="shared" si="89"/>
        <v>389.28571428571428</v>
      </c>
      <c r="Q589" t="str">
        <f t="shared" si="81"/>
        <v>technology</v>
      </c>
      <c r="R589" t="str">
        <f t="shared" si="83"/>
        <v>web</v>
      </c>
      <c r="S589" s="4">
        <f t="shared" si="86"/>
        <v>42080.757326388892</v>
      </c>
      <c r="T589" s="4">
        <f t="shared" si="87"/>
        <v>42110.757326388892</v>
      </c>
      <c r="U589" s="18">
        <f t="shared" si="88"/>
        <v>30</v>
      </c>
    </row>
    <row r="590" spans="1:21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85"/>
        <v>3.3444444444444441</v>
      </c>
      <c r="P590" s="7">
        <f t="shared" si="89"/>
        <v>150.5</v>
      </c>
      <c r="Q590" t="str">
        <f t="shared" si="81"/>
        <v>technology</v>
      </c>
      <c r="R590" t="str">
        <f t="shared" si="83"/>
        <v>web</v>
      </c>
      <c r="S590" s="4">
        <f t="shared" si="86"/>
        <v>42631.769513888888</v>
      </c>
      <c r="T590" s="4">
        <f t="shared" si="87"/>
        <v>42691.811180555553</v>
      </c>
      <c r="U590" s="18">
        <f t="shared" si="88"/>
        <v>60.041666666664241</v>
      </c>
    </row>
    <row r="591" spans="1:21" ht="15.75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85"/>
        <v>1.3333333333333334E-2</v>
      </c>
      <c r="P591" s="7">
        <f t="shared" si="89"/>
        <v>1</v>
      </c>
      <c r="Q591" t="str">
        <f t="shared" si="81"/>
        <v>technology</v>
      </c>
      <c r="R591" t="str">
        <f t="shared" si="83"/>
        <v>web</v>
      </c>
      <c r="S591" s="4">
        <f t="shared" si="86"/>
        <v>42178.614571759259</v>
      </c>
      <c r="T591" s="4">
        <f t="shared" si="87"/>
        <v>42193.614571759259</v>
      </c>
      <c r="U591" s="18">
        <f t="shared" si="88"/>
        <v>15</v>
      </c>
    </row>
    <row r="592" spans="1:21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85"/>
        <v>4.46</v>
      </c>
      <c r="P592" s="7">
        <f t="shared" si="89"/>
        <v>24.777777777777779</v>
      </c>
      <c r="Q592" t="str">
        <f t="shared" si="81"/>
        <v>technology</v>
      </c>
      <c r="R592" t="str">
        <f t="shared" si="83"/>
        <v>web</v>
      </c>
      <c r="S592" s="4">
        <f t="shared" si="86"/>
        <v>42377.554756944446</v>
      </c>
      <c r="T592" s="4">
        <f t="shared" si="87"/>
        <v>42408.542361111111</v>
      </c>
      <c r="U592" s="18">
        <f t="shared" si="88"/>
        <v>30.987604166664823</v>
      </c>
    </row>
    <row r="593" spans="1:21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85"/>
        <v>6.0999999999999999E-2</v>
      </c>
      <c r="P593" s="7">
        <f t="shared" si="89"/>
        <v>30.5</v>
      </c>
      <c r="Q593" t="str">
        <f t="shared" si="81"/>
        <v>technology</v>
      </c>
      <c r="R593" t="str">
        <f t="shared" si="83"/>
        <v>web</v>
      </c>
      <c r="S593" s="4">
        <f t="shared" si="86"/>
        <v>42177.543171296296</v>
      </c>
      <c r="T593" s="4">
        <f t="shared" si="87"/>
        <v>42207.543171296296</v>
      </c>
      <c r="U593" s="18">
        <f t="shared" si="88"/>
        <v>30</v>
      </c>
    </row>
    <row r="594" spans="1:21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85"/>
        <v>3.3333333333333335</v>
      </c>
      <c r="P594" s="7">
        <f t="shared" si="89"/>
        <v>250</v>
      </c>
      <c r="Q594" t="str">
        <f t="shared" si="81"/>
        <v>technology</v>
      </c>
      <c r="R594" t="str">
        <f t="shared" si="83"/>
        <v>web</v>
      </c>
      <c r="S594" s="4">
        <f t="shared" si="86"/>
        <v>41946.232175925928</v>
      </c>
      <c r="T594" s="4">
        <f t="shared" si="87"/>
        <v>41976.232175925921</v>
      </c>
      <c r="U594" s="18">
        <f t="shared" si="88"/>
        <v>29.999999999992724</v>
      </c>
    </row>
    <row r="595" spans="1:21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85"/>
        <v>23</v>
      </c>
      <c r="P595" s="7">
        <f t="shared" si="89"/>
        <v>16.428571428571427</v>
      </c>
      <c r="Q595" t="str">
        <f t="shared" si="81"/>
        <v>technology</v>
      </c>
      <c r="R595" t="str">
        <f t="shared" si="83"/>
        <v>web</v>
      </c>
      <c r="S595" s="4">
        <f t="shared" si="86"/>
        <v>42070.677604166667</v>
      </c>
      <c r="T595" s="4">
        <f t="shared" si="87"/>
        <v>42100.635937500003</v>
      </c>
      <c r="U595" s="18">
        <f t="shared" si="88"/>
        <v>29.958333333335759</v>
      </c>
    </row>
    <row r="596" spans="1:21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85"/>
        <v>0.104</v>
      </c>
      <c r="P596" s="7">
        <f t="shared" si="89"/>
        <v>13</v>
      </c>
      <c r="Q596" t="str">
        <f t="shared" si="81"/>
        <v>technology</v>
      </c>
      <c r="R596" t="str">
        <f t="shared" si="83"/>
        <v>web</v>
      </c>
      <c r="S596" s="4">
        <f t="shared" si="86"/>
        <v>42446.780162037037</v>
      </c>
      <c r="T596" s="4">
        <f t="shared" si="87"/>
        <v>42476.780162037037</v>
      </c>
      <c r="U596" s="18">
        <f t="shared" si="88"/>
        <v>30</v>
      </c>
    </row>
    <row r="597" spans="1:21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85"/>
        <v>0.42599999999999999</v>
      </c>
      <c r="P597" s="7">
        <f t="shared" si="89"/>
        <v>53.25</v>
      </c>
      <c r="Q597" t="str">
        <f t="shared" si="81"/>
        <v>technology</v>
      </c>
      <c r="R597" t="str">
        <f t="shared" si="83"/>
        <v>web</v>
      </c>
      <c r="S597" s="4">
        <f t="shared" si="86"/>
        <v>42083.069884259261</v>
      </c>
      <c r="T597" s="4">
        <f t="shared" si="87"/>
        <v>42128.069884259261</v>
      </c>
      <c r="U597" s="18">
        <f t="shared" si="88"/>
        <v>45</v>
      </c>
    </row>
    <row r="598" spans="1:21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85"/>
        <v>0.03</v>
      </c>
      <c r="P598" s="7">
        <f t="shared" si="89"/>
        <v>3</v>
      </c>
      <c r="Q598" t="str">
        <f t="shared" si="81"/>
        <v>technology</v>
      </c>
      <c r="R598" t="str">
        <f t="shared" si="83"/>
        <v>web</v>
      </c>
      <c r="S598" s="4">
        <f t="shared" si="86"/>
        <v>42646.896898148145</v>
      </c>
      <c r="T598" s="4">
        <f t="shared" si="87"/>
        <v>42676.896898148145</v>
      </c>
      <c r="U598" s="18">
        <f t="shared" si="88"/>
        <v>30</v>
      </c>
    </row>
    <row r="599" spans="1:21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85"/>
        <v>0.26666666666666666</v>
      </c>
      <c r="P599" s="7">
        <f t="shared" si="89"/>
        <v>10</v>
      </c>
      <c r="Q599" t="str">
        <f t="shared" si="81"/>
        <v>technology</v>
      </c>
      <c r="R599" t="str">
        <f t="shared" si="83"/>
        <v>web</v>
      </c>
      <c r="S599" s="4">
        <f t="shared" si="86"/>
        <v>42545.705266203702</v>
      </c>
      <c r="T599" s="4">
        <f t="shared" si="87"/>
        <v>42582.666666666672</v>
      </c>
      <c r="U599" s="18">
        <f t="shared" si="88"/>
        <v>36.961400462969323</v>
      </c>
    </row>
    <row r="600" spans="1:21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85"/>
        <v>34</v>
      </c>
      <c r="P600" s="7">
        <f t="shared" si="89"/>
        <v>121.42857142857143</v>
      </c>
      <c r="Q600" t="str">
        <f t="shared" si="81"/>
        <v>technology</v>
      </c>
      <c r="R600" t="str">
        <f t="shared" si="83"/>
        <v>web</v>
      </c>
      <c r="S600" s="4">
        <f t="shared" si="86"/>
        <v>41948.00209490741</v>
      </c>
      <c r="T600" s="4">
        <f t="shared" si="87"/>
        <v>41978.00209490741</v>
      </c>
      <c r="U600" s="18">
        <f t="shared" si="88"/>
        <v>30</v>
      </c>
    </row>
    <row r="601" spans="1:21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85"/>
        <v>6.2E-2</v>
      </c>
      <c r="P601" s="7">
        <f t="shared" si="89"/>
        <v>15.5</v>
      </c>
      <c r="Q601" t="str">
        <f t="shared" si="81"/>
        <v>technology</v>
      </c>
      <c r="R601" t="str">
        <f t="shared" si="83"/>
        <v>web</v>
      </c>
      <c r="S601" s="4">
        <f t="shared" si="86"/>
        <v>42047.812523148154</v>
      </c>
      <c r="T601" s="4">
        <f t="shared" si="87"/>
        <v>42071.636111111111</v>
      </c>
      <c r="U601" s="18">
        <f t="shared" si="88"/>
        <v>23.82358796295739</v>
      </c>
    </row>
    <row r="602" spans="1:21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85"/>
        <v>2</v>
      </c>
      <c r="P602" s="7">
        <f t="shared" si="89"/>
        <v>100</v>
      </c>
      <c r="Q602" t="str">
        <f t="shared" si="81"/>
        <v>technology</v>
      </c>
      <c r="R602" t="str">
        <f t="shared" si="83"/>
        <v>web</v>
      </c>
      <c r="S602" s="4">
        <f t="shared" si="86"/>
        <v>42073.798171296294</v>
      </c>
      <c r="T602" s="4">
        <f t="shared" si="87"/>
        <v>42133.798171296294</v>
      </c>
      <c r="U602" s="18">
        <f t="shared" si="88"/>
        <v>60</v>
      </c>
    </row>
    <row r="603" spans="1:21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85"/>
        <v>1.4000000000000001</v>
      </c>
      <c r="P603" s="7">
        <f t="shared" si="89"/>
        <v>23.333333333333332</v>
      </c>
      <c r="Q603" t="str">
        <f t="shared" si="81"/>
        <v>technology</v>
      </c>
      <c r="R603" t="str">
        <f t="shared" si="83"/>
        <v>web</v>
      </c>
      <c r="S603" s="4">
        <f t="shared" si="86"/>
        <v>41969.858090277776</v>
      </c>
      <c r="T603" s="4">
        <f t="shared" si="87"/>
        <v>41999.858090277776</v>
      </c>
      <c r="U603" s="18">
        <f t="shared" si="88"/>
        <v>30</v>
      </c>
    </row>
    <row r="604" spans="1:21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85"/>
        <v>0</v>
      </c>
      <c r="P604" s="7">
        <v>0</v>
      </c>
      <c r="Q604" t="str">
        <f t="shared" si="81"/>
        <v>technology</v>
      </c>
      <c r="R604" t="str">
        <f t="shared" si="83"/>
        <v>web</v>
      </c>
      <c r="S604" s="4">
        <f t="shared" si="86"/>
        <v>42143.79415509259</v>
      </c>
      <c r="T604" s="4">
        <f t="shared" si="87"/>
        <v>42173.79415509259</v>
      </c>
      <c r="U604" s="18">
        <f t="shared" si="88"/>
        <v>30</v>
      </c>
    </row>
    <row r="605" spans="1:21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85"/>
        <v>3.9334666666666664</v>
      </c>
      <c r="P605" s="7">
        <f>E605/L605</f>
        <v>45.386153846153846</v>
      </c>
      <c r="Q605" t="str">
        <f t="shared" si="81"/>
        <v>technology</v>
      </c>
      <c r="R605" t="str">
        <f t="shared" si="83"/>
        <v>web</v>
      </c>
      <c r="S605" s="4">
        <f t="shared" si="86"/>
        <v>41835.639155092591</v>
      </c>
      <c r="T605" s="4">
        <f t="shared" si="87"/>
        <v>41865.639155092591</v>
      </c>
      <c r="U605" s="18">
        <f t="shared" si="88"/>
        <v>30</v>
      </c>
    </row>
    <row r="606" spans="1:21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85"/>
        <v>0</v>
      </c>
      <c r="P606" s="7">
        <v>0</v>
      </c>
      <c r="Q606" t="str">
        <f t="shared" ref="Q606:Q669" si="90">LEFT(N606,10)</f>
        <v>technology</v>
      </c>
      <c r="R606" t="str">
        <f t="shared" ref="R606:R641" si="91">RIGHT(N606,3)</f>
        <v>web</v>
      </c>
      <c r="S606" s="4">
        <f t="shared" si="86"/>
        <v>41849.035370370373</v>
      </c>
      <c r="T606" s="4">
        <f t="shared" si="87"/>
        <v>41879.035370370373</v>
      </c>
      <c r="U606" s="18">
        <f t="shared" si="88"/>
        <v>30</v>
      </c>
    </row>
    <row r="607" spans="1:21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85"/>
        <v>2.62</v>
      </c>
      <c r="P607" s="7">
        <f>E607/L607</f>
        <v>16.375</v>
      </c>
      <c r="Q607" t="str">
        <f t="shared" si="90"/>
        <v>technology</v>
      </c>
      <c r="R607" t="str">
        <f t="shared" si="91"/>
        <v>web</v>
      </c>
      <c r="S607" s="4">
        <f t="shared" si="86"/>
        <v>42194.357731481483</v>
      </c>
      <c r="T607" s="4">
        <f t="shared" si="87"/>
        <v>42239.357731481483</v>
      </c>
      <c r="U607" s="18">
        <f t="shared" si="88"/>
        <v>45</v>
      </c>
    </row>
    <row r="608" spans="1:21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85"/>
        <v>0.2</v>
      </c>
      <c r="P608" s="7">
        <f>E608/L608</f>
        <v>10</v>
      </c>
      <c r="Q608" t="str">
        <f t="shared" si="90"/>
        <v>technology</v>
      </c>
      <c r="R608" t="str">
        <f t="shared" si="91"/>
        <v>web</v>
      </c>
      <c r="S608" s="4">
        <f t="shared" si="86"/>
        <v>42102.650567129633</v>
      </c>
      <c r="T608" s="4">
        <f t="shared" si="87"/>
        <v>42148.625</v>
      </c>
      <c r="U608" s="18">
        <f t="shared" si="88"/>
        <v>45.974432870367309</v>
      </c>
    </row>
    <row r="609" spans="1:21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85"/>
        <v>0</v>
      </c>
      <c r="P609" s="7">
        <v>0</v>
      </c>
      <c r="Q609" t="str">
        <f t="shared" si="90"/>
        <v>technology</v>
      </c>
      <c r="R609" t="str">
        <f t="shared" si="91"/>
        <v>web</v>
      </c>
      <c r="S609" s="4">
        <f t="shared" si="86"/>
        <v>42300.825648148151</v>
      </c>
      <c r="T609" s="4">
        <f t="shared" si="87"/>
        <v>42330.867314814815</v>
      </c>
      <c r="U609" s="18">
        <f t="shared" si="88"/>
        <v>30.041666666664241</v>
      </c>
    </row>
    <row r="610" spans="1:21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85"/>
        <v>0.97400000000000009</v>
      </c>
      <c r="P610" s="7">
        <f>E610/L610</f>
        <v>292.2</v>
      </c>
      <c r="Q610" t="str">
        <f t="shared" si="90"/>
        <v>technology</v>
      </c>
      <c r="R610" t="str">
        <f t="shared" si="91"/>
        <v>web</v>
      </c>
      <c r="S610" s="4">
        <f t="shared" si="86"/>
        <v>42140.921064814815</v>
      </c>
      <c r="T610" s="4">
        <f t="shared" si="87"/>
        <v>42170.921064814815</v>
      </c>
      <c r="U610" s="18">
        <f t="shared" si="88"/>
        <v>30</v>
      </c>
    </row>
    <row r="611" spans="1:21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85"/>
        <v>0.64102564102564097</v>
      </c>
      <c r="P611" s="7">
        <f>E611/L611</f>
        <v>5</v>
      </c>
      <c r="Q611" t="str">
        <f t="shared" si="90"/>
        <v>technology</v>
      </c>
      <c r="R611" t="str">
        <f t="shared" si="91"/>
        <v>web</v>
      </c>
      <c r="S611" s="4">
        <f t="shared" si="86"/>
        <v>42307.034074074079</v>
      </c>
      <c r="T611" s="4">
        <f t="shared" si="87"/>
        <v>42337.075740740736</v>
      </c>
      <c r="U611" s="18">
        <f t="shared" si="88"/>
        <v>30.041666666656965</v>
      </c>
    </row>
    <row r="612" spans="1:21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85"/>
        <v>0</v>
      </c>
      <c r="P612" s="7">
        <v>0</v>
      </c>
      <c r="Q612" t="str">
        <f t="shared" si="90"/>
        <v>technology</v>
      </c>
      <c r="R612" t="str">
        <f t="shared" si="91"/>
        <v>web</v>
      </c>
      <c r="S612" s="4">
        <f t="shared" si="86"/>
        <v>42086.83085648148</v>
      </c>
      <c r="T612" s="4">
        <f t="shared" si="87"/>
        <v>42116.83085648148</v>
      </c>
      <c r="U612" s="18">
        <f t="shared" si="88"/>
        <v>30</v>
      </c>
    </row>
    <row r="613" spans="1:21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85"/>
        <v>0</v>
      </c>
      <c r="P613" s="7">
        <v>0</v>
      </c>
      <c r="Q613" t="str">
        <f t="shared" si="90"/>
        <v>technology</v>
      </c>
      <c r="R613" t="str">
        <f t="shared" si="91"/>
        <v>web</v>
      </c>
      <c r="S613" s="4">
        <f t="shared" si="86"/>
        <v>42328.560613425929</v>
      </c>
      <c r="T613" s="4">
        <f t="shared" si="87"/>
        <v>42388.560613425929</v>
      </c>
      <c r="U613" s="18">
        <f t="shared" si="88"/>
        <v>60</v>
      </c>
    </row>
    <row r="614" spans="1:21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85"/>
        <v>0</v>
      </c>
      <c r="P614" s="7">
        <v>0</v>
      </c>
      <c r="Q614" t="str">
        <f t="shared" si="90"/>
        <v>technology</v>
      </c>
      <c r="R614" t="str">
        <f t="shared" si="91"/>
        <v>web</v>
      </c>
      <c r="S614" s="4">
        <f t="shared" si="86"/>
        <v>42585.031782407408</v>
      </c>
      <c r="T614" s="4">
        <f t="shared" si="87"/>
        <v>42615.031782407408</v>
      </c>
      <c r="U614" s="18">
        <f t="shared" si="88"/>
        <v>30</v>
      </c>
    </row>
    <row r="615" spans="1:21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85"/>
        <v>21.363333333333333</v>
      </c>
      <c r="P615" s="7">
        <f>E615/L615</f>
        <v>105.93388429752066</v>
      </c>
      <c r="Q615" t="str">
        <f t="shared" si="90"/>
        <v>technology</v>
      </c>
      <c r="R615" t="str">
        <f t="shared" si="91"/>
        <v>web</v>
      </c>
      <c r="S615" s="4">
        <f t="shared" si="86"/>
        <v>42247.496759259258</v>
      </c>
      <c r="T615" s="4">
        <f t="shared" si="87"/>
        <v>42278.207638888889</v>
      </c>
      <c r="U615" s="18">
        <f t="shared" si="88"/>
        <v>30.710879629630654</v>
      </c>
    </row>
    <row r="616" spans="1:21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85"/>
        <v>0</v>
      </c>
      <c r="P616" s="7">
        <v>0</v>
      </c>
      <c r="Q616" t="str">
        <f t="shared" si="90"/>
        <v>technology</v>
      </c>
      <c r="R616" t="str">
        <f t="shared" si="91"/>
        <v>web</v>
      </c>
      <c r="S616" s="4">
        <f t="shared" si="86"/>
        <v>42515.061805555553</v>
      </c>
      <c r="T616" s="4">
        <f t="shared" si="87"/>
        <v>42545.061805555553</v>
      </c>
      <c r="U616" s="18">
        <f t="shared" si="88"/>
        <v>30</v>
      </c>
    </row>
    <row r="617" spans="1:21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85"/>
        <v>0</v>
      </c>
      <c r="P617" s="7">
        <v>0</v>
      </c>
      <c r="Q617" t="str">
        <f t="shared" si="90"/>
        <v>technology</v>
      </c>
      <c r="R617" t="str">
        <f t="shared" si="91"/>
        <v>web</v>
      </c>
      <c r="S617" s="4">
        <f t="shared" si="86"/>
        <v>42242.122210648144</v>
      </c>
      <c r="T617" s="4">
        <f t="shared" si="87"/>
        <v>42272.122210648144</v>
      </c>
      <c r="U617" s="18">
        <f t="shared" si="88"/>
        <v>30</v>
      </c>
    </row>
    <row r="618" spans="1:21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85"/>
        <v>0</v>
      </c>
      <c r="P618" s="7">
        <v>0</v>
      </c>
      <c r="Q618" t="str">
        <f t="shared" si="90"/>
        <v>technology</v>
      </c>
      <c r="R618" t="str">
        <f t="shared" si="91"/>
        <v>web</v>
      </c>
      <c r="S618" s="4">
        <f t="shared" si="86"/>
        <v>42761.376238425924</v>
      </c>
      <c r="T618" s="4">
        <f t="shared" si="87"/>
        <v>42791.376238425924</v>
      </c>
      <c r="U618" s="18">
        <f t="shared" si="88"/>
        <v>30</v>
      </c>
    </row>
    <row r="619" spans="1:21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85"/>
        <v>3</v>
      </c>
      <c r="P619" s="7">
        <f>E619/L619</f>
        <v>20</v>
      </c>
      <c r="Q619" t="str">
        <f t="shared" si="90"/>
        <v>technology</v>
      </c>
      <c r="R619" t="str">
        <f t="shared" si="91"/>
        <v>web</v>
      </c>
      <c r="S619" s="4">
        <f t="shared" si="86"/>
        <v>42087.343090277776</v>
      </c>
      <c r="T619" s="4">
        <f t="shared" si="87"/>
        <v>42132.343090277776</v>
      </c>
      <c r="U619" s="18">
        <f t="shared" si="88"/>
        <v>45</v>
      </c>
    </row>
    <row r="620" spans="1:21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85"/>
        <v>0</v>
      </c>
      <c r="P620" s="7">
        <v>0</v>
      </c>
      <c r="Q620" t="str">
        <f t="shared" si="90"/>
        <v>technology</v>
      </c>
      <c r="R620" t="str">
        <f t="shared" si="91"/>
        <v>web</v>
      </c>
      <c r="S620" s="4">
        <f t="shared" si="86"/>
        <v>42317.810219907406</v>
      </c>
      <c r="T620" s="4">
        <f t="shared" si="87"/>
        <v>42347.810219907406</v>
      </c>
      <c r="U620" s="18">
        <f t="shared" si="88"/>
        <v>30</v>
      </c>
    </row>
    <row r="621" spans="1:21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85"/>
        <v>3.9999999999999996E-5</v>
      </c>
      <c r="P621" s="7">
        <f>E621/L621</f>
        <v>1</v>
      </c>
      <c r="Q621" t="str">
        <f t="shared" si="90"/>
        <v>technology</v>
      </c>
      <c r="R621" t="str">
        <f t="shared" si="91"/>
        <v>web</v>
      </c>
      <c r="S621" s="4">
        <f t="shared" si="86"/>
        <v>41908.650347222225</v>
      </c>
      <c r="T621" s="4">
        <f t="shared" si="87"/>
        <v>41968.692013888889</v>
      </c>
      <c r="U621" s="18">
        <f t="shared" si="88"/>
        <v>60.041666666664241</v>
      </c>
    </row>
    <row r="622" spans="1:21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85"/>
        <v>1</v>
      </c>
      <c r="P622" s="7">
        <f>E622/L622</f>
        <v>300</v>
      </c>
      <c r="Q622" t="str">
        <f t="shared" si="90"/>
        <v>technology</v>
      </c>
      <c r="R622" t="str">
        <f t="shared" si="91"/>
        <v>web</v>
      </c>
      <c r="S622" s="4">
        <f t="shared" si="86"/>
        <v>41831.716874999998</v>
      </c>
      <c r="T622" s="4">
        <f t="shared" si="87"/>
        <v>41876.716874999998</v>
      </c>
      <c r="U622" s="18">
        <f t="shared" si="88"/>
        <v>45</v>
      </c>
    </row>
    <row r="623" spans="1:21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85"/>
        <v>1.044</v>
      </c>
      <c r="P623" s="7">
        <f>E623/L623</f>
        <v>87</v>
      </c>
      <c r="Q623" t="str">
        <f t="shared" si="90"/>
        <v>technology</v>
      </c>
      <c r="R623" t="str">
        <f t="shared" si="91"/>
        <v>web</v>
      </c>
      <c r="S623" s="4">
        <f t="shared" si="86"/>
        <v>42528.987696759257</v>
      </c>
      <c r="T623" s="4">
        <f t="shared" si="87"/>
        <v>42558.987696759257</v>
      </c>
      <c r="U623" s="18">
        <f t="shared" si="88"/>
        <v>30</v>
      </c>
    </row>
    <row r="624" spans="1:21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85"/>
        <v>5.6833333333333336</v>
      </c>
      <c r="P624" s="7">
        <f>E624/L624</f>
        <v>37.888888888888886</v>
      </c>
      <c r="Q624" t="str">
        <f t="shared" si="90"/>
        <v>technology</v>
      </c>
      <c r="R624" t="str">
        <f t="shared" si="91"/>
        <v>web</v>
      </c>
      <c r="S624" s="4">
        <f t="shared" si="86"/>
        <v>42532.774745370371</v>
      </c>
      <c r="T624" s="4">
        <f t="shared" si="87"/>
        <v>42552.774745370371</v>
      </c>
      <c r="U624" s="18">
        <f t="shared" si="88"/>
        <v>20</v>
      </c>
    </row>
    <row r="625" spans="1:21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85"/>
        <v>0</v>
      </c>
      <c r="P625" s="7">
        <v>0</v>
      </c>
      <c r="Q625" t="str">
        <f t="shared" si="90"/>
        <v>technology</v>
      </c>
      <c r="R625" t="str">
        <f t="shared" si="91"/>
        <v>web</v>
      </c>
      <c r="S625" s="4">
        <f t="shared" si="86"/>
        <v>42122.009224537032</v>
      </c>
      <c r="T625" s="4">
        <f t="shared" si="87"/>
        <v>42152.009224537032</v>
      </c>
      <c r="U625" s="18">
        <f t="shared" si="88"/>
        <v>30</v>
      </c>
    </row>
    <row r="626" spans="1:21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85"/>
        <v>0</v>
      </c>
      <c r="P626" s="7">
        <v>0</v>
      </c>
      <c r="Q626" t="str">
        <f t="shared" si="90"/>
        <v>technology</v>
      </c>
      <c r="R626" t="str">
        <f t="shared" si="91"/>
        <v>web</v>
      </c>
      <c r="S626" s="4">
        <f t="shared" si="86"/>
        <v>42108.988900462966</v>
      </c>
      <c r="T626" s="4">
        <f t="shared" si="87"/>
        <v>42138.988900462966</v>
      </c>
      <c r="U626" s="18">
        <f t="shared" si="88"/>
        <v>30</v>
      </c>
    </row>
    <row r="627" spans="1:21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85"/>
        <v>0</v>
      </c>
      <c r="P627" s="7">
        <v>0</v>
      </c>
      <c r="Q627" t="str">
        <f t="shared" si="90"/>
        <v>technology</v>
      </c>
      <c r="R627" t="str">
        <f t="shared" si="91"/>
        <v>web</v>
      </c>
      <c r="S627" s="4">
        <f t="shared" si="86"/>
        <v>42790.895567129628</v>
      </c>
      <c r="T627" s="4">
        <f t="shared" si="87"/>
        <v>42820.853900462964</v>
      </c>
      <c r="U627" s="18">
        <f t="shared" si="88"/>
        <v>29.958333333335759</v>
      </c>
    </row>
    <row r="628" spans="1:21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85"/>
        <v>17.380000000000003</v>
      </c>
      <c r="P628" s="7">
        <f>E628/L628</f>
        <v>111.41025641025641</v>
      </c>
      <c r="Q628" t="str">
        <f t="shared" si="90"/>
        <v>technology</v>
      </c>
      <c r="R628" t="str">
        <f t="shared" si="91"/>
        <v>web</v>
      </c>
      <c r="S628" s="4">
        <f t="shared" si="86"/>
        <v>42198.559479166666</v>
      </c>
      <c r="T628" s="4">
        <f t="shared" si="87"/>
        <v>42231.556944444441</v>
      </c>
      <c r="U628" s="18">
        <f t="shared" si="88"/>
        <v>32.997465277774609</v>
      </c>
    </row>
    <row r="629" spans="1:21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85"/>
        <v>0.02</v>
      </c>
      <c r="P629" s="7">
        <f>E629/L629</f>
        <v>90</v>
      </c>
      <c r="Q629" t="str">
        <f t="shared" si="90"/>
        <v>technology</v>
      </c>
      <c r="R629" t="str">
        <f t="shared" si="91"/>
        <v>web</v>
      </c>
      <c r="S629" s="4">
        <f t="shared" si="86"/>
        <v>42384.306840277779</v>
      </c>
      <c r="T629" s="4">
        <f t="shared" si="87"/>
        <v>42443.958333333328</v>
      </c>
      <c r="U629" s="18">
        <f t="shared" si="88"/>
        <v>59.651493055549508</v>
      </c>
    </row>
    <row r="630" spans="1:21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85"/>
        <v>0</v>
      </c>
      <c r="P630" s="7">
        <v>0</v>
      </c>
      <c r="Q630" t="str">
        <f t="shared" si="90"/>
        <v>technology</v>
      </c>
      <c r="R630" t="str">
        <f t="shared" si="91"/>
        <v>web</v>
      </c>
      <c r="S630" s="4">
        <f t="shared" si="86"/>
        <v>41803.692789351851</v>
      </c>
      <c r="T630" s="4">
        <f t="shared" si="87"/>
        <v>41833.692789351851</v>
      </c>
      <c r="U630" s="18">
        <f t="shared" si="88"/>
        <v>30</v>
      </c>
    </row>
    <row r="631" spans="1:21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85"/>
        <v>0.17500000000000002</v>
      </c>
      <c r="P631" s="7">
        <f>E631/L631</f>
        <v>116.66666666666667</v>
      </c>
      <c r="Q631" t="str">
        <f t="shared" si="90"/>
        <v>technology</v>
      </c>
      <c r="R631" t="str">
        <f t="shared" si="91"/>
        <v>web</v>
      </c>
      <c r="S631" s="4">
        <f t="shared" si="86"/>
        <v>42474.637824074074</v>
      </c>
      <c r="T631" s="4">
        <f t="shared" si="87"/>
        <v>42504.637824074074</v>
      </c>
      <c r="U631" s="18">
        <f t="shared" si="88"/>
        <v>30</v>
      </c>
    </row>
    <row r="632" spans="1:21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85"/>
        <v>8.3340278356529712E-2</v>
      </c>
      <c r="P632" s="7">
        <f>E632/L632</f>
        <v>10</v>
      </c>
      <c r="Q632" t="str">
        <f t="shared" si="90"/>
        <v>technology</v>
      </c>
      <c r="R632" t="str">
        <f t="shared" si="91"/>
        <v>web</v>
      </c>
      <c r="S632" s="4">
        <f t="shared" si="86"/>
        <v>42223.619456018518</v>
      </c>
      <c r="T632" s="4">
        <f t="shared" si="87"/>
        <v>42253.215277777781</v>
      </c>
      <c r="U632" s="18">
        <f t="shared" si="88"/>
        <v>29.595821759263345</v>
      </c>
    </row>
    <row r="633" spans="1:21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85"/>
        <v>1.38</v>
      </c>
      <c r="P633" s="7">
        <f>E633/L633</f>
        <v>76.666666666666671</v>
      </c>
      <c r="Q633" t="str">
        <f t="shared" si="90"/>
        <v>technology</v>
      </c>
      <c r="R633" t="str">
        <f t="shared" si="91"/>
        <v>web</v>
      </c>
      <c r="S633" s="4">
        <f t="shared" si="86"/>
        <v>42489.772326388891</v>
      </c>
      <c r="T633" s="4">
        <f t="shared" si="87"/>
        <v>42518.772326388891</v>
      </c>
      <c r="U633" s="18">
        <f t="shared" si="88"/>
        <v>29</v>
      </c>
    </row>
    <row r="634" spans="1:21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85"/>
        <v>0</v>
      </c>
      <c r="P634" s="7">
        <v>0</v>
      </c>
      <c r="Q634" t="str">
        <f t="shared" si="90"/>
        <v>technology</v>
      </c>
      <c r="R634" t="str">
        <f t="shared" si="91"/>
        <v>web</v>
      </c>
      <c r="S634" s="4">
        <f t="shared" si="86"/>
        <v>42303.659317129626</v>
      </c>
      <c r="T634" s="4">
        <f t="shared" si="87"/>
        <v>42333.700983796298</v>
      </c>
      <c r="U634" s="18">
        <f t="shared" si="88"/>
        <v>30.041666666671517</v>
      </c>
    </row>
    <row r="635" spans="1:21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85"/>
        <v>12.45</v>
      </c>
      <c r="P635" s="7">
        <f>E635/L635</f>
        <v>49.8</v>
      </c>
      <c r="Q635" t="str">
        <f t="shared" si="90"/>
        <v>technology</v>
      </c>
      <c r="R635" t="str">
        <f t="shared" si="91"/>
        <v>web</v>
      </c>
      <c r="S635" s="4">
        <f t="shared" si="86"/>
        <v>42507.299328703702</v>
      </c>
      <c r="T635" s="4">
        <f t="shared" si="87"/>
        <v>42538.958333333328</v>
      </c>
      <c r="U635" s="18">
        <f t="shared" si="88"/>
        <v>31.659004629625997</v>
      </c>
    </row>
    <row r="636" spans="1:21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85"/>
        <v>0.02</v>
      </c>
      <c r="P636" s="7">
        <f>E636/L636</f>
        <v>1</v>
      </c>
      <c r="Q636" t="str">
        <f t="shared" si="90"/>
        <v>technology</v>
      </c>
      <c r="R636" t="str">
        <f t="shared" si="91"/>
        <v>web</v>
      </c>
      <c r="S636" s="4">
        <f t="shared" si="86"/>
        <v>42031.928576388891</v>
      </c>
      <c r="T636" s="4">
        <f t="shared" si="87"/>
        <v>42061.928576388891</v>
      </c>
      <c r="U636" s="18">
        <f t="shared" si="88"/>
        <v>30</v>
      </c>
    </row>
    <row r="637" spans="1:21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85"/>
        <v>8.0000000000000002E-3</v>
      </c>
      <c r="P637" s="7">
        <f>E637/L637</f>
        <v>2</v>
      </c>
      <c r="Q637" t="str">
        <f t="shared" si="90"/>
        <v>technology</v>
      </c>
      <c r="R637" t="str">
        <f t="shared" si="91"/>
        <v>web</v>
      </c>
      <c r="S637" s="4">
        <f t="shared" si="86"/>
        <v>42076.092152777783</v>
      </c>
      <c r="T637" s="4">
        <f t="shared" si="87"/>
        <v>42106.092152777783</v>
      </c>
      <c r="U637" s="18">
        <f t="shared" si="88"/>
        <v>30</v>
      </c>
    </row>
    <row r="638" spans="1:21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85"/>
        <v>0.2</v>
      </c>
      <c r="P638" s="7">
        <f>E638/L638</f>
        <v>4</v>
      </c>
      <c r="Q638" t="str">
        <f t="shared" si="90"/>
        <v>technology</v>
      </c>
      <c r="R638" t="str">
        <f t="shared" si="91"/>
        <v>web</v>
      </c>
      <c r="S638" s="4">
        <f t="shared" si="86"/>
        <v>42131.455439814818</v>
      </c>
      <c r="T638" s="4">
        <f t="shared" si="87"/>
        <v>42161.44930555555</v>
      </c>
      <c r="U638" s="18">
        <f t="shared" si="88"/>
        <v>29.993865740732872</v>
      </c>
    </row>
    <row r="639" spans="1:21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85"/>
        <v>0</v>
      </c>
      <c r="P639" s="7">
        <v>0</v>
      </c>
      <c r="Q639" t="str">
        <f t="shared" si="90"/>
        <v>technology</v>
      </c>
      <c r="R639" t="str">
        <f t="shared" si="91"/>
        <v>web</v>
      </c>
      <c r="S639" s="4">
        <f t="shared" si="86"/>
        <v>42762.962013888886</v>
      </c>
      <c r="T639" s="4">
        <f t="shared" si="87"/>
        <v>42791.961111111115</v>
      </c>
      <c r="U639" s="18">
        <f t="shared" si="88"/>
        <v>28.999097222229466</v>
      </c>
    </row>
    <row r="640" spans="1:21" ht="15.75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85"/>
        <v>9.0000000000000011E-3</v>
      </c>
      <c r="P640" s="7">
        <f t="shared" ref="P640:P687" si="92">E640/L640</f>
        <v>3</v>
      </c>
      <c r="Q640" t="str">
        <f t="shared" si="90"/>
        <v>technology</v>
      </c>
      <c r="R640" t="str">
        <f t="shared" si="91"/>
        <v>web</v>
      </c>
      <c r="S640" s="4">
        <f t="shared" si="86"/>
        <v>42759.593310185184</v>
      </c>
      <c r="T640" s="4">
        <f t="shared" si="87"/>
        <v>42819.55164351852</v>
      </c>
      <c r="U640" s="18">
        <f t="shared" si="88"/>
        <v>59.958333333335759</v>
      </c>
    </row>
    <row r="641" spans="1:21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85"/>
        <v>9.9999999999999991E-5</v>
      </c>
      <c r="P641" s="7">
        <f t="shared" si="92"/>
        <v>1</v>
      </c>
      <c r="Q641" t="str">
        <f t="shared" si="90"/>
        <v>technology</v>
      </c>
      <c r="R641" t="str">
        <f t="shared" si="91"/>
        <v>web</v>
      </c>
      <c r="S641" s="4">
        <f t="shared" si="86"/>
        <v>41865.583275462966</v>
      </c>
      <c r="T641" s="4">
        <f t="shared" si="87"/>
        <v>41925.583275462966</v>
      </c>
      <c r="U641" s="18">
        <f t="shared" si="88"/>
        <v>60</v>
      </c>
    </row>
    <row r="642" spans="1:21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93">(E642/D642)*100</f>
        <v>144.28571428571428</v>
      </c>
      <c r="P642" s="7">
        <f t="shared" si="92"/>
        <v>50.5</v>
      </c>
      <c r="Q642" t="str">
        <f t="shared" si="90"/>
        <v>technology</v>
      </c>
      <c r="R642" t="str">
        <f t="shared" ref="R642:R673" si="94">RIGHT(N642,9)</f>
        <v>wearables</v>
      </c>
      <c r="S642" s="4">
        <f t="shared" ref="S642:S705" si="95" xml:space="preserve"> ((J642/86400) +25569)</f>
        <v>42683.420312499999</v>
      </c>
      <c r="T642" s="4">
        <f t="shared" ref="T642:T705" si="96" xml:space="preserve"> ((I642/86400) +25569)</f>
        <v>42698.958333333328</v>
      </c>
      <c r="U642" s="18">
        <f t="shared" si="88"/>
        <v>15.538020833329938</v>
      </c>
    </row>
    <row r="643" spans="1:21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93"/>
        <v>119.16249999999999</v>
      </c>
      <c r="P643" s="7">
        <f t="shared" si="92"/>
        <v>151.31746031746033</v>
      </c>
      <c r="Q643" t="str">
        <f t="shared" si="90"/>
        <v>technology</v>
      </c>
      <c r="R643" t="str">
        <f t="shared" si="94"/>
        <v>wearables</v>
      </c>
      <c r="S643" s="4">
        <f t="shared" si="95"/>
        <v>42199.57</v>
      </c>
      <c r="T643" s="4">
        <f t="shared" si="96"/>
        <v>42229.57</v>
      </c>
      <c r="U643" s="18">
        <f t="shared" ref="U643:U706" si="97">T643-S643</f>
        <v>30</v>
      </c>
    </row>
    <row r="644" spans="1:21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93"/>
        <v>1460.4850000000001</v>
      </c>
      <c r="P644" s="7">
        <f t="shared" si="92"/>
        <v>134.3592456301748</v>
      </c>
      <c r="Q644" t="str">
        <f t="shared" si="90"/>
        <v>technology</v>
      </c>
      <c r="R644" t="str">
        <f t="shared" si="94"/>
        <v>wearables</v>
      </c>
      <c r="S644" s="4">
        <f t="shared" si="95"/>
        <v>42199.651319444441</v>
      </c>
      <c r="T644" s="4">
        <f t="shared" si="96"/>
        <v>42235.651319444441</v>
      </c>
      <c r="U644" s="18">
        <f t="shared" si="97"/>
        <v>36</v>
      </c>
    </row>
    <row r="645" spans="1:21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93"/>
        <v>105.80799999999999</v>
      </c>
      <c r="P645" s="7">
        <f t="shared" si="92"/>
        <v>174.02631578947367</v>
      </c>
      <c r="Q645" t="str">
        <f t="shared" si="90"/>
        <v>technology</v>
      </c>
      <c r="R645" t="str">
        <f t="shared" si="94"/>
        <v>wearables</v>
      </c>
      <c r="S645" s="4">
        <f t="shared" si="95"/>
        <v>42100.642071759255</v>
      </c>
      <c r="T645" s="4">
        <f t="shared" si="96"/>
        <v>42155.642071759255</v>
      </c>
      <c r="U645" s="18">
        <f t="shared" si="97"/>
        <v>55</v>
      </c>
    </row>
    <row r="646" spans="1:21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93"/>
        <v>300.11791999999997</v>
      </c>
      <c r="P646" s="7">
        <f t="shared" si="92"/>
        <v>73.486268364348675</v>
      </c>
      <c r="Q646" t="str">
        <f t="shared" si="90"/>
        <v>technology</v>
      </c>
      <c r="R646" t="str">
        <f t="shared" si="94"/>
        <v>wearables</v>
      </c>
      <c r="S646" s="4">
        <f t="shared" si="95"/>
        <v>41898.665960648148</v>
      </c>
      <c r="T646" s="4">
        <f t="shared" si="96"/>
        <v>41941.041666666664</v>
      </c>
      <c r="U646" s="18">
        <f t="shared" si="97"/>
        <v>42.375706018516212</v>
      </c>
    </row>
    <row r="647" spans="1:21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93"/>
        <v>278.7</v>
      </c>
      <c r="P647" s="7">
        <f t="shared" si="92"/>
        <v>23.518987341772153</v>
      </c>
      <c r="Q647" t="str">
        <f t="shared" si="90"/>
        <v>technology</v>
      </c>
      <c r="R647" t="str">
        <f t="shared" si="94"/>
        <v>wearables</v>
      </c>
      <c r="S647" s="4">
        <f t="shared" si="95"/>
        <v>42564.026319444441</v>
      </c>
      <c r="T647" s="4">
        <f t="shared" si="96"/>
        <v>42594.026319444441</v>
      </c>
      <c r="U647" s="18">
        <f t="shared" si="97"/>
        <v>30</v>
      </c>
    </row>
    <row r="648" spans="1:21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93"/>
        <v>131.87625</v>
      </c>
      <c r="P648" s="7">
        <f t="shared" si="92"/>
        <v>39.074444444444445</v>
      </c>
      <c r="Q648" t="str">
        <f t="shared" si="90"/>
        <v>technology</v>
      </c>
      <c r="R648" t="str">
        <f t="shared" si="94"/>
        <v>wearables</v>
      </c>
      <c r="S648" s="4">
        <f t="shared" si="95"/>
        <v>41832.852627314816</v>
      </c>
      <c r="T648" s="4">
        <f t="shared" si="96"/>
        <v>41862.852627314816</v>
      </c>
      <c r="U648" s="18">
        <f t="shared" si="97"/>
        <v>30</v>
      </c>
    </row>
    <row r="649" spans="1:21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93"/>
        <v>107.05</v>
      </c>
      <c r="P649" s="7">
        <f t="shared" si="92"/>
        <v>125.94117647058823</v>
      </c>
      <c r="Q649" t="str">
        <f t="shared" si="90"/>
        <v>technology</v>
      </c>
      <c r="R649" t="str">
        <f t="shared" si="94"/>
        <v>wearables</v>
      </c>
      <c r="S649" s="4">
        <f t="shared" si="95"/>
        <v>42416.767928240741</v>
      </c>
      <c r="T649" s="4">
        <f t="shared" si="96"/>
        <v>42446.726261574076</v>
      </c>
      <c r="U649" s="18">
        <f t="shared" si="97"/>
        <v>29.958333333335759</v>
      </c>
    </row>
    <row r="650" spans="1:21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93"/>
        <v>126.82285714285715</v>
      </c>
      <c r="P650" s="7">
        <f t="shared" si="92"/>
        <v>1644</v>
      </c>
      <c r="Q650" t="str">
        <f t="shared" si="90"/>
        <v>technology</v>
      </c>
      <c r="R650" t="str">
        <f t="shared" si="94"/>
        <v>wearables</v>
      </c>
      <c r="S650" s="4">
        <f t="shared" si="95"/>
        <v>41891.693379629629</v>
      </c>
      <c r="T650" s="4">
        <f t="shared" si="96"/>
        <v>41926.693379629629</v>
      </c>
      <c r="U650" s="18">
        <f t="shared" si="97"/>
        <v>35</v>
      </c>
    </row>
    <row r="651" spans="1:21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93"/>
        <v>139.96</v>
      </c>
      <c r="P651" s="7">
        <f t="shared" si="92"/>
        <v>42.670731707317074</v>
      </c>
      <c r="Q651" t="str">
        <f t="shared" si="90"/>
        <v>technology</v>
      </c>
      <c r="R651" t="str">
        <f t="shared" si="94"/>
        <v>wearables</v>
      </c>
      <c r="S651" s="4">
        <f t="shared" si="95"/>
        <v>41877.912187499998</v>
      </c>
      <c r="T651" s="4">
        <f t="shared" si="96"/>
        <v>41898.912187499998</v>
      </c>
      <c r="U651" s="18">
        <f t="shared" si="97"/>
        <v>21</v>
      </c>
    </row>
    <row r="652" spans="1:21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93"/>
        <v>112.4</v>
      </c>
      <c r="P652" s="7">
        <f t="shared" si="92"/>
        <v>35.125</v>
      </c>
      <c r="Q652" t="str">
        <f t="shared" si="90"/>
        <v>technology</v>
      </c>
      <c r="R652" t="str">
        <f t="shared" si="94"/>
        <v>wearables</v>
      </c>
      <c r="S652" s="4">
        <f t="shared" si="95"/>
        <v>41932.036851851852</v>
      </c>
      <c r="T652" s="4">
        <f t="shared" si="96"/>
        <v>41992.078518518523</v>
      </c>
      <c r="U652" s="18">
        <f t="shared" si="97"/>
        <v>60.041666666671517</v>
      </c>
    </row>
    <row r="653" spans="1:21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93"/>
        <v>100.52799999999999</v>
      </c>
      <c r="P653" s="7">
        <f t="shared" si="92"/>
        <v>239.35238095238094</v>
      </c>
      <c r="Q653" t="str">
        <f t="shared" si="90"/>
        <v>technology</v>
      </c>
      <c r="R653" t="str">
        <f t="shared" si="94"/>
        <v>wearables</v>
      </c>
      <c r="S653" s="4">
        <f t="shared" si="95"/>
        <v>41956.017488425925</v>
      </c>
      <c r="T653" s="4">
        <f t="shared" si="96"/>
        <v>41986.017488425925</v>
      </c>
      <c r="U653" s="18">
        <f t="shared" si="97"/>
        <v>30</v>
      </c>
    </row>
    <row r="654" spans="1:21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93"/>
        <v>100.46666666666665</v>
      </c>
      <c r="P654" s="7">
        <f t="shared" si="92"/>
        <v>107.64285714285714</v>
      </c>
      <c r="Q654" t="str">
        <f t="shared" si="90"/>
        <v>technology</v>
      </c>
      <c r="R654" t="str">
        <f t="shared" si="94"/>
        <v>wearables</v>
      </c>
      <c r="S654" s="4">
        <f t="shared" si="95"/>
        <v>42675.690393518518</v>
      </c>
      <c r="T654" s="4">
        <f t="shared" si="96"/>
        <v>42705.732060185182</v>
      </c>
      <c r="U654" s="18">
        <f t="shared" si="97"/>
        <v>30.041666666664241</v>
      </c>
    </row>
    <row r="655" spans="1:21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93"/>
        <v>141.446</v>
      </c>
      <c r="P655" s="7">
        <f t="shared" si="92"/>
        <v>95.830623306233065</v>
      </c>
      <c r="Q655" t="str">
        <f t="shared" si="90"/>
        <v>technology</v>
      </c>
      <c r="R655" t="str">
        <f t="shared" si="94"/>
        <v>wearables</v>
      </c>
      <c r="S655" s="4">
        <f t="shared" si="95"/>
        <v>42199.618518518517</v>
      </c>
      <c r="T655" s="4">
        <f t="shared" si="96"/>
        <v>42236.618518518517</v>
      </c>
      <c r="U655" s="18">
        <f t="shared" si="97"/>
        <v>37</v>
      </c>
    </row>
    <row r="656" spans="1:21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93"/>
        <v>267.29166666666669</v>
      </c>
      <c r="P656" s="7">
        <f t="shared" si="92"/>
        <v>31.663376110562684</v>
      </c>
      <c r="Q656" t="str">
        <f t="shared" si="90"/>
        <v>technology</v>
      </c>
      <c r="R656" t="str">
        <f t="shared" si="94"/>
        <v>wearables</v>
      </c>
      <c r="S656" s="4">
        <f t="shared" si="95"/>
        <v>42163.957326388889</v>
      </c>
      <c r="T656" s="4">
        <f t="shared" si="96"/>
        <v>42193.957326388889</v>
      </c>
      <c r="U656" s="18">
        <f t="shared" si="97"/>
        <v>30</v>
      </c>
    </row>
    <row r="657" spans="1:21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93"/>
        <v>146.88749999999999</v>
      </c>
      <c r="P657" s="7">
        <f t="shared" si="92"/>
        <v>42.886861313868614</v>
      </c>
      <c r="Q657" t="str">
        <f t="shared" si="90"/>
        <v>technology</v>
      </c>
      <c r="R657" t="str">
        <f t="shared" si="94"/>
        <v>wearables</v>
      </c>
      <c r="S657" s="4">
        <f t="shared" si="95"/>
        <v>42045.957314814819</v>
      </c>
      <c r="T657" s="4">
        <f t="shared" si="96"/>
        <v>42075.915648148148</v>
      </c>
      <c r="U657" s="18">
        <f t="shared" si="97"/>
        <v>29.958333333328483</v>
      </c>
    </row>
    <row r="658" spans="1:21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93"/>
        <v>213.56</v>
      </c>
      <c r="P658" s="7">
        <f t="shared" si="92"/>
        <v>122.73563218390805</v>
      </c>
      <c r="Q658" t="str">
        <f t="shared" si="90"/>
        <v>technology</v>
      </c>
      <c r="R658" t="str">
        <f t="shared" si="94"/>
        <v>wearables</v>
      </c>
      <c r="S658" s="4">
        <f t="shared" si="95"/>
        <v>42417.804618055554</v>
      </c>
      <c r="T658" s="4">
        <f t="shared" si="96"/>
        <v>42477.76295138889</v>
      </c>
      <c r="U658" s="18">
        <f t="shared" si="97"/>
        <v>59.958333333335759</v>
      </c>
    </row>
    <row r="659" spans="1:21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93"/>
        <v>125.69999999999999</v>
      </c>
      <c r="P659" s="7">
        <f t="shared" si="92"/>
        <v>190.45454545454547</v>
      </c>
      <c r="Q659" t="str">
        <f t="shared" si="90"/>
        <v>technology</v>
      </c>
      <c r="R659" t="str">
        <f t="shared" si="94"/>
        <v>wearables</v>
      </c>
      <c r="S659" s="4">
        <f t="shared" si="95"/>
        <v>42331.84574074074</v>
      </c>
      <c r="T659" s="4">
        <f t="shared" si="96"/>
        <v>42361.84574074074</v>
      </c>
      <c r="U659" s="18">
        <f t="shared" si="97"/>
        <v>30</v>
      </c>
    </row>
    <row r="660" spans="1:21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93"/>
        <v>104.46206037108834</v>
      </c>
      <c r="P660" s="7">
        <f t="shared" si="92"/>
        <v>109.33695652173913</v>
      </c>
      <c r="Q660" t="str">
        <f t="shared" si="90"/>
        <v>technology</v>
      </c>
      <c r="R660" t="str">
        <f t="shared" si="94"/>
        <v>wearables</v>
      </c>
      <c r="S660" s="4">
        <f t="shared" si="95"/>
        <v>42179.160752314812</v>
      </c>
      <c r="T660" s="4">
        <f t="shared" si="96"/>
        <v>42211.75</v>
      </c>
      <c r="U660" s="18">
        <f t="shared" si="97"/>
        <v>32.589247685187729</v>
      </c>
    </row>
    <row r="661" spans="1:21" ht="15.75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93"/>
        <v>100.56666666666668</v>
      </c>
      <c r="P661" s="7">
        <f t="shared" si="92"/>
        <v>143.66666666666666</v>
      </c>
      <c r="Q661" t="str">
        <f t="shared" si="90"/>
        <v>technology</v>
      </c>
      <c r="R661" t="str">
        <f t="shared" si="94"/>
        <v>wearables</v>
      </c>
      <c r="S661" s="4">
        <f t="shared" si="95"/>
        <v>42209.593692129631</v>
      </c>
      <c r="T661" s="4">
        <f t="shared" si="96"/>
        <v>42239.593692129631</v>
      </c>
      <c r="U661" s="18">
        <f t="shared" si="97"/>
        <v>30</v>
      </c>
    </row>
    <row r="662" spans="1:21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93"/>
        <v>3.0579999999999998</v>
      </c>
      <c r="P662" s="7">
        <f t="shared" si="92"/>
        <v>84.944444444444443</v>
      </c>
      <c r="Q662" t="str">
        <f t="shared" si="90"/>
        <v>technology</v>
      </c>
      <c r="R662" t="str">
        <f t="shared" si="94"/>
        <v>wearables</v>
      </c>
      <c r="S662" s="4">
        <f t="shared" si="95"/>
        <v>41922.741655092592</v>
      </c>
      <c r="T662" s="4">
        <f t="shared" si="96"/>
        <v>41952.783321759256</v>
      </c>
      <c r="U662" s="18">
        <f t="shared" si="97"/>
        <v>30.041666666664241</v>
      </c>
    </row>
    <row r="663" spans="1:21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93"/>
        <v>0.95</v>
      </c>
      <c r="P663" s="7">
        <f t="shared" si="92"/>
        <v>10.555555555555555</v>
      </c>
      <c r="Q663" t="str">
        <f t="shared" si="90"/>
        <v>technology</v>
      </c>
      <c r="R663" t="str">
        <f t="shared" si="94"/>
        <v>wearables</v>
      </c>
      <c r="S663" s="4">
        <f t="shared" si="95"/>
        <v>42636.645358796297</v>
      </c>
      <c r="T663" s="4">
        <f t="shared" si="96"/>
        <v>42666.645358796297</v>
      </c>
      <c r="U663" s="18">
        <f t="shared" si="97"/>
        <v>30</v>
      </c>
    </row>
    <row r="664" spans="1:21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93"/>
        <v>0.4</v>
      </c>
      <c r="P664" s="7">
        <f t="shared" si="92"/>
        <v>39</v>
      </c>
      <c r="Q664" t="str">
        <f t="shared" si="90"/>
        <v>technology</v>
      </c>
      <c r="R664" t="str">
        <f t="shared" si="94"/>
        <v>wearables</v>
      </c>
      <c r="S664" s="4">
        <f t="shared" si="95"/>
        <v>41990.438043981485</v>
      </c>
      <c r="T664" s="4">
        <f t="shared" si="96"/>
        <v>42020.438043981485</v>
      </c>
      <c r="U664" s="18">
        <f t="shared" si="97"/>
        <v>30</v>
      </c>
    </row>
    <row r="665" spans="1:21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93"/>
        <v>0.35000000000000003</v>
      </c>
      <c r="P665" s="7">
        <f t="shared" si="92"/>
        <v>100</v>
      </c>
      <c r="Q665" t="str">
        <f t="shared" si="90"/>
        <v>technology</v>
      </c>
      <c r="R665" t="str">
        <f t="shared" si="94"/>
        <v>wearables</v>
      </c>
      <c r="S665" s="4">
        <f t="shared" si="95"/>
        <v>42173.843240740738</v>
      </c>
      <c r="T665" s="4">
        <f t="shared" si="96"/>
        <v>42203.843240740738</v>
      </c>
      <c r="U665" s="18">
        <f t="shared" si="97"/>
        <v>30</v>
      </c>
    </row>
    <row r="666" spans="1:21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93"/>
        <v>7.5333333333333332</v>
      </c>
      <c r="P666" s="7">
        <f t="shared" si="92"/>
        <v>31.172413793103448</v>
      </c>
      <c r="Q666" t="str">
        <f t="shared" si="90"/>
        <v>technology</v>
      </c>
      <c r="R666" t="str">
        <f t="shared" si="94"/>
        <v>wearables</v>
      </c>
      <c r="S666" s="4">
        <f t="shared" si="95"/>
        <v>42077.666377314818</v>
      </c>
      <c r="T666" s="4">
        <f t="shared" si="96"/>
        <v>42107.666377314818</v>
      </c>
      <c r="U666" s="18">
        <f t="shared" si="97"/>
        <v>30</v>
      </c>
    </row>
    <row r="667" spans="1:21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93"/>
        <v>18.64</v>
      </c>
      <c r="P667" s="7">
        <f t="shared" si="92"/>
        <v>155.33333333333334</v>
      </c>
      <c r="Q667" t="str">
        <f t="shared" si="90"/>
        <v>technology</v>
      </c>
      <c r="R667" t="str">
        <f t="shared" si="94"/>
        <v>wearables</v>
      </c>
      <c r="S667" s="4">
        <f t="shared" si="95"/>
        <v>42688.711354166662</v>
      </c>
      <c r="T667" s="4">
        <f t="shared" si="96"/>
        <v>42748.711354166662</v>
      </c>
      <c r="U667" s="18">
        <f t="shared" si="97"/>
        <v>60</v>
      </c>
    </row>
    <row r="668" spans="1:21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93"/>
        <v>4.0000000000000001E-3</v>
      </c>
      <c r="P668" s="7">
        <f t="shared" si="92"/>
        <v>2</v>
      </c>
      <c r="Q668" t="str">
        <f t="shared" si="90"/>
        <v>technology</v>
      </c>
      <c r="R668" t="str">
        <f t="shared" si="94"/>
        <v>wearables</v>
      </c>
      <c r="S668" s="4">
        <f t="shared" si="95"/>
        <v>41838.832152777773</v>
      </c>
      <c r="T668" s="4">
        <f t="shared" si="96"/>
        <v>41868.832152777773</v>
      </c>
      <c r="U668" s="18">
        <f t="shared" si="97"/>
        <v>30</v>
      </c>
    </row>
    <row r="669" spans="1:21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93"/>
        <v>10.02</v>
      </c>
      <c r="P669" s="7">
        <f t="shared" si="92"/>
        <v>178.92857142857142</v>
      </c>
      <c r="Q669" t="str">
        <f t="shared" si="90"/>
        <v>technology</v>
      </c>
      <c r="R669" t="str">
        <f t="shared" si="94"/>
        <v>wearables</v>
      </c>
      <c r="S669" s="4">
        <f t="shared" si="95"/>
        <v>42632.373414351852</v>
      </c>
      <c r="T669" s="4">
        <f t="shared" si="96"/>
        <v>42672.373414351852</v>
      </c>
      <c r="U669" s="18">
        <f t="shared" si="97"/>
        <v>40</v>
      </c>
    </row>
    <row r="670" spans="1:21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93"/>
        <v>4.5600000000000005</v>
      </c>
      <c r="P670" s="7">
        <f t="shared" si="92"/>
        <v>27.36</v>
      </c>
      <c r="Q670" t="str">
        <f t="shared" ref="Q670:Q733" si="98">LEFT(N670,10)</f>
        <v>technology</v>
      </c>
      <c r="R670" t="str">
        <f t="shared" si="94"/>
        <v>wearables</v>
      </c>
      <c r="S670" s="4">
        <f t="shared" si="95"/>
        <v>42090.831273148149</v>
      </c>
      <c r="T670" s="4">
        <f t="shared" si="96"/>
        <v>42135.831273148149</v>
      </c>
      <c r="U670" s="18">
        <f t="shared" si="97"/>
        <v>45</v>
      </c>
    </row>
    <row r="671" spans="1:21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93"/>
        <v>21.5075</v>
      </c>
      <c r="P671" s="7">
        <f t="shared" si="92"/>
        <v>1536.25</v>
      </c>
      <c r="Q671" t="str">
        <f t="shared" si="98"/>
        <v>technology</v>
      </c>
      <c r="R671" t="str">
        <f t="shared" si="94"/>
        <v>wearables</v>
      </c>
      <c r="S671" s="4">
        <f t="shared" si="95"/>
        <v>42527.625671296293</v>
      </c>
      <c r="T671" s="4">
        <f t="shared" si="96"/>
        <v>42557.625671296293</v>
      </c>
      <c r="U671" s="18">
        <f t="shared" si="97"/>
        <v>30</v>
      </c>
    </row>
    <row r="672" spans="1:21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93"/>
        <v>29.276666666666667</v>
      </c>
      <c r="P672" s="7">
        <f t="shared" si="92"/>
        <v>84.99677419354839</v>
      </c>
      <c r="Q672" t="str">
        <f t="shared" si="98"/>
        <v>technology</v>
      </c>
      <c r="R672" t="str">
        <f t="shared" si="94"/>
        <v>wearables</v>
      </c>
      <c r="S672" s="4">
        <f t="shared" si="95"/>
        <v>42506.709722222222</v>
      </c>
      <c r="T672" s="4">
        <f t="shared" si="96"/>
        <v>42540.340277777781</v>
      </c>
      <c r="U672" s="18">
        <f t="shared" si="97"/>
        <v>33.630555555559113</v>
      </c>
    </row>
    <row r="673" spans="1:21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93"/>
        <v>39.426666666666662</v>
      </c>
      <c r="P673" s="7">
        <f t="shared" si="92"/>
        <v>788.5333333333333</v>
      </c>
      <c r="Q673" t="str">
        <f t="shared" si="98"/>
        <v>technology</v>
      </c>
      <c r="R673" t="str">
        <f t="shared" si="94"/>
        <v>wearables</v>
      </c>
      <c r="S673" s="4">
        <f t="shared" si="95"/>
        <v>41984.692731481482</v>
      </c>
      <c r="T673" s="4">
        <f t="shared" si="96"/>
        <v>42018.166666666672</v>
      </c>
      <c r="U673" s="18">
        <f t="shared" si="97"/>
        <v>33.473935185189475</v>
      </c>
    </row>
    <row r="674" spans="1:21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93"/>
        <v>21.628</v>
      </c>
      <c r="P674" s="7">
        <f t="shared" si="92"/>
        <v>50.29767441860465</v>
      </c>
      <c r="Q674" t="str">
        <f t="shared" si="98"/>
        <v>technology</v>
      </c>
      <c r="R674" t="str">
        <f t="shared" ref="R674:R705" si="99">RIGHT(N674,9)</f>
        <v>wearables</v>
      </c>
      <c r="S674" s="4">
        <f t="shared" si="95"/>
        <v>41974.219490740739</v>
      </c>
      <c r="T674" s="4">
        <f t="shared" si="96"/>
        <v>42005.207638888889</v>
      </c>
      <c r="U674" s="18">
        <f t="shared" si="97"/>
        <v>30.988148148149776</v>
      </c>
    </row>
    <row r="675" spans="1:21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93"/>
        <v>0.20500000000000002</v>
      </c>
      <c r="P675" s="7">
        <f t="shared" si="92"/>
        <v>68.333333333333329</v>
      </c>
      <c r="Q675" t="str">
        <f t="shared" si="98"/>
        <v>technology</v>
      </c>
      <c r="R675" t="str">
        <f t="shared" si="99"/>
        <v>wearables</v>
      </c>
      <c r="S675" s="4">
        <f t="shared" si="95"/>
        <v>41838.840474537035</v>
      </c>
      <c r="T675" s="4">
        <f t="shared" si="96"/>
        <v>41883.840474537035</v>
      </c>
      <c r="U675" s="18">
        <f t="shared" si="97"/>
        <v>45</v>
      </c>
    </row>
    <row r="676" spans="1:21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93"/>
        <v>0.03</v>
      </c>
      <c r="P676" s="7">
        <f t="shared" si="92"/>
        <v>7.5</v>
      </c>
      <c r="Q676" t="str">
        <f t="shared" si="98"/>
        <v>technology</v>
      </c>
      <c r="R676" t="str">
        <f t="shared" si="99"/>
        <v>wearables</v>
      </c>
      <c r="S676" s="4">
        <f t="shared" si="95"/>
        <v>41803.116053240738</v>
      </c>
      <c r="T676" s="4">
        <f t="shared" si="96"/>
        <v>41863.116053240738</v>
      </c>
      <c r="U676" s="18">
        <f t="shared" si="97"/>
        <v>60</v>
      </c>
    </row>
    <row r="677" spans="1:21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93"/>
        <v>14.85</v>
      </c>
      <c r="P677" s="7">
        <f t="shared" si="92"/>
        <v>34.269230769230766</v>
      </c>
      <c r="Q677" t="str">
        <f t="shared" si="98"/>
        <v>technology</v>
      </c>
      <c r="R677" t="str">
        <f t="shared" si="99"/>
        <v>wearables</v>
      </c>
      <c r="S677" s="4">
        <f t="shared" si="95"/>
        <v>41975.930601851855</v>
      </c>
      <c r="T677" s="4">
        <f t="shared" si="96"/>
        <v>42005.290972222225</v>
      </c>
      <c r="U677" s="18">
        <f t="shared" si="97"/>
        <v>29.360370370370219</v>
      </c>
    </row>
    <row r="678" spans="1:21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93"/>
        <v>1.4710000000000001</v>
      </c>
      <c r="P678" s="7">
        <f t="shared" si="92"/>
        <v>61.291666666666664</v>
      </c>
      <c r="Q678" t="str">
        <f t="shared" si="98"/>
        <v>technology</v>
      </c>
      <c r="R678" t="str">
        <f t="shared" si="99"/>
        <v>wearables</v>
      </c>
      <c r="S678" s="4">
        <f t="shared" si="95"/>
        <v>42012.76829861111</v>
      </c>
      <c r="T678" s="4">
        <f t="shared" si="96"/>
        <v>42042.76829861111</v>
      </c>
      <c r="U678" s="18">
        <f t="shared" si="97"/>
        <v>30</v>
      </c>
    </row>
    <row r="679" spans="1:21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93"/>
        <v>25.584</v>
      </c>
      <c r="P679" s="7">
        <f t="shared" si="92"/>
        <v>133.25</v>
      </c>
      <c r="Q679" t="str">
        <f t="shared" si="98"/>
        <v>technology</v>
      </c>
      <c r="R679" t="str">
        <f t="shared" si="99"/>
        <v>wearables</v>
      </c>
      <c r="S679" s="4">
        <f t="shared" si="95"/>
        <v>42504.403877314813</v>
      </c>
      <c r="T679" s="4">
        <f t="shared" si="96"/>
        <v>42549.403877314813</v>
      </c>
      <c r="U679" s="18">
        <f t="shared" si="97"/>
        <v>45</v>
      </c>
    </row>
    <row r="680" spans="1:21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93"/>
        <v>3.8206896551724134</v>
      </c>
      <c r="P680" s="7">
        <f t="shared" si="92"/>
        <v>65.17647058823529</v>
      </c>
      <c r="Q680" t="str">
        <f t="shared" si="98"/>
        <v>technology</v>
      </c>
      <c r="R680" t="str">
        <f t="shared" si="99"/>
        <v>wearables</v>
      </c>
      <c r="S680" s="4">
        <f t="shared" si="95"/>
        <v>42481.376597222217</v>
      </c>
      <c r="T680" s="4">
        <f t="shared" si="96"/>
        <v>42511.376597222217</v>
      </c>
      <c r="U680" s="18">
        <f t="shared" si="97"/>
        <v>30</v>
      </c>
    </row>
    <row r="681" spans="1:21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93"/>
        <v>15.485964912280703</v>
      </c>
      <c r="P681" s="7">
        <f t="shared" si="92"/>
        <v>93.90425531914893</v>
      </c>
      <c r="Q681" t="str">
        <f t="shared" si="98"/>
        <v>technology</v>
      </c>
      <c r="R681" t="str">
        <f t="shared" si="99"/>
        <v>wearables</v>
      </c>
      <c r="S681" s="4">
        <f t="shared" si="95"/>
        <v>42556.695706018523</v>
      </c>
      <c r="T681" s="4">
        <f t="shared" si="96"/>
        <v>42616.695706018523</v>
      </c>
      <c r="U681" s="18">
        <f t="shared" si="97"/>
        <v>60</v>
      </c>
    </row>
    <row r="682" spans="1:21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93"/>
        <v>25.912000000000003</v>
      </c>
      <c r="P682" s="7">
        <f t="shared" si="92"/>
        <v>150.65116279069767</v>
      </c>
      <c r="Q682" t="str">
        <f t="shared" si="98"/>
        <v>technology</v>
      </c>
      <c r="R682" t="str">
        <f t="shared" si="99"/>
        <v>wearables</v>
      </c>
      <c r="S682" s="4">
        <f t="shared" si="95"/>
        <v>41864.501516203702</v>
      </c>
      <c r="T682" s="4">
        <f t="shared" si="96"/>
        <v>41899.501516203702</v>
      </c>
      <c r="U682" s="18">
        <f t="shared" si="97"/>
        <v>35</v>
      </c>
    </row>
    <row r="683" spans="1:21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93"/>
        <v>0.04</v>
      </c>
      <c r="P683" s="7">
        <f t="shared" si="92"/>
        <v>1</v>
      </c>
      <c r="Q683" t="str">
        <f t="shared" si="98"/>
        <v>technology</v>
      </c>
      <c r="R683" t="str">
        <f t="shared" si="99"/>
        <v>wearables</v>
      </c>
      <c r="S683" s="4">
        <f t="shared" si="95"/>
        <v>42639.805601851855</v>
      </c>
      <c r="T683" s="4">
        <f t="shared" si="96"/>
        <v>42669.805601851855</v>
      </c>
      <c r="U683" s="18">
        <f t="shared" si="97"/>
        <v>30</v>
      </c>
    </row>
    <row r="684" spans="1:21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93"/>
        <v>0.106</v>
      </c>
      <c r="P684" s="7">
        <f t="shared" si="92"/>
        <v>13.25</v>
      </c>
      <c r="Q684" t="str">
        <f t="shared" si="98"/>
        <v>technology</v>
      </c>
      <c r="R684" t="str">
        <f t="shared" si="99"/>
        <v>wearables</v>
      </c>
      <c r="S684" s="4">
        <f t="shared" si="95"/>
        <v>42778.765300925923</v>
      </c>
      <c r="T684" s="4">
        <f t="shared" si="96"/>
        <v>42808.723634259259</v>
      </c>
      <c r="U684" s="18">
        <f t="shared" si="97"/>
        <v>29.958333333335759</v>
      </c>
    </row>
    <row r="685" spans="1:21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93"/>
        <v>0.85142857142857142</v>
      </c>
      <c r="P685" s="7">
        <f t="shared" si="92"/>
        <v>99.333333333333329</v>
      </c>
      <c r="Q685" t="str">
        <f t="shared" si="98"/>
        <v>technology</v>
      </c>
      <c r="R685" t="str">
        <f t="shared" si="99"/>
        <v>wearables</v>
      </c>
      <c r="S685" s="4">
        <f t="shared" si="95"/>
        <v>42634.900046296301</v>
      </c>
      <c r="T685" s="4">
        <f t="shared" si="96"/>
        <v>42674.900046296301</v>
      </c>
      <c r="U685" s="18">
        <f t="shared" si="97"/>
        <v>40</v>
      </c>
    </row>
    <row r="686" spans="1:21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93"/>
        <v>7.4837500000000006</v>
      </c>
      <c r="P686" s="7">
        <f t="shared" si="92"/>
        <v>177.39259259259259</v>
      </c>
      <c r="Q686" t="str">
        <f t="shared" si="98"/>
        <v>technology</v>
      </c>
      <c r="R686" t="str">
        <f t="shared" si="99"/>
        <v>wearables</v>
      </c>
      <c r="S686" s="4">
        <f t="shared" si="95"/>
        <v>41809.473275462966</v>
      </c>
      <c r="T686" s="4">
        <f t="shared" si="96"/>
        <v>41845.125</v>
      </c>
      <c r="U686" s="18">
        <f t="shared" si="97"/>
        <v>35.65172453703417</v>
      </c>
    </row>
    <row r="687" spans="1:21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93"/>
        <v>27.650000000000002</v>
      </c>
      <c r="P687" s="7">
        <f t="shared" si="92"/>
        <v>55.3</v>
      </c>
      <c r="Q687" t="str">
        <f t="shared" si="98"/>
        <v>technology</v>
      </c>
      <c r="R687" t="str">
        <f t="shared" si="99"/>
        <v>wearables</v>
      </c>
      <c r="S687" s="4">
        <f t="shared" si="95"/>
        <v>41971.866574074069</v>
      </c>
      <c r="T687" s="4">
        <f t="shared" si="96"/>
        <v>42016.866574074069</v>
      </c>
      <c r="U687" s="18">
        <f t="shared" si="97"/>
        <v>45</v>
      </c>
    </row>
    <row r="688" spans="1:21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93"/>
        <v>0</v>
      </c>
      <c r="P688" s="7">
        <v>0</v>
      </c>
      <c r="Q688" t="str">
        <f t="shared" si="98"/>
        <v>technology</v>
      </c>
      <c r="R688" t="str">
        <f t="shared" si="99"/>
        <v>wearables</v>
      </c>
      <c r="S688" s="4">
        <f t="shared" si="95"/>
        <v>42189.673263888893</v>
      </c>
      <c r="T688" s="4">
        <f t="shared" si="96"/>
        <v>42219.673263888893</v>
      </c>
      <c r="U688" s="18">
        <f t="shared" si="97"/>
        <v>30</v>
      </c>
    </row>
    <row r="689" spans="1:21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93"/>
        <v>3.55</v>
      </c>
      <c r="P689" s="7">
        <f t="shared" ref="P689:P707" si="100">E689/L689</f>
        <v>591.66666666666663</v>
      </c>
      <c r="Q689" t="str">
        <f t="shared" si="98"/>
        <v>technology</v>
      </c>
      <c r="R689" t="str">
        <f t="shared" si="99"/>
        <v>wearables</v>
      </c>
      <c r="S689" s="4">
        <f t="shared" si="95"/>
        <v>42711.750613425931</v>
      </c>
      <c r="T689" s="4">
        <f t="shared" si="96"/>
        <v>42771.750613425931</v>
      </c>
      <c r="U689" s="18">
        <f t="shared" si="97"/>
        <v>60</v>
      </c>
    </row>
    <row r="690" spans="1:21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93"/>
        <v>72.989999999999995</v>
      </c>
      <c r="P690" s="7">
        <f t="shared" si="100"/>
        <v>405.5</v>
      </c>
      <c r="Q690" t="str">
        <f t="shared" si="98"/>
        <v>technology</v>
      </c>
      <c r="R690" t="str">
        <f t="shared" si="99"/>
        <v>wearables</v>
      </c>
      <c r="S690" s="4">
        <f t="shared" si="95"/>
        <v>42262.104780092588</v>
      </c>
      <c r="T690" s="4">
        <f t="shared" si="96"/>
        <v>42292.104780092588</v>
      </c>
      <c r="U690" s="18">
        <f t="shared" si="97"/>
        <v>30</v>
      </c>
    </row>
    <row r="691" spans="1:21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93"/>
        <v>57.648750000000007</v>
      </c>
      <c r="P691" s="7">
        <f t="shared" si="100"/>
        <v>343.14732142857144</v>
      </c>
      <c r="Q691" t="str">
        <f t="shared" si="98"/>
        <v>technology</v>
      </c>
      <c r="R691" t="str">
        <f t="shared" si="99"/>
        <v>wearables</v>
      </c>
      <c r="S691" s="4">
        <f t="shared" si="95"/>
        <v>42675.66778935185</v>
      </c>
      <c r="T691" s="4">
        <f t="shared" si="96"/>
        <v>42712.207638888889</v>
      </c>
      <c r="U691" s="18">
        <f t="shared" si="97"/>
        <v>36.539849537039117</v>
      </c>
    </row>
    <row r="692" spans="1:21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93"/>
        <v>12.34</v>
      </c>
      <c r="P692" s="7">
        <f t="shared" si="100"/>
        <v>72.588235294117652</v>
      </c>
      <c r="Q692" t="str">
        <f t="shared" si="98"/>
        <v>technology</v>
      </c>
      <c r="R692" t="str">
        <f t="shared" si="99"/>
        <v>wearables</v>
      </c>
      <c r="S692" s="4">
        <f t="shared" si="95"/>
        <v>42579.634733796294</v>
      </c>
      <c r="T692" s="4">
        <f t="shared" si="96"/>
        <v>42622.25</v>
      </c>
      <c r="U692" s="18">
        <f t="shared" si="97"/>
        <v>42.615266203705687</v>
      </c>
    </row>
    <row r="693" spans="1:21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93"/>
        <v>0.52</v>
      </c>
      <c r="P693" s="7">
        <f t="shared" si="100"/>
        <v>26</v>
      </c>
      <c r="Q693" t="str">
        <f t="shared" si="98"/>
        <v>technology</v>
      </c>
      <c r="R693" t="str">
        <f t="shared" si="99"/>
        <v>wearables</v>
      </c>
      <c r="S693" s="4">
        <f t="shared" si="95"/>
        <v>42158.028310185182</v>
      </c>
      <c r="T693" s="4">
        <f t="shared" si="96"/>
        <v>42186.028310185182</v>
      </c>
      <c r="U693" s="18">
        <f t="shared" si="97"/>
        <v>28</v>
      </c>
    </row>
    <row r="694" spans="1:21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93"/>
        <v>6.5299999999999994</v>
      </c>
      <c r="P694" s="7">
        <f t="shared" si="100"/>
        <v>6.4975124378109452</v>
      </c>
      <c r="Q694" t="str">
        <f t="shared" si="98"/>
        <v>technology</v>
      </c>
      <c r="R694" t="str">
        <f t="shared" si="99"/>
        <v>wearables</v>
      </c>
      <c r="S694" s="4">
        <f t="shared" si="95"/>
        <v>42696.37572916667</v>
      </c>
      <c r="T694" s="4">
        <f t="shared" si="96"/>
        <v>42726.37572916667</v>
      </c>
      <c r="U694" s="18">
        <f t="shared" si="97"/>
        <v>30</v>
      </c>
    </row>
    <row r="695" spans="1:21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93"/>
        <v>35.338000000000001</v>
      </c>
      <c r="P695" s="7">
        <f t="shared" si="100"/>
        <v>119.38513513513513</v>
      </c>
      <c r="Q695" t="str">
        <f t="shared" si="98"/>
        <v>technology</v>
      </c>
      <c r="R695" t="str">
        <f t="shared" si="99"/>
        <v>wearables</v>
      </c>
      <c r="S695" s="4">
        <f t="shared" si="95"/>
        <v>42094.808182870373</v>
      </c>
      <c r="T695" s="4">
        <f t="shared" si="96"/>
        <v>42124.808182870373</v>
      </c>
      <c r="U695" s="18">
        <f t="shared" si="97"/>
        <v>30</v>
      </c>
    </row>
    <row r="696" spans="1:21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93"/>
        <v>0.39333333333333331</v>
      </c>
      <c r="P696" s="7">
        <f t="shared" si="100"/>
        <v>84.285714285714292</v>
      </c>
      <c r="Q696" t="str">
        <f t="shared" si="98"/>
        <v>technology</v>
      </c>
      <c r="R696" t="str">
        <f t="shared" si="99"/>
        <v>wearables</v>
      </c>
      <c r="S696" s="4">
        <f t="shared" si="95"/>
        <v>42737.663877314815</v>
      </c>
      <c r="T696" s="4">
        <f t="shared" si="96"/>
        <v>42767.663877314815</v>
      </c>
      <c r="U696" s="18">
        <f t="shared" si="97"/>
        <v>30</v>
      </c>
    </row>
    <row r="697" spans="1:21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93"/>
        <v>1.06</v>
      </c>
      <c r="P697" s="7">
        <f t="shared" si="100"/>
        <v>90.857142857142861</v>
      </c>
      <c r="Q697" t="str">
        <f t="shared" si="98"/>
        <v>technology</v>
      </c>
      <c r="R697" t="str">
        <f t="shared" si="99"/>
        <v>wearables</v>
      </c>
      <c r="S697" s="4">
        <f t="shared" si="95"/>
        <v>41913.521064814813</v>
      </c>
      <c r="T697" s="4">
        <f t="shared" si="96"/>
        <v>41943.521064814813</v>
      </c>
      <c r="U697" s="18">
        <f t="shared" si="97"/>
        <v>30</v>
      </c>
    </row>
    <row r="698" spans="1:21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93"/>
        <v>5.7142857142857147E-4</v>
      </c>
      <c r="P698" s="7">
        <f t="shared" si="100"/>
        <v>1</v>
      </c>
      <c r="Q698" t="str">
        <f t="shared" si="98"/>
        <v>technology</v>
      </c>
      <c r="R698" t="str">
        <f t="shared" si="99"/>
        <v>wearables</v>
      </c>
      <c r="S698" s="4">
        <f t="shared" si="95"/>
        <v>41815.927106481482</v>
      </c>
      <c r="T698" s="4">
        <f t="shared" si="96"/>
        <v>41845.927106481482</v>
      </c>
      <c r="U698" s="18">
        <f t="shared" si="97"/>
        <v>30</v>
      </c>
    </row>
    <row r="699" spans="1:21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93"/>
        <v>46.379999999999995</v>
      </c>
      <c r="P699" s="7">
        <f t="shared" si="100"/>
        <v>20.342105263157894</v>
      </c>
      <c r="Q699" t="str">
        <f t="shared" si="98"/>
        <v>technology</v>
      </c>
      <c r="R699" t="str">
        <f t="shared" si="99"/>
        <v>wearables</v>
      </c>
      <c r="S699" s="4">
        <f t="shared" si="95"/>
        <v>42388.523020833338</v>
      </c>
      <c r="T699" s="4">
        <f t="shared" si="96"/>
        <v>42403.523020833338</v>
      </c>
      <c r="U699" s="18">
        <f t="shared" si="97"/>
        <v>15</v>
      </c>
    </row>
    <row r="700" spans="1:21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93"/>
        <v>15.39</v>
      </c>
      <c r="P700" s="7">
        <f t="shared" si="100"/>
        <v>530.68965517241384</v>
      </c>
      <c r="Q700" t="str">
        <f t="shared" si="98"/>
        <v>technology</v>
      </c>
      <c r="R700" t="str">
        <f t="shared" si="99"/>
        <v>wearables</v>
      </c>
      <c r="S700" s="4">
        <f t="shared" si="95"/>
        <v>41866.931076388893</v>
      </c>
      <c r="T700" s="4">
        <f t="shared" si="96"/>
        <v>41900.083333333336</v>
      </c>
      <c r="U700" s="18">
        <f t="shared" si="97"/>
        <v>33.152256944442343</v>
      </c>
    </row>
    <row r="701" spans="1:21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93"/>
        <v>82.422107692307705</v>
      </c>
      <c r="P701" s="7">
        <f t="shared" si="100"/>
        <v>120.39184269662923</v>
      </c>
      <c r="Q701" t="str">
        <f t="shared" si="98"/>
        <v>technology</v>
      </c>
      <c r="R701" t="str">
        <f t="shared" si="99"/>
        <v>wearables</v>
      </c>
      <c r="S701" s="4">
        <f t="shared" si="95"/>
        <v>41563.485509259262</v>
      </c>
      <c r="T701" s="4">
        <f t="shared" si="96"/>
        <v>41600.666666666664</v>
      </c>
      <c r="U701" s="18">
        <f t="shared" si="97"/>
        <v>37.18115740740177</v>
      </c>
    </row>
    <row r="702" spans="1:21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93"/>
        <v>2.6866666666666665</v>
      </c>
      <c r="P702" s="7">
        <f t="shared" si="100"/>
        <v>13</v>
      </c>
      <c r="Q702" t="str">
        <f t="shared" si="98"/>
        <v>technology</v>
      </c>
      <c r="R702" t="str">
        <f t="shared" si="99"/>
        <v>wearables</v>
      </c>
      <c r="S702" s="4">
        <f t="shared" si="95"/>
        <v>42715.688437500001</v>
      </c>
      <c r="T702" s="4">
        <f t="shared" si="96"/>
        <v>42745.688437500001</v>
      </c>
      <c r="U702" s="18">
        <f t="shared" si="97"/>
        <v>30</v>
      </c>
    </row>
    <row r="703" spans="1:21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93"/>
        <v>26.6</v>
      </c>
      <c r="P703" s="7">
        <f t="shared" si="100"/>
        <v>291.33333333333331</v>
      </c>
      <c r="Q703" t="str">
        <f t="shared" si="98"/>
        <v>technology</v>
      </c>
      <c r="R703" t="str">
        <f t="shared" si="99"/>
        <v>wearables</v>
      </c>
      <c r="S703" s="4">
        <f t="shared" si="95"/>
        <v>41813.662962962961</v>
      </c>
      <c r="T703" s="4">
        <f t="shared" si="96"/>
        <v>41843.662962962961</v>
      </c>
      <c r="U703" s="18">
        <f t="shared" si="97"/>
        <v>30</v>
      </c>
    </row>
    <row r="704" spans="1:21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93"/>
        <v>30.813400000000001</v>
      </c>
      <c r="P704" s="7">
        <f t="shared" si="100"/>
        <v>124.9191891891892</v>
      </c>
      <c r="Q704" t="str">
        <f t="shared" si="98"/>
        <v>technology</v>
      </c>
      <c r="R704" t="str">
        <f t="shared" si="99"/>
        <v>wearables</v>
      </c>
      <c r="S704" s="4">
        <f t="shared" si="95"/>
        <v>42668.726701388892</v>
      </c>
      <c r="T704" s="4">
        <f t="shared" si="96"/>
        <v>42698.768368055556</v>
      </c>
      <c r="U704" s="18">
        <f t="shared" si="97"/>
        <v>30.041666666664241</v>
      </c>
    </row>
    <row r="705" spans="1:21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93"/>
        <v>5.58</v>
      </c>
      <c r="P705" s="7">
        <f t="shared" si="100"/>
        <v>119.57142857142857</v>
      </c>
      <c r="Q705" t="str">
        <f t="shared" si="98"/>
        <v>technology</v>
      </c>
      <c r="R705" t="str">
        <f t="shared" si="99"/>
        <v>wearables</v>
      </c>
      <c r="S705" s="4">
        <f t="shared" si="95"/>
        <v>42711.950798611113</v>
      </c>
      <c r="T705" s="4">
        <f t="shared" si="96"/>
        <v>42766.98055555555</v>
      </c>
      <c r="U705" s="18">
        <f t="shared" si="97"/>
        <v>55.029756944437395</v>
      </c>
    </row>
    <row r="706" spans="1:21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101">(E706/D706)*100</f>
        <v>0.87454545454545463</v>
      </c>
      <c r="P706" s="7">
        <f t="shared" si="100"/>
        <v>120.25</v>
      </c>
      <c r="Q706" t="str">
        <f t="shared" si="98"/>
        <v>technology</v>
      </c>
      <c r="R706" t="str">
        <f t="shared" ref="R706:R721" si="102">RIGHT(N706,9)</f>
        <v>wearables</v>
      </c>
      <c r="S706" s="4">
        <f t="shared" ref="S706:S769" si="103" xml:space="preserve"> ((J706/86400) +25569)</f>
        <v>42726.192916666667</v>
      </c>
      <c r="T706" s="4">
        <f t="shared" ref="T706:T769" si="104" xml:space="preserve"> ((I706/86400) +25569)</f>
        <v>42786.192916666667</v>
      </c>
      <c r="U706" s="18">
        <f t="shared" si="97"/>
        <v>60</v>
      </c>
    </row>
    <row r="707" spans="1:21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101"/>
        <v>0.97699999999999987</v>
      </c>
      <c r="P707" s="7">
        <f t="shared" si="100"/>
        <v>195.4</v>
      </c>
      <c r="Q707" t="str">
        <f t="shared" si="98"/>
        <v>technology</v>
      </c>
      <c r="R707" t="str">
        <f t="shared" si="102"/>
        <v>wearables</v>
      </c>
      <c r="S707" s="4">
        <f t="shared" si="103"/>
        <v>42726.491643518515</v>
      </c>
      <c r="T707" s="4">
        <f t="shared" si="104"/>
        <v>42756.491643518515</v>
      </c>
      <c r="U707" s="18">
        <f t="shared" ref="U707:U770" si="105">T707-S707</f>
        <v>30</v>
      </c>
    </row>
    <row r="708" spans="1:21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101"/>
        <v>0</v>
      </c>
      <c r="P708" s="7">
        <v>0</v>
      </c>
      <c r="Q708" t="str">
        <f t="shared" si="98"/>
        <v>technology</v>
      </c>
      <c r="R708" t="str">
        <f t="shared" si="102"/>
        <v>wearables</v>
      </c>
      <c r="S708" s="4">
        <f t="shared" si="103"/>
        <v>42676.995173611111</v>
      </c>
      <c r="T708" s="4">
        <f t="shared" si="104"/>
        <v>42718.777083333334</v>
      </c>
      <c r="U708" s="18">
        <f t="shared" si="105"/>
        <v>41.781909722223645</v>
      </c>
    </row>
    <row r="709" spans="1:21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01"/>
        <v>78.927352941176466</v>
      </c>
      <c r="P709" s="7">
        <f>E709/L709</f>
        <v>117.69868421052631</v>
      </c>
      <c r="Q709" t="str">
        <f t="shared" si="98"/>
        <v>technology</v>
      </c>
      <c r="R709" t="str">
        <f t="shared" si="102"/>
        <v>wearables</v>
      </c>
      <c r="S709" s="4">
        <f t="shared" si="103"/>
        <v>42696.663506944446</v>
      </c>
      <c r="T709" s="4">
        <f t="shared" si="104"/>
        <v>42736.663506944446</v>
      </c>
      <c r="U709" s="18">
        <f t="shared" si="105"/>
        <v>40</v>
      </c>
    </row>
    <row r="710" spans="1:21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01"/>
        <v>22.092500000000001</v>
      </c>
      <c r="P710" s="7">
        <f>E710/L710</f>
        <v>23.948509485094849</v>
      </c>
      <c r="Q710" t="str">
        <f t="shared" si="98"/>
        <v>technology</v>
      </c>
      <c r="R710" t="str">
        <f t="shared" si="102"/>
        <v>wearables</v>
      </c>
      <c r="S710" s="4">
        <f t="shared" si="103"/>
        <v>41835.581018518518</v>
      </c>
      <c r="T710" s="4">
        <f t="shared" si="104"/>
        <v>41895.581018518518</v>
      </c>
      <c r="U710" s="18">
        <f t="shared" si="105"/>
        <v>60</v>
      </c>
    </row>
    <row r="711" spans="1:21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01"/>
        <v>0.40666666666666662</v>
      </c>
      <c r="P711" s="7">
        <f>E711/L711</f>
        <v>30.5</v>
      </c>
      <c r="Q711" t="str">
        <f t="shared" si="98"/>
        <v>technology</v>
      </c>
      <c r="R711" t="str">
        <f t="shared" si="102"/>
        <v>wearables</v>
      </c>
      <c r="S711" s="4">
        <f t="shared" si="103"/>
        <v>41948.041192129633</v>
      </c>
      <c r="T711" s="4">
        <f t="shared" si="104"/>
        <v>41978.041192129633</v>
      </c>
      <c r="U711" s="18">
        <f t="shared" si="105"/>
        <v>30</v>
      </c>
    </row>
    <row r="712" spans="1:21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101"/>
        <v>0</v>
      </c>
      <c r="P712" s="7">
        <v>0</v>
      </c>
      <c r="Q712" t="str">
        <f t="shared" si="98"/>
        <v>technology</v>
      </c>
      <c r="R712" t="str">
        <f t="shared" si="102"/>
        <v>wearables</v>
      </c>
      <c r="S712" s="4">
        <f t="shared" si="103"/>
        <v>41837.984976851854</v>
      </c>
      <c r="T712" s="4">
        <f t="shared" si="104"/>
        <v>41871.030555555553</v>
      </c>
      <c r="U712" s="18">
        <f t="shared" si="105"/>
        <v>33.045578703698993</v>
      </c>
    </row>
    <row r="713" spans="1:21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01"/>
        <v>33.790999999999997</v>
      </c>
      <c r="P713" s="7">
        <f t="shared" ref="P713:P744" si="106">E713/L713</f>
        <v>99.973372781065095</v>
      </c>
      <c r="Q713" t="str">
        <f t="shared" si="98"/>
        <v>technology</v>
      </c>
      <c r="R713" t="str">
        <f t="shared" si="102"/>
        <v>wearables</v>
      </c>
      <c r="S713" s="4">
        <f t="shared" si="103"/>
        <v>42678.459120370375</v>
      </c>
      <c r="T713" s="4">
        <f t="shared" si="104"/>
        <v>42718.500787037032</v>
      </c>
      <c r="U713" s="18">
        <f t="shared" si="105"/>
        <v>40.041666666656965</v>
      </c>
    </row>
    <row r="714" spans="1:21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01"/>
        <v>0.21649484536082475</v>
      </c>
      <c r="P714" s="7">
        <f t="shared" si="106"/>
        <v>26.25</v>
      </c>
      <c r="Q714" t="str">
        <f t="shared" si="98"/>
        <v>technology</v>
      </c>
      <c r="R714" t="str">
        <f t="shared" si="102"/>
        <v>wearables</v>
      </c>
      <c r="S714" s="4">
        <f t="shared" si="103"/>
        <v>42384.680925925924</v>
      </c>
      <c r="T714" s="4">
        <f t="shared" si="104"/>
        <v>42414.680925925924</v>
      </c>
      <c r="U714" s="18">
        <f t="shared" si="105"/>
        <v>30</v>
      </c>
    </row>
    <row r="715" spans="1:21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01"/>
        <v>0.79600000000000004</v>
      </c>
      <c r="P715" s="7">
        <f t="shared" si="106"/>
        <v>199</v>
      </c>
      <c r="Q715" t="str">
        <f t="shared" si="98"/>
        <v>technology</v>
      </c>
      <c r="R715" t="str">
        <f t="shared" si="102"/>
        <v>wearables</v>
      </c>
      <c r="S715" s="4">
        <f t="shared" si="103"/>
        <v>42496.529305555552</v>
      </c>
      <c r="T715" s="4">
        <f t="shared" si="104"/>
        <v>42526.529305555552</v>
      </c>
      <c r="U715" s="18">
        <f t="shared" si="105"/>
        <v>30</v>
      </c>
    </row>
    <row r="716" spans="1:21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01"/>
        <v>14.993333333333334</v>
      </c>
      <c r="P716" s="7">
        <f t="shared" si="106"/>
        <v>80.321428571428569</v>
      </c>
      <c r="Q716" t="str">
        <f t="shared" si="98"/>
        <v>technology</v>
      </c>
      <c r="R716" t="str">
        <f t="shared" si="102"/>
        <v>wearables</v>
      </c>
      <c r="S716" s="4">
        <f t="shared" si="103"/>
        <v>42734.787986111114</v>
      </c>
      <c r="T716" s="4">
        <f t="shared" si="104"/>
        <v>42794.787986111114</v>
      </c>
      <c r="U716" s="18">
        <f t="shared" si="105"/>
        <v>60</v>
      </c>
    </row>
    <row r="717" spans="1:21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01"/>
        <v>5.0509090909090908</v>
      </c>
      <c r="P717" s="7">
        <f t="shared" si="106"/>
        <v>115.75</v>
      </c>
      <c r="Q717" t="str">
        <f t="shared" si="98"/>
        <v>technology</v>
      </c>
      <c r="R717" t="str">
        <f t="shared" si="102"/>
        <v>wearables</v>
      </c>
      <c r="S717" s="4">
        <f t="shared" si="103"/>
        <v>42273.090740740736</v>
      </c>
      <c r="T717" s="4">
        <f t="shared" si="104"/>
        <v>42313.132407407407</v>
      </c>
      <c r="U717" s="18">
        <f t="shared" si="105"/>
        <v>40.041666666671517</v>
      </c>
    </row>
    <row r="718" spans="1:21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01"/>
        <v>10.214285714285715</v>
      </c>
      <c r="P718" s="7">
        <f t="shared" si="106"/>
        <v>44.6875</v>
      </c>
      <c r="Q718" t="str">
        <f t="shared" si="98"/>
        <v>technology</v>
      </c>
      <c r="R718" t="str">
        <f t="shared" si="102"/>
        <v>wearables</v>
      </c>
      <c r="S718" s="4">
        <f t="shared" si="103"/>
        <v>41940.658645833333</v>
      </c>
      <c r="T718" s="4">
        <f t="shared" si="104"/>
        <v>41974</v>
      </c>
      <c r="U718" s="18">
        <f t="shared" si="105"/>
        <v>33.341354166666861</v>
      </c>
    </row>
    <row r="719" spans="1:21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01"/>
        <v>0.30499999999999999</v>
      </c>
      <c r="P719" s="7">
        <f t="shared" si="106"/>
        <v>76.25</v>
      </c>
      <c r="Q719" t="str">
        <f t="shared" si="98"/>
        <v>technology</v>
      </c>
      <c r="R719" t="str">
        <f t="shared" si="102"/>
        <v>wearables</v>
      </c>
      <c r="S719" s="4">
        <f t="shared" si="103"/>
        <v>41857.854189814811</v>
      </c>
      <c r="T719" s="4">
        <f t="shared" si="104"/>
        <v>41887.854189814811</v>
      </c>
      <c r="U719" s="18">
        <f t="shared" si="105"/>
        <v>30</v>
      </c>
    </row>
    <row r="720" spans="1:21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101"/>
        <v>0.75</v>
      </c>
      <c r="P720" s="7">
        <f t="shared" si="106"/>
        <v>22.5</v>
      </c>
      <c r="Q720" t="str">
        <f t="shared" si="98"/>
        <v>technology</v>
      </c>
      <c r="R720" t="str">
        <f t="shared" si="102"/>
        <v>wearables</v>
      </c>
      <c r="S720" s="4">
        <f t="shared" si="103"/>
        <v>42752.845451388886</v>
      </c>
      <c r="T720" s="4">
        <f t="shared" si="104"/>
        <v>42784.249305555553</v>
      </c>
      <c r="U720" s="18">
        <f t="shared" si="105"/>
        <v>31.403854166666861</v>
      </c>
    </row>
    <row r="721" spans="1:21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01"/>
        <v>1.2933333333333332</v>
      </c>
      <c r="P721" s="7">
        <f t="shared" si="106"/>
        <v>19.399999999999999</v>
      </c>
      <c r="Q721" t="str">
        <f t="shared" si="98"/>
        <v>technology</v>
      </c>
      <c r="R721" t="str">
        <f t="shared" si="102"/>
        <v>wearables</v>
      </c>
      <c r="S721" s="4">
        <f t="shared" si="103"/>
        <v>42409.040231481486</v>
      </c>
      <c r="T721" s="4">
        <f t="shared" si="104"/>
        <v>42423.040231481486</v>
      </c>
      <c r="U721" s="18">
        <f t="shared" si="105"/>
        <v>14</v>
      </c>
    </row>
    <row r="722" spans="1:21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01"/>
        <v>143.94736842105263</v>
      </c>
      <c r="P722" s="7">
        <f t="shared" si="106"/>
        <v>66.707317073170728</v>
      </c>
      <c r="Q722" t="str">
        <f t="shared" si="98"/>
        <v>publishing</v>
      </c>
      <c r="R722" t="str">
        <f t="shared" ref="R722:R761" si="107">RIGHT(N722,10)</f>
        <v>nonfiction</v>
      </c>
      <c r="S722" s="4">
        <f t="shared" si="103"/>
        <v>40909.649201388893</v>
      </c>
      <c r="T722" s="4">
        <f t="shared" si="104"/>
        <v>40937.649201388893</v>
      </c>
      <c r="U722" s="18">
        <f t="shared" si="105"/>
        <v>28</v>
      </c>
    </row>
    <row r="723" spans="1:21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01"/>
        <v>122.10975609756099</v>
      </c>
      <c r="P723" s="7">
        <f t="shared" si="106"/>
        <v>84.142857142857139</v>
      </c>
      <c r="Q723" t="str">
        <f t="shared" si="98"/>
        <v>publishing</v>
      </c>
      <c r="R723" t="str">
        <f t="shared" si="107"/>
        <v>nonfiction</v>
      </c>
      <c r="S723" s="4">
        <f t="shared" si="103"/>
        <v>41807.571840277778</v>
      </c>
      <c r="T723" s="4">
        <f t="shared" si="104"/>
        <v>41852.571840277778</v>
      </c>
      <c r="U723" s="18">
        <f t="shared" si="105"/>
        <v>45</v>
      </c>
    </row>
    <row r="724" spans="1:21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01"/>
        <v>132.024</v>
      </c>
      <c r="P724" s="7">
        <f t="shared" si="106"/>
        <v>215.72549019607843</v>
      </c>
      <c r="Q724" t="str">
        <f t="shared" si="98"/>
        <v>publishing</v>
      </c>
      <c r="R724" t="str">
        <f t="shared" si="107"/>
        <v>nonfiction</v>
      </c>
      <c r="S724" s="4">
        <f t="shared" si="103"/>
        <v>40977.805300925924</v>
      </c>
      <c r="T724" s="4">
        <f t="shared" si="104"/>
        <v>41007.76363425926</v>
      </c>
      <c r="U724" s="18">
        <f t="shared" si="105"/>
        <v>29.958333333335759</v>
      </c>
    </row>
    <row r="725" spans="1:21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01"/>
        <v>109.38000000000001</v>
      </c>
      <c r="P725" s="7">
        <f t="shared" si="106"/>
        <v>54.69</v>
      </c>
      <c r="Q725" t="str">
        <f t="shared" si="98"/>
        <v>publishing</v>
      </c>
      <c r="R725" t="str">
        <f t="shared" si="107"/>
        <v>nonfiction</v>
      </c>
      <c r="S725" s="4">
        <f t="shared" si="103"/>
        <v>42184.81653935185</v>
      </c>
      <c r="T725" s="4">
        <f t="shared" si="104"/>
        <v>42215.165972222225</v>
      </c>
      <c r="U725" s="18">
        <f t="shared" si="105"/>
        <v>30.349432870374585</v>
      </c>
    </row>
    <row r="726" spans="1:21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01"/>
        <v>105.47157142857144</v>
      </c>
      <c r="P726" s="7">
        <f t="shared" si="106"/>
        <v>51.62944055944056</v>
      </c>
      <c r="Q726" t="str">
        <f t="shared" si="98"/>
        <v>publishing</v>
      </c>
      <c r="R726" t="str">
        <f t="shared" si="107"/>
        <v>nonfiction</v>
      </c>
      <c r="S726" s="4">
        <f t="shared" si="103"/>
        <v>40694.638460648144</v>
      </c>
      <c r="T726" s="4">
        <f t="shared" si="104"/>
        <v>40724.638460648144</v>
      </c>
      <c r="U726" s="18">
        <f t="shared" si="105"/>
        <v>30</v>
      </c>
    </row>
    <row r="727" spans="1:21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01"/>
        <v>100.35000000000001</v>
      </c>
      <c r="P727" s="7">
        <f t="shared" si="106"/>
        <v>143.35714285714286</v>
      </c>
      <c r="Q727" t="str">
        <f t="shared" si="98"/>
        <v>publishing</v>
      </c>
      <c r="R727" t="str">
        <f t="shared" si="107"/>
        <v>nonfiction</v>
      </c>
      <c r="S727" s="4">
        <f t="shared" si="103"/>
        <v>42321.626296296294</v>
      </c>
      <c r="T727" s="4">
        <f t="shared" si="104"/>
        <v>42351.626296296294</v>
      </c>
      <c r="U727" s="18">
        <f t="shared" si="105"/>
        <v>30</v>
      </c>
    </row>
    <row r="728" spans="1:21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01"/>
        <v>101.4</v>
      </c>
      <c r="P728" s="7">
        <f t="shared" si="106"/>
        <v>72.428571428571431</v>
      </c>
      <c r="Q728" t="str">
        <f t="shared" si="98"/>
        <v>publishing</v>
      </c>
      <c r="R728" t="str">
        <f t="shared" si="107"/>
        <v>nonfiction</v>
      </c>
      <c r="S728" s="4">
        <f t="shared" si="103"/>
        <v>41346.042673611111</v>
      </c>
      <c r="T728" s="4">
        <f t="shared" si="104"/>
        <v>41376.042673611111</v>
      </c>
      <c r="U728" s="18">
        <f t="shared" si="105"/>
        <v>30</v>
      </c>
    </row>
    <row r="729" spans="1:21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01"/>
        <v>155.51428571428571</v>
      </c>
      <c r="P729" s="7">
        <f t="shared" si="106"/>
        <v>36.530201342281877</v>
      </c>
      <c r="Q729" t="str">
        <f t="shared" si="98"/>
        <v>publishing</v>
      </c>
      <c r="R729" t="str">
        <f t="shared" si="107"/>
        <v>nonfiction</v>
      </c>
      <c r="S729" s="4">
        <f t="shared" si="103"/>
        <v>41247.020243055558</v>
      </c>
      <c r="T729" s="4">
        <f t="shared" si="104"/>
        <v>41288.888888888891</v>
      </c>
      <c r="U729" s="18">
        <f t="shared" si="105"/>
        <v>41.868645833332266</v>
      </c>
    </row>
    <row r="730" spans="1:21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01"/>
        <v>105.566</v>
      </c>
      <c r="P730" s="7">
        <f t="shared" si="106"/>
        <v>60.903461538461535</v>
      </c>
      <c r="Q730" t="str">
        <f t="shared" si="98"/>
        <v>publishing</v>
      </c>
      <c r="R730" t="str">
        <f t="shared" si="107"/>
        <v>nonfiction</v>
      </c>
      <c r="S730" s="4">
        <f t="shared" si="103"/>
        <v>40731.837465277778</v>
      </c>
      <c r="T730" s="4">
        <f t="shared" si="104"/>
        <v>40776.837465277778</v>
      </c>
      <c r="U730" s="18">
        <f t="shared" si="105"/>
        <v>45</v>
      </c>
    </row>
    <row r="731" spans="1:21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01"/>
        <v>130.65</v>
      </c>
      <c r="P731" s="7">
        <f t="shared" si="106"/>
        <v>43.55</v>
      </c>
      <c r="Q731" t="str">
        <f t="shared" si="98"/>
        <v>publishing</v>
      </c>
      <c r="R731" t="str">
        <f t="shared" si="107"/>
        <v>nonfiction</v>
      </c>
      <c r="S731" s="4">
        <f t="shared" si="103"/>
        <v>41111.185891203706</v>
      </c>
      <c r="T731" s="4">
        <f t="shared" si="104"/>
        <v>41171.185891203706</v>
      </c>
      <c r="U731" s="18">
        <f t="shared" si="105"/>
        <v>60</v>
      </c>
    </row>
    <row r="732" spans="1:21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01"/>
        <v>132.19</v>
      </c>
      <c r="P732" s="7">
        <f t="shared" si="106"/>
        <v>99.766037735849054</v>
      </c>
      <c r="Q732" t="str">
        <f t="shared" si="98"/>
        <v>publishing</v>
      </c>
      <c r="R732" t="str">
        <f t="shared" si="107"/>
        <v>nonfiction</v>
      </c>
      <c r="S732" s="4">
        <f t="shared" si="103"/>
        <v>40854.745266203703</v>
      </c>
      <c r="T732" s="4">
        <f t="shared" si="104"/>
        <v>40884.745266203703</v>
      </c>
      <c r="U732" s="18">
        <f t="shared" si="105"/>
        <v>30</v>
      </c>
    </row>
    <row r="733" spans="1:21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01"/>
        <v>126</v>
      </c>
      <c r="P733" s="7">
        <f t="shared" si="106"/>
        <v>88.732394366197184</v>
      </c>
      <c r="Q733" t="str">
        <f t="shared" si="98"/>
        <v>publishing</v>
      </c>
      <c r="R733" t="str">
        <f t="shared" si="107"/>
        <v>nonfiction</v>
      </c>
      <c r="S733" s="4">
        <f t="shared" si="103"/>
        <v>40879.795682870368</v>
      </c>
      <c r="T733" s="4">
        <f t="shared" si="104"/>
        <v>40930.25</v>
      </c>
      <c r="U733" s="18">
        <f t="shared" si="105"/>
        <v>50.454317129631818</v>
      </c>
    </row>
    <row r="734" spans="1:21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01"/>
        <v>160</v>
      </c>
      <c r="P734" s="7">
        <f t="shared" si="106"/>
        <v>4.9230769230769234</v>
      </c>
      <c r="Q734" t="str">
        <f t="shared" ref="Q734:Q781" si="108">LEFT(N734,10)</f>
        <v>publishing</v>
      </c>
      <c r="R734" t="str">
        <f t="shared" si="107"/>
        <v>nonfiction</v>
      </c>
      <c r="S734" s="4">
        <f t="shared" si="103"/>
        <v>41486.424317129626</v>
      </c>
      <c r="T734" s="4">
        <f t="shared" si="104"/>
        <v>41546.424317129626</v>
      </c>
      <c r="U734" s="18">
        <f t="shared" si="105"/>
        <v>60</v>
      </c>
    </row>
    <row r="735" spans="1:21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01"/>
        <v>120.48</v>
      </c>
      <c r="P735" s="7">
        <f t="shared" si="106"/>
        <v>17.822485207100591</v>
      </c>
      <c r="Q735" t="str">
        <f t="shared" si="108"/>
        <v>publishing</v>
      </c>
      <c r="R735" t="str">
        <f t="shared" si="107"/>
        <v>nonfiction</v>
      </c>
      <c r="S735" s="4">
        <f t="shared" si="103"/>
        <v>41598.420046296298</v>
      </c>
      <c r="T735" s="4">
        <f t="shared" si="104"/>
        <v>41628.420046296298</v>
      </c>
      <c r="U735" s="18">
        <f t="shared" si="105"/>
        <v>30</v>
      </c>
    </row>
    <row r="736" spans="1:21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01"/>
        <v>125.52941176470588</v>
      </c>
      <c r="P736" s="7">
        <f t="shared" si="106"/>
        <v>187.19298245614036</v>
      </c>
      <c r="Q736" t="str">
        <f t="shared" si="108"/>
        <v>publishing</v>
      </c>
      <c r="R736" t="str">
        <f t="shared" si="107"/>
        <v>nonfiction</v>
      </c>
      <c r="S736" s="4">
        <f t="shared" si="103"/>
        <v>42102.164583333331</v>
      </c>
      <c r="T736" s="4">
        <f t="shared" si="104"/>
        <v>42133.208333333328</v>
      </c>
      <c r="U736" s="18">
        <f t="shared" si="105"/>
        <v>31.04374999999709</v>
      </c>
    </row>
    <row r="737" spans="1:21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01"/>
        <v>114.40638297872341</v>
      </c>
      <c r="P737" s="7">
        <f t="shared" si="106"/>
        <v>234.80786026200875</v>
      </c>
      <c r="Q737" t="str">
        <f t="shared" si="108"/>
        <v>publishing</v>
      </c>
      <c r="R737" t="str">
        <f t="shared" si="107"/>
        <v>nonfiction</v>
      </c>
      <c r="S737" s="4">
        <f t="shared" si="103"/>
        <v>41946.029467592591</v>
      </c>
      <c r="T737" s="4">
        <f t="shared" si="104"/>
        <v>41977.027083333334</v>
      </c>
      <c r="U737" s="18">
        <f t="shared" si="105"/>
        <v>30.99761574074364</v>
      </c>
    </row>
    <row r="738" spans="1:21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01"/>
        <v>315.13888888888891</v>
      </c>
      <c r="P738" s="7">
        <f t="shared" si="106"/>
        <v>105.04629629629629</v>
      </c>
      <c r="Q738" t="str">
        <f t="shared" si="108"/>
        <v>publishing</v>
      </c>
      <c r="R738" t="str">
        <f t="shared" si="107"/>
        <v>nonfiction</v>
      </c>
      <c r="S738" s="4">
        <f t="shared" si="103"/>
        <v>41579.734259259261</v>
      </c>
      <c r="T738" s="4">
        <f t="shared" si="104"/>
        <v>41599.207638888889</v>
      </c>
      <c r="U738" s="18">
        <f t="shared" si="105"/>
        <v>19.473379629627743</v>
      </c>
    </row>
    <row r="739" spans="1:21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01"/>
        <v>122.39999999999999</v>
      </c>
      <c r="P739" s="7">
        <f t="shared" si="106"/>
        <v>56.666666666666664</v>
      </c>
      <c r="Q739" t="str">
        <f t="shared" si="108"/>
        <v>publishing</v>
      </c>
      <c r="R739" t="str">
        <f t="shared" si="107"/>
        <v>nonfiction</v>
      </c>
      <c r="S739" s="4">
        <f t="shared" si="103"/>
        <v>41667.275312500002</v>
      </c>
      <c r="T739" s="4">
        <f t="shared" si="104"/>
        <v>41684.833333333336</v>
      </c>
      <c r="U739" s="18">
        <f t="shared" si="105"/>
        <v>17.558020833334012</v>
      </c>
    </row>
    <row r="740" spans="1:21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01"/>
        <v>106.73333333333332</v>
      </c>
      <c r="P740" s="7">
        <f t="shared" si="106"/>
        <v>39.048780487804876</v>
      </c>
      <c r="Q740" t="str">
        <f t="shared" si="108"/>
        <v>publishing</v>
      </c>
      <c r="R740" t="str">
        <f t="shared" si="107"/>
        <v>nonfiction</v>
      </c>
      <c r="S740" s="4">
        <f t="shared" si="103"/>
        <v>41943.604097222225</v>
      </c>
      <c r="T740" s="4">
        <f t="shared" si="104"/>
        <v>41974.207638888889</v>
      </c>
      <c r="U740" s="18">
        <f t="shared" si="105"/>
        <v>30.603541666663659</v>
      </c>
    </row>
    <row r="741" spans="1:21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01"/>
        <v>158.33333333333331</v>
      </c>
      <c r="P741" s="7">
        <f t="shared" si="106"/>
        <v>68.345323741007192</v>
      </c>
      <c r="Q741" t="str">
        <f t="shared" si="108"/>
        <v>publishing</v>
      </c>
      <c r="R741" t="str">
        <f t="shared" si="107"/>
        <v>nonfiction</v>
      </c>
      <c r="S741" s="4">
        <f t="shared" si="103"/>
        <v>41829.502650462964</v>
      </c>
      <c r="T741" s="4">
        <f t="shared" si="104"/>
        <v>41862.502650462964</v>
      </c>
      <c r="U741" s="18">
        <f t="shared" si="105"/>
        <v>33</v>
      </c>
    </row>
    <row r="742" spans="1:21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01"/>
        <v>107.4</v>
      </c>
      <c r="P742" s="7">
        <f t="shared" si="106"/>
        <v>169.57894736842104</v>
      </c>
      <c r="Q742" t="str">
        <f t="shared" si="108"/>
        <v>publishing</v>
      </c>
      <c r="R742" t="str">
        <f t="shared" si="107"/>
        <v>nonfiction</v>
      </c>
      <c r="S742" s="4">
        <f t="shared" si="103"/>
        <v>42162.146782407406</v>
      </c>
      <c r="T742" s="4">
        <f t="shared" si="104"/>
        <v>42176.146782407406</v>
      </c>
      <c r="U742" s="18">
        <f t="shared" si="105"/>
        <v>14</v>
      </c>
    </row>
    <row r="743" spans="1:21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01"/>
        <v>102.25999999999999</v>
      </c>
      <c r="P743" s="7">
        <f t="shared" si="106"/>
        <v>141.42340425531913</v>
      </c>
      <c r="Q743" t="str">
        <f t="shared" si="108"/>
        <v>publishing</v>
      </c>
      <c r="R743" t="str">
        <f t="shared" si="107"/>
        <v>nonfiction</v>
      </c>
      <c r="S743" s="4">
        <f t="shared" si="103"/>
        <v>41401.648217592592</v>
      </c>
      <c r="T743" s="4">
        <f t="shared" si="104"/>
        <v>41436.648217592592</v>
      </c>
      <c r="U743" s="18">
        <f t="shared" si="105"/>
        <v>35</v>
      </c>
    </row>
    <row r="744" spans="1:21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01"/>
        <v>110.71428571428572</v>
      </c>
      <c r="P744" s="7">
        <f t="shared" si="106"/>
        <v>67.391304347826093</v>
      </c>
      <c r="Q744" t="str">
        <f t="shared" si="108"/>
        <v>publishing</v>
      </c>
      <c r="R744" t="str">
        <f t="shared" si="107"/>
        <v>nonfiction</v>
      </c>
      <c r="S744" s="4">
        <f t="shared" si="103"/>
        <v>41689.917962962965</v>
      </c>
      <c r="T744" s="4">
        <f t="shared" si="104"/>
        <v>41719.876296296294</v>
      </c>
      <c r="U744" s="18">
        <f t="shared" si="105"/>
        <v>29.958333333328483</v>
      </c>
    </row>
    <row r="745" spans="1:21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01"/>
        <v>148</v>
      </c>
      <c r="P745" s="7">
        <f t="shared" ref="P745:P761" si="109">E745/L745</f>
        <v>54.266666666666666</v>
      </c>
      <c r="Q745" t="str">
        <f t="shared" si="108"/>
        <v>publishing</v>
      </c>
      <c r="R745" t="str">
        <f t="shared" si="107"/>
        <v>nonfiction</v>
      </c>
      <c r="S745" s="4">
        <f t="shared" si="103"/>
        <v>40990.709317129629</v>
      </c>
      <c r="T745" s="4">
        <f t="shared" si="104"/>
        <v>41015.875</v>
      </c>
      <c r="U745" s="18">
        <f t="shared" si="105"/>
        <v>25.165682870370802</v>
      </c>
    </row>
    <row r="746" spans="1:21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01"/>
        <v>102.32000000000001</v>
      </c>
      <c r="P746" s="7">
        <f t="shared" si="109"/>
        <v>82.516129032258064</v>
      </c>
      <c r="Q746" t="str">
        <f t="shared" si="108"/>
        <v>publishing</v>
      </c>
      <c r="R746" t="str">
        <f t="shared" si="107"/>
        <v>nonfiction</v>
      </c>
      <c r="S746" s="4">
        <f t="shared" si="103"/>
        <v>41226.95721064815</v>
      </c>
      <c r="T746" s="4">
        <f t="shared" si="104"/>
        <v>41256.95721064815</v>
      </c>
      <c r="U746" s="18">
        <f t="shared" si="105"/>
        <v>30</v>
      </c>
    </row>
    <row r="747" spans="1:21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01"/>
        <v>179.09909909909908</v>
      </c>
      <c r="P747" s="7">
        <f t="shared" si="109"/>
        <v>53.729729729729726</v>
      </c>
      <c r="Q747" t="str">
        <f t="shared" si="108"/>
        <v>publishing</v>
      </c>
      <c r="R747" t="str">
        <f t="shared" si="107"/>
        <v>nonfiction</v>
      </c>
      <c r="S747" s="4">
        <f t="shared" si="103"/>
        <v>41367.572280092594</v>
      </c>
      <c r="T747" s="4">
        <f t="shared" si="104"/>
        <v>41397.572280092594</v>
      </c>
      <c r="U747" s="18">
        <f t="shared" si="105"/>
        <v>30</v>
      </c>
    </row>
    <row r="748" spans="1:21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01"/>
        <v>111.08135252761969</v>
      </c>
      <c r="P748" s="7">
        <f t="shared" si="109"/>
        <v>34.206185567010309</v>
      </c>
      <c r="Q748" t="str">
        <f t="shared" si="108"/>
        <v>publishing</v>
      </c>
      <c r="R748" t="str">
        <f t="shared" si="107"/>
        <v>nonfiction</v>
      </c>
      <c r="S748" s="4">
        <f t="shared" si="103"/>
        <v>41157.042928240742</v>
      </c>
      <c r="T748" s="4">
        <f t="shared" si="104"/>
        <v>41175.165972222225</v>
      </c>
      <c r="U748" s="18">
        <f t="shared" si="105"/>
        <v>18.123043981482624</v>
      </c>
    </row>
    <row r="749" spans="1:21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01"/>
        <v>100.04285714285714</v>
      </c>
      <c r="P749" s="7">
        <f t="shared" si="109"/>
        <v>127.32727272727273</v>
      </c>
      <c r="Q749" t="str">
        <f t="shared" si="108"/>
        <v>publishing</v>
      </c>
      <c r="R749" t="str">
        <f t="shared" si="107"/>
        <v>nonfiction</v>
      </c>
      <c r="S749" s="4">
        <f t="shared" si="103"/>
        <v>41988.548831018517</v>
      </c>
      <c r="T749" s="4">
        <f t="shared" si="104"/>
        <v>42019.454166666663</v>
      </c>
      <c r="U749" s="18">
        <f t="shared" si="105"/>
        <v>30.90533564814541</v>
      </c>
    </row>
    <row r="750" spans="1:21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01"/>
        <v>100.25</v>
      </c>
      <c r="P750" s="7">
        <f t="shared" si="109"/>
        <v>45.56818181818182</v>
      </c>
      <c r="Q750" t="str">
        <f t="shared" si="108"/>
        <v>publishing</v>
      </c>
      <c r="R750" t="str">
        <f t="shared" si="107"/>
        <v>nonfiction</v>
      </c>
      <c r="S750" s="4">
        <f t="shared" si="103"/>
        <v>41831.846828703703</v>
      </c>
      <c r="T750" s="4">
        <f t="shared" si="104"/>
        <v>41861.846828703703</v>
      </c>
      <c r="U750" s="18">
        <f t="shared" si="105"/>
        <v>30</v>
      </c>
    </row>
    <row r="751" spans="1:21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01"/>
        <v>105.56</v>
      </c>
      <c r="P751" s="7">
        <f t="shared" si="109"/>
        <v>95.963636363636368</v>
      </c>
      <c r="Q751" t="str">
        <f t="shared" si="108"/>
        <v>publishing</v>
      </c>
      <c r="R751" t="str">
        <f t="shared" si="107"/>
        <v>nonfiction</v>
      </c>
      <c r="S751" s="4">
        <f t="shared" si="103"/>
        <v>42733.94131944445</v>
      </c>
      <c r="T751" s="4">
        <f t="shared" si="104"/>
        <v>42763.94131944445</v>
      </c>
      <c r="U751" s="18">
        <f t="shared" si="105"/>
        <v>30</v>
      </c>
    </row>
    <row r="752" spans="1:21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01"/>
        <v>102.58775877587757</v>
      </c>
      <c r="P752" s="7">
        <f t="shared" si="109"/>
        <v>77.271186440677965</v>
      </c>
      <c r="Q752" t="str">
        <f t="shared" si="108"/>
        <v>publishing</v>
      </c>
      <c r="R752" t="str">
        <f t="shared" si="107"/>
        <v>nonfiction</v>
      </c>
      <c r="S752" s="4">
        <f t="shared" si="103"/>
        <v>41299.878148148149</v>
      </c>
      <c r="T752" s="4">
        <f t="shared" si="104"/>
        <v>41329.878148148149</v>
      </c>
      <c r="U752" s="18">
        <f t="shared" si="105"/>
        <v>30</v>
      </c>
    </row>
    <row r="753" spans="1:21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01"/>
        <v>118.5</v>
      </c>
      <c r="P753" s="7">
        <f t="shared" si="109"/>
        <v>57.338709677419352</v>
      </c>
      <c r="Q753" t="str">
        <f t="shared" si="108"/>
        <v>publishing</v>
      </c>
      <c r="R753" t="str">
        <f t="shared" si="107"/>
        <v>nonfiction</v>
      </c>
      <c r="S753" s="4">
        <f t="shared" si="103"/>
        <v>40713.630497685182</v>
      </c>
      <c r="T753" s="4">
        <f t="shared" si="104"/>
        <v>40759.630497685182</v>
      </c>
      <c r="U753" s="18">
        <f t="shared" si="105"/>
        <v>46</v>
      </c>
    </row>
    <row r="754" spans="1:21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01"/>
        <v>111.7</v>
      </c>
      <c r="P754" s="7">
        <f t="shared" si="109"/>
        <v>53.19047619047619</v>
      </c>
      <c r="Q754" t="str">
        <f t="shared" si="108"/>
        <v>publishing</v>
      </c>
      <c r="R754" t="str">
        <f t="shared" si="107"/>
        <v>nonfiction</v>
      </c>
      <c r="S754" s="4">
        <f t="shared" si="103"/>
        <v>42639.421493055561</v>
      </c>
      <c r="T754" s="4">
        <f t="shared" si="104"/>
        <v>42659.458333333328</v>
      </c>
      <c r="U754" s="18">
        <f t="shared" si="105"/>
        <v>20.036840277767624</v>
      </c>
    </row>
    <row r="755" spans="1:21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01"/>
        <v>128</v>
      </c>
      <c r="P755" s="7">
        <f t="shared" si="109"/>
        <v>492.30769230769232</v>
      </c>
      <c r="Q755" t="str">
        <f t="shared" si="108"/>
        <v>publishing</v>
      </c>
      <c r="R755" t="str">
        <f t="shared" si="107"/>
        <v>nonfiction</v>
      </c>
      <c r="S755" s="4">
        <f t="shared" si="103"/>
        <v>42019.590173611112</v>
      </c>
      <c r="T755" s="4">
        <f t="shared" si="104"/>
        <v>42049.590173611112</v>
      </c>
      <c r="U755" s="18">
        <f t="shared" si="105"/>
        <v>30</v>
      </c>
    </row>
    <row r="756" spans="1:21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01"/>
        <v>103.75000000000001</v>
      </c>
      <c r="P756" s="7">
        <f t="shared" si="109"/>
        <v>42.346938775510203</v>
      </c>
      <c r="Q756" t="str">
        <f t="shared" si="108"/>
        <v>publishing</v>
      </c>
      <c r="R756" t="str">
        <f t="shared" si="107"/>
        <v>nonfiction</v>
      </c>
      <c r="S756" s="4">
        <f t="shared" si="103"/>
        <v>41249.749085648145</v>
      </c>
      <c r="T756" s="4">
        <f t="shared" si="104"/>
        <v>41279.749085648145</v>
      </c>
      <c r="U756" s="18">
        <f t="shared" si="105"/>
        <v>30</v>
      </c>
    </row>
    <row r="757" spans="1:21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01"/>
        <v>101.9076</v>
      </c>
      <c r="P757" s="7">
        <f t="shared" si="109"/>
        <v>37.466029411764708</v>
      </c>
      <c r="Q757" t="str">
        <f t="shared" si="108"/>
        <v>publishing</v>
      </c>
      <c r="R757" t="str">
        <f t="shared" si="107"/>
        <v>nonfiction</v>
      </c>
      <c r="S757" s="4">
        <f t="shared" si="103"/>
        <v>41383.605057870373</v>
      </c>
      <c r="T757" s="4">
        <f t="shared" si="104"/>
        <v>41414.02847222222</v>
      </c>
      <c r="U757" s="18">
        <f t="shared" si="105"/>
        <v>30.423414351847896</v>
      </c>
    </row>
    <row r="758" spans="1:21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01"/>
        <v>117.71428571428571</v>
      </c>
      <c r="P758" s="7">
        <f t="shared" si="109"/>
        <v>37.454545454545453</v>
      </c>
      <c r="Q758" t="str">
        <f t="shared" si="108"/>
        <v>publishing</v>
      </c>
      <c r="R758" t="str">
        <f t="shared" si="107"/>
        <v>nonfiction</v>
      </c>
      <c r="S758" s="4">
        <f t="shared" si="103"/>
        <v>40590.766886574071</v>
      </c>
      <c r="T758" s="4">
        <f t="shared" si="104"/>
        <v>40651.725219907406</v>
      </c>
      <c r="U758" s="18">
        <f t="shared" si="105"/>
        <v>60.958333333335759</v>
      </c>
    </row>
    <row r="759" spans="1:21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01"/>
        <v>238</v>
      </c>
      <c r="P759" s="7">
        <f t="shared" si="109"/>
        <v>33.055555555555557</v>
      </c>
      <c r="Q759" t="str">
        <f t="shared" si="108"/>
        <v>publishing</v>
      </c>
      <c r="R759" t="str">
        <f t="shared" si="107"/>
        <v>nonfiction</v>
      </c>
      <c r="S759" s="4">
        <f t="shared" si="103"/>
        <v>41235.054560185185</v>
      </c>
      <c r="T759" s="4">
        <f t="shared" si="104"/>
        <v>41249.054560185185</v>
      </c>
      <c r="U759" s="18">
        <f t="shared" si="105"/>
        <v>14</v>
      </c>
    </row>
    <row r="760" spans="1:21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01"/>
        <v>102</v>
      </c>
      <c r="P760" s="7">
        <f t="shared" si="109"/>
        <v>134.21052631578948</v>
      </c>
      <c r="Q760" t="str">
        <f t="shared" si="108"/>
        <v>publishing</v>
      </c>
      <c r="R760" t="str">
        <f t="shared" si="107"/>
        <v>nonfiction</v>
      </c>
      <c r="S760" s="4">
        <f t="shared" si="103"/>
        <v>40429.836435185185</v>
      </c>
      <c r="T760" s="4">
        <f t="shared" si="104"/>
        <v>40459.836435185185</v>
      </c>
      <c r="U760" s="18">
        <f t="shared" si="105"/>
        <v>30</v>
      </c>
    </row>
    <row r="761" spans="1:21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01"/>
        <v>101.92000000000002</v>
      </c>
      <c r="P761" s="7">
        <f t="shared" si="109"/>
        <v>51.474747474747474</v>
      </c>
      <c r="Q761" t="str">
        <f t="shared" si="108"/>
        <v>publishing</v>
      </c>
      <c r="R761" t="str">
        <f t="shared" si="107"/>
        <v>nonfiction</v>
      </c>
      <c r="S761" s="4">
        <f t="shared" si="103"/>
        <v>41789.330312500002</v>
      </c>
      <c r="T761" s="4">
        <f t="shared" si="104"/>
        <v>41829.330312500002</v>
      </c>
      <c r="U761" s="18">
        <f t="shared" si="105"/>
        <v>40</v>
      </c>
    </row>
    <row r="762" spans="1:21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101"/>
        <v>0</v>
      </c>
      <c r="P762" s="7">
        <v>0</v>
      </c>
      <c r="Q762" t="str">
        <f t="shared" si="108"/>
        <v>publishing</v>
      </c>
      <c r="R762" t="str">
        <f t="shared" ref="R762:R781" si="110">RIGHT(N762,7)</f>
        <v>fiction</v>
      </c>
      <c r="S762" s="4">
        <f t="shared" si="103"/>
        <v>42670.764039351852</v>
      </c>
      <c r="T762" s="4">
        <f t="shared" si="104"/>
        <v>42700.805706018524</v>
      </c>
      <c r="U762" s="18">
        <f t="shared" si="105"/>
        <v>30.041666666671517</v>
      </c>
    </row>
    <row r="763" spans="1:21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01"/>
        <v>4.7</v>
      </c>
      <c r="P763" s="7">
        <f>E763/L763</f>
        <v>39.166666666666664</v>
      </c>
      <c r="Q763" t="str">
        <f t="shared" si="108"/>
        <v>publishing</v>
      </c>
      <c r="R763" t="str">
        <f t="shared" si="110"/>
        <v>fiction</v>
      </c>
      <c r="S763" s="4">
        <f t="shared" si="103"/>
        <v>41642.751458333332</v>
      </c>
      <c r="T763" s="4">
        <f t="shared" si="104"/>
        <v>41672.751458333332</v>
      </c>
      <c r="U763" s="18">
        <f t="shared" si="105"/>
        <v>30</v>
      </c>
    </row>
    <row r="764" spans="1:21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101"/>
        <v>0</v>
      </c>
      <c r="P764" s="7">
        <v>0</v>
      </c>
      <c r="Q764" t="str">
        <f t="shared" si="108"/>
        <v>publishing</v>
      </c>
      <c r="R764" t="str">
        <f t="shared" si="110"/>
        <v>fiction</v>
      </c>
      <c r="S764" s="4">
        <f t="shared" si="103"/>
        <v>42690.858449074076</v>
      </c>
      <c r="T764" s="4">
        <f t="shared" si="104"/>
        <v>42708.25</v>
      </c>
      <c r="U764" s="18">
        <f t="shared" si="105"/>
        <v>17.391550925924093</v>
      </c>
    </row>
    <row r="765" spans="1:21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01"/>
        <v>0.11655011655011654</v>
      </c>
      <c r="P765" s="7">
        <f>E765/L765</f>
        <v>5</v>
      </c>
      <c r="Q765" t="str">
        <f t="shared" si="108"/>
        <v>publishing</v>
      </c>
      <c r="R765" t="str">
        <f t="shared" si="110"/>
        <v>fiction</v>
      </c>
      <c r="S765" s="4">
        <f t="shared" si="103"/>
        <v>41471.446851851855</v>
      </c>
      <c r="T765" s="4">
        <f t="shared" si="104"/>
        <v>41501.446851851855</v>
      </c>
      <c r="U765" s="18">
        <f t="shared" si="105"/>
        <v>30</v>
      </c>
    </row>
    <row r="766" spans="1:21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101"/>
        <v>0</v>
      </c>
      <c r="P766" s="7">
        <v>0</v>
      </c>
      <c r="Q766" t="str">
        <f t="shared" si="108"/>
        <v>publishing</v>
      </c>
      <c r="R766" t="str">
        <f t="shared" si="110"/>
        <v>fiction</v>
      </c>
      <c r="S766" s="4">
        <f t="shared" si="103"/>
        <v>42227.173159722224</v>
      </c>
      <c r="T766" s="4">
        <f t="shared" si="104"/>
        <v>42257.173159722224</v>
      </c>
      <c r="U766" s="18">
        <f t="shared" si="105"/>
        <v>30</v>
      </c>
    </row>
    <row r="767" spans="1:21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01"/>
        <v>36.014285714285712</v>
      </c>
      <c r="P767" s="7">
        <f>E767/L767</f>
        <v>57.295454545454547</v>
      </c>
      <c r="Q767" t="str">
        <f t="shared" si="108"/>
        <v>publishing</v>
      </c>
      <c r="R767" t="str">
        <f t="shared" si="110"/>
        <v>fiction</v>
      </c>
      <c r="S767" s="4">
        <f t="shared" si="103"/>
        <v>41901.542638888888</v>
      </c>
      <c r="T767" s="4">
        <f t="shared" si="104"/>
        <v>41931.542638888888</v>
      </c>
      <c r="U767" s="18">
        <f t="shared" si="105"/>
        <v>30</v>
      </c>
    </row>
    <row r="768" spans="1:21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101"/>
        <v>0</v>
      </c>
      <c r="P768" s="7">
        <v>0</v>
      </c>
      <c r="Q768" t="str">
        <f t="shared" si="108"/>
        <v>publishing</v>
      </c>
      <c r="R768" t="str">
        <f t="shared" si="110"/>
        <v>fiction</v>
      </c>
      <c r="S768" s="4">
        <f t="shared" si="103"/>
        <v>42021.783368055556</v>
      </c>
      <c r="T768" s="4">
        <f t="shared" si="104"/>
        <v>42051.783368055556</v>
      </c>
      <c r="U768" s="18">
        <f t="shared" si="105"/>
        <v>30</v>
      </c>
    </row>
    <row r="769" spans="1:21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01"/>
        <v>3.54</v>
      </c>
      <c r="P769" s="7">
        <f>E769/L769</f>
        <v>59</v>
      </c>
      <c r="Q769" t="str">
        <f t="shared" si="108"/>
        <v>publishing</v>
      </c>
      <c r="R769" t="str">
        <f t="shared" si="110"/>
        <v>fiction</v>
      </c>
      <c r="S769" s="4">
        <f t="shared" si="103"/>
        <v>42115.143634259264</v>
      </c>
      <c r="T769" s="4">
        <f t="shared" si="104"/>
        <v>42145.143634259264</v>
      </c>
      <c r="U769" s="18">
        <f t="shared" si="105"/>
        <v>30</v>
      </c>
    </row>
    <row r="770" spans="1:21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111">(E770/D770)*100</f>
        <v>0</v>
      </c>
      <c r="P770" s="7">
        <v>0</v>
      </c>
      <c r="Q770" t="str">
        <f t="shared" si="108"/>
        <v>publishing</v>
      </c>
      <c r="R770" t="str">
        <f t="shared" si="110"/>
        <v>fiction</v>
      </c>
      <c r="S770" s="4">
        <f t="shared" ref="S770:S833" si="112" xml:space="preserve"> ((J770/86400) +25569)</f>
        <v>41594.207060185188</v>
      </c>
      <c r="T770" s="4">
        <f t="shared" ref="T770:T833" si="113" xml:space="preserve"> ((I770/86400) +25569)</f>
        <v>41624.207060185188</v>
      </c>
      <c r="U770" s="18">
        <f t="shared" si="105"/>
        <v>30</v>
      </c>
    </row>
    <row r="771" spans="1:21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111"/>
        <v>41.4</v>
      </c>
      <c r="P771" s="7">
        <f>E771/L771</f>
        <v>31.846153846153847</v>
      </c>
      <c r="Q771" t="str">
        <f t="shared" si="108"/>
        <v>publishing</v>
      </c>
      <c r="R771" t="str">
        <f t="shared" si="110"/>
        <v>fiction</v>
      </c>
      <c r="S771" s="4">
        <f t="shared" si="112"/>
        <v>41604.996458333335</v>
      </c>
      <c r="T771" s="4">
        <f t="shared" si="113"/>
        <v>41634.996458333335</v>
      </c>
      <c r="U771" s="18">
        <f t="shared" ref="U771:U834" si="114">T771-S771</f>
        <v>30</v>
      </c>
    </row>
    <row r="772" spans="1:21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11"/>
        <v>0</v>
      </c>
      <c r="P772" s="7">
        <v>0</v>
      </c>
      <c r="Q772" t="str">
        <f t="shared" si="108"/>
        <v>publishing</v>
      </c>
      <c r="R772" t="str">
        <f t="shared" si="110"/>
        <v>fiction</v>
      </c>
      <c r="S772" s="4">
        <f t="shared" si="112"/>
        <v>41289.9996412037</v>
      </c>
      <c r="T772" s="4">
        <f t="shared" si="113"/>
        <v>41329.9996412037</v>
      </c>
      <c r="U772" s="18">
        <f t="shared" si="114"/>
        <v>40</v>
      </c>
    </row>
    <row r="773" spans="1:21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11"/>
        <v>2.6315789473684209E-2</v>
      </c>
      <c r="P773" s="7">
        <f t="shared" ref="P773:P804" si="115">E773/L773</f>
        <v>10</v>
      </c>
      <c r="Q773" t="str">
        <f t="shared" si="108"/>
        <v>publishing</v>
      </c>
      <c r="R773" t="str">
        <f t="shared" si="110"/>
        <v>fiction</v>
      </c>
      <c r="S773" s="4">
        <f t="shared" si="112"/>
        <v>42349.824097222227</v>
      </c>
      <c r="T773" s="4">
        <f t="shared" si="113"/>
        <v>42399.824097222227</v>
      </c>
      <c r="U773" s="18">
        <f t="shared" si="114"/>
        <v>50</v>
      </c>
    </row>
    <row r="774" spans="1:21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11"/>
        <v>3.3333333333333335</v>
      </c>
      <c r="P774" s="7">
        <f t="shared" si="115"/>
        <v>50</v>
      </c>
      <c r="Q774" t="str">
        <f t="shared" si="108"/>
        <v>publishing</v>
      </c>
      <c r="R774" t="str">
        <f t="shared" si="110"/>
        <v>fiction</v>
      </c>
      <c r="S774" s="4">
        <f t="shared" si="112"/>
        <v>40068.056932870371</v>
      </c>
      <c r="T774" s="4">
        <f t="shared" si="113"/>
        <v>40118.165972222225</v>
      </c>
      <c r="U774" s="18">
        <f t="shared" si="114"/>
        <v>50.109039351853426</v>
      </c>
    </row>
    <row r="775" spans="1:21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11"/>
        <v>0.85129023676509719</v>
      </c>
      <c r="P775" s="7">
        <f t="shared" si="115"/>
        <v>16</v>
      </c>
      <c r="Q775" t="str">
        <f t="shared" si="108"/>
        <v>publishing</v>
      </c>
      <c r="R775" t="str">
        <f t="shared" si="110"/>
        <v>fiction</v>
      </c>
      <c r="S775" s="4">
        <f t="shared" si="112"/>
        <v>42100.735937500001</v>
      </c>
      <c r="T775" s="4">
        <f t="shared" si="113"/>
        <v>42134.959027777775</v>
      </c>
      <c r="U775" s="18">
        <f t="shared" si="114"/>
        <v>34.223090277773736</v>
      </c>
    </row>
    <row r="776" spans="1:21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11"/>
        <v>70.199999999999989</v>
      </c>
      <c r="P776" s="7">
        <f t="shared" si="115"/>
        <v>39</v>
      </c>
      <c r="Q776" t="str">
        <f t="shared" si="108"/>
        <v>publishing</v>
      </c>
      <c r="R776" t="str">
        <f t="shared" si="110"/>
        <v>fiction</v>
      </c>
      <c r="S776" s="4">
        <f t="shared" si="112"/>
        <v>41663.780300925922</v>
      </c>
      <c r="T776" s="4">
        <f t="shared" si="113"/>
        <v>41693.780300925922</v>
      </c>
      <c r="U776" s="18">
        <f t="shared" si="114"/>
        <v>30</v>
      </c>
    </row>
    <row r="777" spans="1:21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11"/>
        <v>1.7000000000000002</v>
      </c>
      <c r="P777" s="7">
        <f t="shared" si="115"/>
        <v>34</v>
      </c>
      <c r="Q777" t="str">
        <f t="shared" si="108"/>
        <v>publishing</v>
      </c>
      <c r="R777" t="str">
        <f t="shared" si="110"/>
        <v>fiction</v>
      </c>
      <c r="S777" s="4">
        <f t="shared" si="112"/>
        <v>40863.060127314813</v>
      </c>
      <c r="T777" s="4">
        <f t="shared" si="113"/>
        <v>40893.060127314813</v>
      </c>
      <c r="U777" s="18">
        <f t="shared" si="114"/>
        <v>30</v>
      </c>
    </row>
    <row r="778" spans="1:21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11"/>
        <v>51.4</v>
      </c>
      <c r="P778" s="7">
        <f t="shared" si="115"/>
        <v>63.122807017543863</v>
      </c>
      <c r="Q778" t="str">
        <f t="shared" si="108"/>
        <v>publishing</v>
      </c>
      <c r="R778" t="str">
        <f t="shared" si="110"/>
        <v>fiction</v>
      </c>
      <c r="S778" s="4">
        <f t="shared" si="112"/>
        <v>42250.685706018514</v>
      </c>
      <c r="T778" s="4">
        <f t="shared" si="113"/>
        <v>42288.208333333328</v>
      </c>
      <c r="U778" s="18">
        <f t="shared" si="114"/>
        <v>37.522627314814599</v>
      </c>
    </row>
    <row r="779" spans="1:21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11"/>
        <v>0.70000000000000007</v>
      </c>
      <c r="P779" s="7">
        <f t="shared" si="115"/>
        <v>7</v>
      </c>
      <c r="Q779" t="str">
        <f t="shared" si="108"/>
        <v>publishing</v>
      </c>
      <c r="R779" t="str">
        <f t="shared" si="110"/>
        <v>fiction</v>
      </c>
      <c r="S779" s="4">
        <f t="shared" si="112"/>
        <v>41456.981215277774</v>
      </c>
      <c r="T779" s="4">
        <f t="shared" si="113"/>
        <v>41486.981215277774</v>
      </c>
      <c r="U779" s="18">
        <f t="shared" si="114"/>
        <v>30</v>
      </c>
    </row>
    <row r="780" spans="1:21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11"/>
        <v>0.4</v>
      </c>
      <c r="P780" s="7">
        <f t="shared" si="115"/>
        <v>2</v>
      </c>
      <c r="Q780" t="str">
        <f t="shared" si="108"/>
        <v>publishing</v>
      </c>
      <c r="R780" t="str">
        <f t="shared" si="110"/>
        <v>fiction</v>
      </c>
      <c r="S780" s="4">
        <f t="shared" si="112"/>
        <v>41729.702314814815</v>
      </c>
      <c r="T780" s="4">
        <f t="shared" si="113"/>
        <v>41759.702314814815</v>
      </c>
      <c r="U780" s="18">
        <f t="shared" si="114"/>
        <v>30</v>
      </c>
    </row>
    <row r="781" spans="1:21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11"/>
        <v>2.666666666666667</v>
      </c>
      <c r="P781" s="7">
        <f t="shared" si="115"/>
        <v>66.666666666666671</v>
      </c>
      <c r="Q781" t="str">
        <f t="shared" si="108"/>
        <v>publishing</v>
      </c>
      <c r="R781" t="str">
        <f t="shared" si="110"/>
        <v>fiction</v>
      </c>
      <c r="S781" s="4">
        <f t="shared" si="112"/>
        <v>40436.68408564815</v>
      </c>
      <c r="T781" s="4">
        <f t="shared" si="113"/>
        <v>40466.166666666664</v>
      </c>
      <c r="U781" s="18">
        <f t="shared" si="114"/>
        <v>29.482581018513883</v>
      </c>
    </row>
    <row r="782" spans="1:21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11"/>
        <v>104</v>
      </c>
      <c r="P782" s="7">
        <f t="shared" si="115"/>
        <v>38.518518518518519</v>
      </c>
      <c r="Q782" t="str">
        <f t="shared" ref="Q782:Q813" si="116">LEFT(N782,5)</f>
        <v>music</v>
      </c>
      <c r="R782" t="str">
        <f t="shared" ref="R782:R813" si="117">RIGHT(N782,4)</f>
        <v>rock</v>
      </c>
      <c r="S782" s="4">
        <f t="shared" si="112"/>
        <v>40636.673900462964</v>
      </c>
      <c r="T782" s="4">
        <f t="shared" si="113"/>
        <v>40666.673900462964</v>
      </c>
      <c r="U782" s="18">
        <f t="shared" si="114"/>
        <v>30</v>
      </c>
    </row>
    <row r="783" spans="1:21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11"/>
        <v>133.15375</v>
      </c>
      <c r="P783" s="7">
        <f t="shared" si="115"/>
        <v>42.609200000000001</v>
      </c>
      <c r="Q783" t="str">
        <f t="shared" si="116"/>
        <v>music</v>
      </c>
      <c r="R783" t="str">
        <f t="shared" si="117"/>
        <v>rock</v>
      </c>
      <c r="S783" s="4">
        <f t="shared" si="112"/>
        <v>41403.000856481478</v>
      </c>
      <c r="T783" s="4">
        <f t="shared" si="113"/>
        <v>41433.000856481478</v>
      </c>
      <c r="U783" s="18">
        <f t="shared" si="114"/>
        <v>30</v>
      </c>
    </row>
    <row r="784" spans="1:21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11"/>
        <v>100</v>
      </c>
      <c r="P784" s="7">
        <f t="shared" si="115"/>
        <v>50</v>
      </c>
      <c r="Q784" t="str">
        <f t="shared" si="116"/>
        <v>music</v>
      </c>
      <c r="R784" t="str">
        <f t="shared" si="117"/>
        <v>rock</v>
      </c>
      <c r="S784" s="4">
        <f t="shared" si="112"/>
        <v>41116.758125</v>
      </c>
      <c r="T784" s="4">
        <f t="shared" si="113"/>
        <v>41146.758125</v>
      </c>
      <c r="U784" s="18">
        <f t="shared" si="114"/>
        <v>30</v>
      </c>
    </row>
    <row r="785" spans="1:21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11"/>
        <v>148.13333333333333</v>
      </c>
      <c r="P785" s="7">
        <f t="shared" si="115"/>
        <v>63.485714285714288</v>
      </c>
      <c r="Q785" t="str">
        <f t="shared" si="116"/>
        <v>music</v>
      </c>
      <c r="R785" t="str">
        <f t="shared" si="117"/>
        <v>rock</v>
      </c>
      <c r="S785" s="4">
        <f t="shared" si="112"/>
        <v>40987.773715277777</v>
      </c>
      <c r="T785" s="4">
        <f t="shared" si="113"/>
        <v>41026.916666666664</v>
      </c>
      <c r="U785" s="18">
        <f t="shared" si="114"/>
        <v>39.142951388887013</v>
      </c>
    </row>
    <row r="786" spans="1:21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11"/>
        <v>102.49999999999999</v>
      </c>
      <c r="P786" s="7">
        <f t="shared" si="115"/>
        <v>102.5</v>
      </c>
      <c r="Q786" t="str">
        <f t="shared" si="116"/>
        <v>music</v>
      </c>
      <c r="R786" t="str">
        <f t="shared" si="117"/>
        <v>rock</v>
      </c>
      <c r="S786" s="4">
        <f t="shared" si="112"/>
        <v>41675.149525462963</v>
      </c>
      <c r="T786" s="4">
        <f t="shared" si="113"/>
        <v>41715.107858796298</v>
      </c>
      <c r="U786" s="18">
        <f t="shared" si="114"/>
        <v>39.958333333335759</v>
      </c>
    </row>
    <row r="787" spans="1:21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11"/>
        <v>180.62799999999999</v>
      </c>
      <c r="P787" s="7">
        <f t="shared" si="115"/>
        <v>31.142758620689655</v>
      </c>
      <c r="Q787" t="str">
        <f t="shared" si="116"/>
        <v>music</v>
      </c>
      <c r="R787" t="str">
        <f t="shared" si="117"/>
        <v>rock</v>
      </c>
      <c r="S787" s="4">
        <f t="shared" si="112"/>
        <v>41303.593923611115</v>
      </c>
      <c r="T787" s="4">
        <f t="shared" si="113"/>
        <v>41333.593923611115</v>
      </c>
      <c r="U787" s="18">
        <f t="shared" si="114"/>
        <v>30</v>
      </c>
    </row>
    <row r="788" spans="1:21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11"/>
        <v>142.79999999999998</v>
      </c>
      <c r="P788" s="7">
        <f t="shared" si="115"/>
        <v>162.27272727272728</v>
      </c>
      <c r="Q788" t="str">
        <f t="shared" si="116"/>
        <v>music</v>
      </c>
      <c r="R788" t="str">
        <f t="shared" si="117"/>
        <v>rock</v>
      </c>
      <c r="S788" s="4">
        <f t="shared" si="112"/>
        <v>40983.055949074071</v>
      </c>
      <c r="T788" s="4">
        <f t="shared" si="113"/>
        <v>41040.657638888893</v>
      </c>
      <c r="U788" s="18">
        <f t="shared" si="114"/>
        <v>57.601689814822748</v>
      </c>
    </row>
    <row r="789" spans="1:21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11"/>
        <v>114.16666666666666</v>
      </c>
      <c r="P789" s="7">
        <f t="shared" si="115"/>
        <v>80.588235294117652</v>
      </c>
      <c r="Q789" t="str">
        <f t="shared" si="116"/>
        <v>music</v>
      </c>
      <c r="R789" t="str">
        <f t="shared" si="117"/>
        <v>rock</v>
      </c>
      <c r="S789" s="4">
        <f t="shared" si="112"/>
        <v>41549.627615740741</v>
      </c>
      <c r="T789" s="4">
        <f t="shared" si="113"/>
        <v>41579.627615740741</v>
      </c>
      <c r="U789" s="18">
        <f t="shared" si="114"/>
        <v>30</v>
      </c>
    </row>
    <row r="790" spans="1:21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11"/>
        <v>203.505</v>
      </c>
      <c r="P790" s="7">
        <f t="shared" si="115"/>
        <v>59.85441176470588</v>
      </c>
      <c r="Q790" t="str">
        <f t="shared" si="116"/>
        <v>music</v>
      </c>
      <c r="R790" t="str">
        <f t="shared" si="117"/>
        <v>rock</v>
      </c>
      <c r="S790" s="4">
        <f t="shared" si="112"/>
        <v>41059.006805555553</v>
      </c>
      <c r="T790" s="4">
        <f t="shared" si="113"/>
        <v>41097.165972222225</v>
      </c>
      <c r="U790" s="18">
        <f t="shared" si="114"/>
        <v>38.159166666671808</v>
      </c>
    </row>
    <row r="791" spans="1:21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11"/>
        <v>109.41176470588236</v>
      </c>
      <c r="P791" s="7">
        <f t="shared" si="115"/>
        <v>132.85714285714286</v>
      </c>
      <c r="Q791" t="str">
        <f t="shared" si="116"/>
        <v>music</v>
      </c>
      <c r="R791" t="str">
        <f t="shared" si="117"/>
        <v>rock</v>
      </c>
      <c r="S791" s="4">
        <f t="shared" si="112"/>
        <v>41277.186111111107</v>
      </c>
      <c r="T791" s="4">
        <f t="shared" si="113"/>
        <v>41295.332638888889</v>
      </c>
      <c r="U791" s="18">
        <f t="shared" si="114"/>
        <v>18.146527777782467</v>
      </c>
    </row>
    <row r="792" spans="1:21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11"/>
        <v>144.37459999999999</v>
      </c>
      <c r="P792" s="7">
        <f t="shared" si="115"/>
        <v>92.547820512820508</v>
      </c>
      <c r="Q792" t="str">
        <f t="shared" si="116"/>
        <v>music</v>
      </c>
      <c r="R792" t="str">
        <f t="shared" si="117"/>
        <v>rock</v>
      </c>
      <c r="S792" s="4">
        <f t="shared" si="112"/>
        <v>41276.047905092593</v>
      </c>
      <c r="T792" s="4">
        <f t="shared" si="113"/>
        <v>41306.047905092593</v>
      </c>
      <c r="U792" s="18">
        <f t="shared" si="114"/>
        <v>30</v>
      </c>
    </row>
    <row r="793" spans="1:21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11"/>
        <v>103.86666666666666</v>
      </c>
      <c r="P793" s="7">
        <f t="shared" si="115"/>
        <v>60.859375</v>
      </c>
      <c r="Q793" t="str">
        <f t="shared" si="116"/>
        <v>music</v>
      </c>
      <c r="R793" t="str">
        <f t="shared" si="117"/>
        <v>rock</v>
      </c>
      <c r="S793" s="4">
        <f t="shared" si="112"/>
        <v>41557.780624999999</v>
      </c>
      <c r="T793" s="4">
        <f t="shared" si="113"/>
        <v>41591.249305555553</v>
      </c>
      <c r="U793" s="18">
        <f t="shared" si="114"/>
        <v>33.468680555553874</v>
      </c>
    </row>
    <row r="794" spans="1:21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11"/>
        <v>100.44440000000002</v>
      </c>
      <c r="P794" s="7">
        <f t="shared" si="115"/>
        <v>41.851833333333339</v>
      </c>
      <c r="Q794" t="str">
        <f t="shared" si="116"/>
        <v>music</v>
      </c>
      <c r="R794" t="str">
        <f t="shared" si="117"/>
        <v>rock</v>
      </c>
      <c r="S794" s="4">
        <f t="shared" si="112"/>
        <v>41555.87364583333</v>
      </c>
      <c r="T794" s="4">
        <f t="shared" si="113"/>
        <v>41585.915312500001</v>
      </c>
      <c r="U794" s="18">
        <f t="shared" si="114"/>
        <v>30.041666666671517</v>
      </c>
    </row>
    <row r="795" spans="1:21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11"/>
        <v>102.77927272727271</v>
      </c>
      <c r="P795" s="7">
        <f t="shared" si="115"/>
        <v>88.325937499999995</v>
      </c>
      <c r="Q795" t="str">
        <f t="shared" si="116"/>
        <v>music</v>
      </c>
      <c r="R795" t="str">
        <f t="shared" si="117"/>
        <v>rock</v>
      </c>
      <c r="S795" s="4">
        <f t="shared" si="112"/>
        <v>41442.741249999999</v>
      </c>
      <c r="T795" s="4">
        <f t="shared" si="113"/>
        <v>41458.207638888889</v>
      </c>
      <c r="U795" s="18">
        <f t="shared" si="114"/>
        <v>15.466388888889924</v>
      </c>
    </row>
    <row r="796" spans="1:21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11"/>
        <v>105.31250000000001</v>
      </c>
      <c r="P796" s="7">
        <f t="shared" si="115"/>
        <v>158.96226415094338</v>
      </c>
      <c r="Q796" t="str">
        <f t="shared" si="116"/>
        <v>music</v>
      </c>
      <c r="R796" t="str">
        <f t="shared" si="117"/>
        <v>rock</v>
      </c>
      <c r="S796" s="4">
        <f t="shared" si="112"/>
        <v>40736.115011574075</v>
      </c>
      <c r="T796" s="4">
        <f t="shared" si="113"/>
        <v>40791.712500000001</v>
      </c>
      <c r="U796" s="18">
        <f t="shared" si="114"/>
        <v>55.597488425926713</v>
      </c>
    </row>
    <row r="797" spans="1:21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11"/>
        <v>111.78571428571429</v>
      </c>
      <c r="P797" s="7">
        <f t="shared" si="115"/>
        <v>85.054347826086953</v>
      </c>
      <c r="Q797" t="str">
        <f t="shared" si="116"/>
        <v>music</v>
      </c>
      <c r="R797" t="str">
        <f t="shared" si="117"/>
        <v>rock</v>
      </c>
      <c r="S797" s="4">
        <f t="shared" si="112"/>
        <v>40963.613032407404</v>
      </c>
      <c r="T797" s="4">
        <f t="shared" si="113"/>
        <v>41006.207638888889</v>
      </c>
      <c r="U797" s="18">
        <f t="shared" si="114"/>
        <v>42.594606481485243</v>
      </c>
    </row>
    <row r="798" spans="1:21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11"/>
        <v>101.35000000000001</v>
      </c>
      <c r="P798" s="7">
        <f t="shared" si="115"/>
        <v>112.61111111111111</v>
      </c>
      <c r="Q798" t="str">
        <f t="shared" si="116"/>
        <v>music</v>
      </c>
      <c r="R798" t="str">
        <f t="shared" si="117"/>
        <v>rock</v>
      </c>
      <c r="S798" s="4">
        <f t="shared" si="112"/>
        <v>41502.882928240739</v>
      </c>
      <c r="T798" s="4">
        <f t="shared" si="113"/>
        <v>41532.881944444445</v>
      </c>
      <c r="U798" s="18">
        <f t="shared" si="114"/>
        <v>29.99901620370656</v>
      </c>
    </row>
    <row r="799" spans="1:21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11"/>
        <v>107.53333333333333</v>
      </c>
      <c r="P799" s="7">
        <f t="shared" si="115"/>
        <v>45.436619718309856</v>
      </c>
      <c r="Q799" t="str">
        <f t="shared" si="116"/>
        <v>music</v>
      </c>
      <c r="R799" t="str">
        <f t="shared" si="117"/>
        <v>rock</v>
      </c>
      <c r="S799" s="4">
        <f t="shared" si="112"/>
        <v>40996.994074074071</v>
      </c>
      <c r="T799" s="4">
        <f t="shared" si="113"/>
        <v>41028.166666666664</v>
      </c>
      <c r="U799" s="18">
        <f t="shared" si="114"/>
        <v>31.172592592592991</v>
      </c>
    </row>
    <row r="800" spans="1:21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11"/>
        <v>114.88571428571429</v>
      </c>
      <c r="P800" s="7">
        <f t="shared" si="115"/>
        <v>46.218390804597703</v>
      </c>
      <c r="Q800" t="str">
        <f t="shared" si="116"/>
        <v>music</v>
      </c>
      <c r="R800" t="str">
        <f t="shared" si="117"/>
        <v>rock</v>
      </c>
      <c r="S800" s="4">
        <f t="shared" si="112"/>
        <v>41882.590127314819</v>
      </c>
      <c r="T800" s="4">
        <f t="shared" si="113"/>
        <v>41912.590127314819</v>
      </c>
      <c r="U800" s="18">
        <f t="shared" si="114"/>
        <v>30</v>
      </c>
    </row>
    <row r="801" spans="1:21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11"/>
        <v>100.02</v>
      </c>
      <c r="P801" s="7">
        <f t="shared" si="115"/>
        <v>178.60714285714286</v>
      </c>
      <c r="Q801" t="str">
        <f t="shared" si="116"/>
        <v>music</v>
      </c>
      <c r="R801" t="str">
        <f t="shared" si="117"/>
        <v>rock</v>
      </c>
      <c r="S801" s="4">
        <f t="shared" si="112"/>
        <v>40996.667199074072</v>
      </c>
      <c r="T801" s="4">
        <f t="shared" si="113"/>
        <v>41026.667199074072</v>
      </c>
      <c r="U801" s="18">
        <f t="shared" si="114"/>
        <v>30</v>
      </c>
    </row>
    <row r="802" spans="1:21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11"/>
        <v>152.13333333333335</v>
      </c>
      <c r="P802" s="7">
        <f t="shared" si="115"/>
        <v>40.75</v>
      </c>
      <c r="Q802" t="str">
        <f t="shared" si="116"/>
        <v>music</v>
      </c>
      <c r="R802" t="str">
        <f t="shared" si="117"/>
        <v>rock</v>
      </c>
      <c r="S802" s="4">
        <f t="shared" si="112"/>
        <v>41863.433495370373</v>
      </c>
      <c r="T802" s="4">
        <f t="shared" si="113"/>
        <v>41893.433495370373</v>
      </c>
      <c r="U802" s="18">
        <f t="shared" si="114"/>
        <v>30</v>
      </c>
    </row>
    <row r="803" spans="1:21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11"/>
        <v>111.52149999999999</v>
      </c>
      <c r="P803" s="7">
        <f t="shared" si="115"/>
        <v>43.733921568627444</v>
      </c>
      <c r="Q803" t="str">
        <f t="shared" si="116"/>
        <v>music</v>
      </c>
      <c r="R803" t="str">
        <f t="shared" si="117"/>
        <v>rock</v>
      </c>
      <c r="S803" s="4">
        <f t="shared" si="112"/>
        <v>40695.795370370368</v>
      </c>
      <c r="T803" s="4">
        <f t="shared" si="113"/>
        <v>40725.795370370368</v>
      </c>
      <c r="U803" s="18">
        <f t="shared" si="114"/>
        <v>30</v>
      </c>
    </row>
    <row r="804" spans="1:21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11"/>
        <v>101.33333333333334</v>
      </c>
      <c r="P804" s="7">
        <f t="shared" si="115"/>
        <v>81.066666666666663</v>
      </c>
      <c r="Q804" t="str">
        <f t="shared" si="116"/>
        <v>music</v>
      </c>
      <c r="R804" t="str">
        <f t="shared" si="117"/>
        <v>rock</v>
      </c>
      <c r="S804" s="4">
        <f t="shared" si="112"/>
        <v>41123.022268518514</v>
      </c>
      <c r="T804" s="4">
        <f t="shared" si="113"/>
        <v>41169.170138888891</v>
      </c>
      <c r="U804" s="18">
        <f t="shared" si="114"/>
        <v>46.14787037037604</v>
      </c>
    </row>
    <row r="805" spans="1:21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11"/>
        <v>123.2608695652174</v>
      </c>
      <c r="P805" s="7">
        <f t="shared" ref="P805:P836" si="118">E805/L805</f>
        <v>74.60526315789474</v>
      </c>
      <c r="Q805" t="str">
        <f t="shared" si="116"/>
        <v>music</v>
      </c>
      <c r="R805" t="str">
        <f t="shared" si="117"/>
        <v>rock</v>
      </c>
      <c r="S805" s="4">
        <f t="shared" si="112"/>
        <v>40665.949976851851</v>
      </c>
      <c r="T805" s="4">
        <f t="shared" si="113"/>
        <v>40692.041666666664</v>
      </c>
      <c r="U805" s="18">
        <f t="shared" si="114"/>
        <v>26.091689814813435</v>
      </c>
    </row>
    <row r="806" spans="1:21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11"/>
        <v>100</v>
      </c>
      <c r="P806" s="7">
        <f t="shared" si="118"/>
        <v>305.55555555555554</v>
      </c>
      <c r="Q806" t="str">
        <f t="shared" si="116"/>
        <v>music</v>
      </c>
      <c r="R806" t="str">
        <f t="shared" si="117"/>
        <v>rock</v>
      </c>
      <c r="S806" s="4">
        <f t="shared" si="112"/>
        <v>40730.105624999997</v>
      </c>
      <c r="T806" s="4">
        <f t="shared" si="113"/>
        <v>40747.165972222225</v>
      </c>
      <c r="U806" s="18">
        <f t="shared" si="114"/>
        <v>17.060347222228302</v>
      </c>
    </row>
    <row r="807" spans="1:21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11"/>
        <v>105</v>
      </c>
      <c r="P807" s="7">
        <f t="shared" si="118"/>
        <v>58.333333333333336</v>
      </c>
      <c r="Q807" t="str">
        <f t="shared" si="116"/>
        <v>music</v>
      </c>
      <c r="R807" t="str">
        <f t="shared" si="117"/>
        <v>rock</v>
      </c>
      <c r="S807" s="4">
        <f t="shared" si="112"/>
        <v>40690.823055555556</v>
      </c>
      <c r="T807" s="4">
        <f t="shared" si="113"/>
        <v>40740.958333333336</v>
      </c>
      <c r="U807" s="18">
        <f t="shared" si="114"/>
        <v>50.135277777779265</v>
      </c>
    </row>
    <row r="808" spans="1:21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11"/>
        <v>104.4375</v>
      </c>
      <c r="P808" s="7">
        <f t="shared" si="118"/>
        <v>117.67605633802818</v>
      </c>
      <c r="Q808" t="str">
        <f t="shared" si="116"/>
        <v>music</v>
      </c>
      <c r="R808" t="str">
        <f t="shared" si="117"/>
        <v>rock</v>
      </c>
      <c r="S808" s="4">
        <f t="shared" si="112"/>
        <v>40763.691423611112</v>
      </c>
      <c r="T808" s="4">
        <f t="shared" si="113"/>
        <v>40793.691423611112</v>
      </c>
      <c r="U808" s="18">
        <f t="shared" si="114"/>
        <v>30</v>
      </c>
    </row>
    <row r="809" spans="1:21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11"/>
        <v>105.125</v>
      </c>
      <c r="P809" s="7">
        <f t="shared" si="118"/>
        <v>73.771929824561397</v>
      </c>
      <c r="Q809" t="str">
        <f t="shared" si="116"/>
        <v>music</v>
      </c>
      <c r="R809" t="str">
        <f t="shared" si="117"/>
        <v>rock</v>
      </c>
      <c r="S809" s="4">
        <f t="shared" si="112"/>
        <v>42759.628599537042</v>
      </c>
      <c r="T809" s="4">
        <f t="shared" si="113"/>
        <v>42795.083333333328</v>
      </c>
      <c r="U809" s="18">
        <f t="shared" si="114"/>
        <v>35.454733796286746</v>
      </c>
    </row>
    <row r="810" spans="1:21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11"/>
        <v>100</v>
      </c>
      <c r="P810" s="7">
        <f t="shared" si="118"/>
        <v>104.65116279069767</v>
      </c>
      <c r="Q810" t="str">
        <f t="shared" si="116"/>
        <v>music</v>
      </c>
      <c r="R810" t="str">
        <f t="shared" si="117"/>
        <v>rock</v>
      </c>
      <c r="S810" s="4">
        <f t="shared" si="112"/>
        <v>41962.100532407407</v>
      </c>
      <c r="T810" s="4">
        <f t="shared" si="113"/>
        <v>41995.207638888889</v>
      </c>
      <c r="U810" s="18">
        <f t="shared" si="114"/>
        <v>33.107106481482333</v>
      </c>
    </row>
    <row r="811" spans="1:21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11"/>
        <v>103.77499999999999</v>
      </c>
      <c r="P811" s="7">
        <f t="shared" si="118"/>
        <v>79.82692307692308</v>
      </c>
      <c r="Q811" t="str">
        <f t="shared" si="116"/>
        <v>music</v>
      </c>
      <c r="R811" t="str">
        <f t="shared" si="117"/>
        <v>rock</v>
      </c>
      <c r="S811" s="4">
        <f t="shared" si="112"/>
        <v>41628.833680555559</v>
      </c>
      <c r="T811" s="4">
        <f t="shared" si="113"/>
        <v>41658.833680555559</v>
      </c>
      <c r="U811" s="18">
        <f t="shared" si="114"/>
        <v>30</v>
      </c>
    </row>
    <row r="812" spans="1:21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11"/>
        <v>105</v>
      </c>
      <c r="P812" s="7">
        <f t="shared" si="118"/>
        <v>58.333333333333336</v>
      </c>
      <c r="Q812" t="str">
        <f t="shared" si="116"/>
        <v>music</v>
      </c>
      <c r="R812" t="str">
        <f t="shared" si="117"/>
        <v>rock</v>
      </c>
      <c r="S812" s="4">
        <f t="shared" si="112"/>
        <v>41123.056273148148</v>
      </c>
      <c r="T812" s="4">
        <f t="shared" si="113"/>
        <v>41153.056273148148</v>
      </c>
      <c r="U812" s="18">
        <f t="shared" si="114"/>
        <v>30</v>
      </c>
    </row>
    <row r="813" spans="1:21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11"/>
        <v>104</v>
      </c>
      <c r="P813" s="7">
        <f t="shared" si="118"/>
        <v>86.666666666666671</v>
      </c>
      <c r="Q813" t="str">
        <f t="shared" si="116"/>
        <v>music</v>
      </c>
      <c r="R813" t="str">
        <f t="shared" si="117"/>
        <v>rock</v>
      </c>
      <c r="S813" s="4">
        <f t="shared" si="112"/>
        <v>41443.643541666665</v>
      </c>
      <c r="T813" s="4">
        <f t="shared" si="113"/>
        <v>41465.702777777777</v>
      </c>
      <c r="U813" s="18">
        <f t="shared" si="114"/>
        <v>22.059236111112114</v>
      </c>
    </row>
    <row r="814" spans="1:21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11"/>
        <v>151.83333333333334</v>
      </c>
      <c r="P814" s="7">
        <f t="shared" si="118"/>
        <v>27.606060606060606</v>
      </c>
      <c r="Q814" t="str">
        <f t="shared" ref="Q814:Q845" si="119">LEFT(N814,5)</f>
        <v>music</v>
      </c>
      <c r="R814" t="str">
        <f t="shared" ref="R814:R841" si="120">RIGHT(N814,4)</f>
        <v>rock</v>
      </c>
      <c r="S814" s="4">
        <f t="shared" si="112"/>
        <v>41282.017962962964</v>
      </c>
      <c r="T814" s="4">
        <f t="shared" si="113"/>
        <v>41334.581944444442</v>
      </c>
      <c r="U814" s="18">
        <f t="shared" si="114"/>
        <v>52.56398148147855</v>
      </c>
    </row>
    <row r="815" spans="1:21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11"/>
        <v>159.99600000000001</v>
      </c>
      <c r="P815" s="7">
        <f t="shared" si="118"/>
        <v>24.999375000000001</v>
      </c>
      <c r="Q815" t="str">
        <f t="shared" si="119"/>
        <v>music</v>
      </c>
      <c r="R815" t="str">
        <f t="shared" si="120"/>
        <v>rock</v>
      </c>
      <c r="S815" s="4">
        <f t="shared" si="112"/>
        <v>41080.960243055553</v>
      </c>
      <c r="T815" s="4">
        <f t="shared" si="113"/>
        <v>41110.960243055553</v>
      </c>
      <c r="U815" s="18">
        <f t="shared" si="114"/>
        <v>30</v>
      </c>
    </row>
    <row r="816" spans="1:21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11"/>
        <v>127.3</v>
      </c>
      <c r="P816" s="7">
        <f t="shared" si="118"/>
        <v>45.464285714285715</v>
      </c>
      <c r="Q816" t="str">
        <f t="shared" si="119"/>
        <v>music</v>
      </c>
      <c r="R816" t="str">
        <f t="shared" si="120"/>
        <v>rock</v>
      </c>
      <c r="S816" s="4">
        <f t="shared" si="112"/>
        <v>40679.743067129632</v>
      </c>
      <c r="T816" s="4">
        <f t="shared" si="113"/>
        <v>40694.75277777778</v>
      </c>
      <c r="U816" s="18">
        <f t="shared" si="114"/>
        <v>15.00971064814803</v>
      </c>
    </row>
    <row r="817" spans="1:21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11"/>
        <v>107</v>
      </c>
      <c r="P817" s="7">
        <f t="shared" si="118"/>
        <v>99.534883720930239</v>
      </c>
      <c r="Q817" t="str">
        <f t="shared" si="119"/>
        <v>music</v>
      </c>
      <c r="R817" t="str">
        <f t="shared" si="120"/>
        <v>rock</v>
      </c>
      <c r="S817" s="4">
        <f t="shared" si="112"/>
        <v>41914.917858796296</v>
      </c>
      <c r="T817" s="4">
        <f t="shared" si="113"/>
        <v>41944.917858796296</v>
      </c>
      <c r="U817" s="18">
        <f t="shared" si="114"/>
        <v>30</v>
      </c>
    </row>
    <row r="818" spans="1:21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11"/>
        <v>115.12214285714286</v>
      </c>
      <c r="P818" s="7">
        <f t="shared" si="118"/>
        <v>39.31</v>
      </c>
      <c r="Q818" t="str">
        <f t="shared" si="119"/>
        <v>music</v>
      </c>
      <c r="R818" t="str">
        <f t="shared" si="120"/>
        <v>rock</v>
      </c>
      <c r="S818" s="4">
        <f t="shared" si="112"/>
        <v>41341.870868055557</v>
      </c>
      <c r="T818" s="4">
        <f t="shared" si="113"/>
        <v>41373.270833333336</v>
      </c>
      <c r="U818" s="18">
        <f t="shared" si="114"/>
        <v>31.399965277778392</v>
      </c>
    </row>
    <row r="819" spans="1:21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11"/>
        <v>137.11066666666665</v>
      </c>
      <c r="P819" s="7">
        <f t="shared" si="118"/>
        <v>89.419999999999987</v>
      </c>
      <c r="Q819" t="str">
        <f t="shared" si="119"/>
        <v>music</v>
      </c>
      <c r="R819" t="str">
        <f t="shared" si="120"/>
        <v>rock</v>
      </c>
      <c r="S819" s="4">
        <f t="shared" si="112"/>
        <v>40925.599664351852</v>
      </c>
      <c r="T819" s="4">
        <f t="shared" si="113"/>
        <v>40979.207638888889</v>
      </c>
      <c r="U819" s="18">
        <f t="shared" si="114"/>
        <v>53.60797453703708</v>
      </c>
    </row>
    <row r="820" spans="1:21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11"/>
        <v>155.71428571428572</v>
      </c>
      <c r="P820" s="7">
        <f t="shared" si="118"/>
        <v>28.684210526315791</v>
      </c>
      <c r="Q820" t="str">
        <f t="shared" si="119"/>
        <v>music</v>
      </c>
      <c r="R820" t="str">
        <f t="shared" si="120"/>
        <v>rock</v>
      </c>
      <c r="S820" s="4">
        <f t="shared" si="112"/>
        <v>41120.882881944446</v>
      </c>
      <c r="T820" s="4">
        <f t="shared" si="113"/>
        <v>41128.709027777775</v>
      </c>
      <c r="U820" s="18">
        <f t="shared" si="114"/>
        <v>7.8261458333290648</v>
      </c>
    </row>
    <row r="821" spans="1:21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11"/>
        <v>108.74999999999999</v>
      </c>
      <c r="P821" s="7">
        <f t="shared" si="118"/>
        <v>31.071428571428573</v>
      </c>
      <c r="Q821" t="str">
        <f t="shared" si="119"/>
        <v>music</v>
      </c>
      <c r="R821" t="str">
        <f t="shared" si="120"/>
        <v>rock</v>
      </c>
      <c r="S821" s="4">
        <f t="shared" si="112"/>
        <v>41619.998310185183</v>
      </c>
      <c r="T821" s="4">
        <f t="shared" si="113"/>
        <v>41629.197222222225</v>
      </c>
      <c r="U821" s="18">
        <f t="shared" si="114"/>
        <v>9.1989120370417368</v>
      </c>
    </row>
    <row r="822" spans="1:21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11"/>
        <v>134.05000000000001</v>
      </c>
      <c r="P822" s="7">
        <f t="shared" si="118"/>
        <v>70.55263157894737</v>
      </c>
      <c r="Q822" t="str">
        <f t="shared" si="119"/>
        <v>music</v>
      </c>
      <c r="R822" t="str">
        <f t="shared" si="120"/>
        <v>rock</v>
      </c>
      <c r="S822" s="4">
        <f t="shared" si="112"/>
        <v>41768.841921296298</v>
      </c>
      <c r="T822" s="4">
        <f t="shared" si="113"/>
        <v>41799.208333333336</v>
      </c>
      <c r="U822" s="18">
        <f t="shared" si="114"/>
        <v>30.366412037037662</v>
      </c>
    </row>
    <row r="823" spans="1:21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11"/>
        <v>100</v>
      </c>
      <c r="P823" s="7">
        <f t="shared" si="118"/>
        <v>224.12820512820514</v>
      </c>
      <c r="Q823" t="str">
        <f t="shared" si="119"/>
        <v>music</v>
      </c>
      <c r="R823" t="str">
        <f t="shared" si="120"/>
        <v>rock</v>
      </c>
      <c r="S823" s="4">
        <f t="shared" si="112"/>
        <v>42093.922048611115</v>
      </c>
      <c r="T823" s="4">
        <f t="shared" si="113"/>
        <v>42128.167361111111</v>
      </c>
      <c r="U823" s="18">
        <f t="shared" si="114"/>
        <v>34.245312499995634</v>
      </c>
    </row>
    <row r="824" spans="1:21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11"/>
        <v>119.16666666666667</v>
      </c>
      <c r="P824" s="7">
        <f t="shared" si="118"/>
        <v>51.811594202898547</v>
      </c>
      <c r="Q824" t="str">
        <f t="shared" si="119"/>
        <v>music</v>
      </c>
      <c r="R824" t="str">
        <f t="shared" si="120"/>
        <v>rock</v>
      </c>
      <c r="S824" s="4">
        <f t="shared" si="112"/>
        <v>41157.947337962964</v>
      </c>
      <c r="T824" s="4">
        <f t="shared" si="113"/>
        <v>41187.947337962964</v>
      </c>
      <c r="U824" s="18">
        <f t="shared" si="114"/>
        <v>30</v>
      </c>
    </row>
    <row r="825" spans="1:21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11"/>
        <v>179.5</v>
      </c>
      <c r="P825" s="7">
        <f t="shared" si="118"/>
        <v>43.515151515151516</v>
      </c>
      <c r="Q825" t="str">
        <f t="shared" si="119"/>
        <v>music</v>
      </c>
      <c r="R825" t="str">
        <f t="shared" si="120"/>
        <v>rock</v>
      </c>
      <c r="S825" s="4">
        <f t="shared" si="112"/>
        <v>42055.972824074073</v>
      </c>
      <c r="T825" s="4">
        <f t="shared" si="113"/>
        <v>42085.931157407409</v>
      </c>
      <c r="U825" s="18">
        <f t="shared" si="114"/>
        <v>29.958333333335759</v>
      </c>
    </row>
    <row r="826" spans="1:21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11"/>
        <v>134.38124999999999</v>
      </c>
      <c r="P826" s="7">
        <f t="shared" si="118"/>
        <v>39.816666666666663</v>
      </c>
      <c r="Q826" t="str">
        <f t="shared" si="119"/>
        <v>music</v>
      </c>
      <c r="R826" t="str">
        <f t="shared" si="120"/>
        <v>rock</v>
      </c>
      <c r="S826" s="4">
        <f t="shared" si="112"/>
        <v>40250.242106481484</v>
      </c>
      <c r="T826" s="4">
        <f t="shared" si="113"/>
        <v>40286.290972222225</v>
      </c>
      <c r="U826" s="18">
        <f t="shared" si="114"/>
        <v>36.048865740740439</v>
      </c>
    </row>
    <row r="827" spans="1:21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11"/>
        <v>100.43200000000002</v>
      </c>
      <c r="P827" s="7">
        <f t="shared" si="118"/>
        <v>126.8080808080808</v>
      </c>
      <c r="Q827" t="str">
        <f t="shared" si="119"/>
        <v>music</v>
      </c>
      <c r="R827" t="str">
        <f t="shared" si="120"/>
        <v>rock</v>
      </c>
      <c r="S827" s="4">
        <f t="shared" si="112"/>
        <v>41186.306527777779</v>
      </c>
      <c r="T827" s="4">
        <f t="shared" si="113"/>
        <v>41211.306527777779</v>
      </c>
      <c r="U827" s="18">
        <f t="shared" si="114"/>
        <v>25</v>
      </c>
    </row>
    <row r="828" spans="1:21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11"/>
        <v>101.45454545454547</v>
      </c>
      <c r="P828" s="7">
        <f t="shared" si="118"/>
        <v>113.87755102040816</v>
      </c>
      <c r="Q828" t="str">
        <f t="shared" si="119"/>
        <v>music</v>
      </c>
      <c r="R828" t="str">
        <f t="shared" si="120"/>
        <v>rock</v>
      </c>
      <c r="S828" s="4">
        <f t="shared" si="112"/>
        <v>40973.038541666669</v>
      </c>
      <c r="T828" s="4">
        <f t="shared" si="113"/>
        <v>40993.996874999997</v>
      </c>
      <c r="U828" s="18">
        <f t="shared" si="114"/>
        <v>20.958333333328483</v>
      </c>
    </row>
    <row r="829" spans="1:21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11"/>
        <v>103.33333333333334</v>
      </c>
      <c r="P829" s="7">
        <f t="shared" si="118"/>
        <v>28.181818181818183</v>
      </c>
      <c r="Q829" t="str">
        <f t="shared" si="119"/>
        <v>music</v>
      </c>
      <c r="R829" t="str">
        <f t="shared" si="120"/>
        <v>rock</v>
      </c>
      <c r="S829" s="4">
        <f t="shared" si="112"/>
        <v>40927.473460648151</v>
      </c>
      <c r="T829" s="4">
        <f t="shared" si="113"/>
        <v>40953.825694444444</v>
      </c>
      <c r="U829" s="18">
        <f t="shared" si="114"/>
        <v>26.352233796293149</v>
      </c>
    </row>
    <row r="830" spans="1:21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11"/>
        <v>107</v>
      </c>
      <c r="P830" s="7">
        <f t="shared" si="118"/>
        <v>36.60526315789474</v>
      </c>
      <c r="Q830" t="str">
        <f t="shared" si="119"/>
        <v>music</v>
      </c>
      <c r="R830" t="str">
        <f t="shared" si="120"/>
        <v>rock</v>
      </c>
      <c r="S830" s="4">
        <f t="shared" si="112"/>
        <v>41073.050717592589</v>
      </c>
      <c r="T830" s="4">
        <f t="shared" si="113"/>
        <v>41085.683333333334</v>
      </c>
      <c r="U830" s="18">
        <f t="shared" si="114"/>
        <v>12.632615740745678</v>
      </c>
    </row>
    <row r="831" spans="1:21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11"/>
        <v>104</v>
      </c>
      <c r="P831" s="7">
        <f t="shared" si="118"/>
        <v>32.5</v>
      </c>
      <c r="Q831" t="str">
        <f t="shared" si="119"/>
        <v>music</v>
      </c>
      <c r="R831" t="str">
        <f t="shared" si="120"/>
        <v>rock</v>
      </c>
      <c r="S831" s="4">
        <f t="shared" si="112"/>
        <v>42504.801388888889</v>
      </c>
      <c r="T831" s="4">
        <f t="shared" si="113"/>
        <v>42564.801388888889</v>
      </c>
      <c r="U831" s="18">
        <f t="shared" si="114"/>
        <v>60</v>
      </c>
    </row>
    <row r="832" spans="1:21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11"/>
        <v>107.83333333333334</v>
      </c>
      <c r="P832" s="7">
        <f t="shared" si="118"/>
        <v>60.65625</v>
      </c>
      <c r="Q832" t="str">
        <f t="shared" si="119"/>
        <v>music</v>
      </c>
      <c r="R832" t="str">
        <f t="shared" si="120"/>
        <v>rock</v>
      </c>
      <c r="S832" s="4">
        <f t="shared" si="112"/>
        <v>41325.525752314818</v>
      </c>
      <c r="T832" s="4">
        <f t="shared" si="113"/>
        <v>41355.484085648146</v>
      </c>
      <c r="U832" s="18">
        <f t="shared" si="114"/>
        <v>29.958333333328483</v>
      </c>
    </row>
    <row r="833" spans="1:21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11"/>
        <v>233.33333333333334</v>
      </c>
      <c r="P833" s="7">
        <f t="shared" si="118"/>
        <v>175</v>
      </c>
      <c r="Q833" t="str">
        <f t="shared" si="119"/>
        <v>music</v>
      </c>
      <c r="R833" t="str">
        <f t="shared" si="120"/>
        <v>rock</v>
      </c>
      <c r="S833" s="4">
        <f t="shared" si="112"/>
        <v>40996.646921296298</v>
      </c>
      <c r="T833" s="4">
        <f t="shared" si="113"/>
        <v>41026.646921296298</v>
      </c>
      <c r="U833" s="18">
        <f t="shared" si="114"/>
        <v>30</v>
      </c>
    </row>
    <row r="834" spans="1:21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121">(E834/D834)*100</f>
        <v>100.60706666666665</v>
      </c>
      <c r="P834" s="7">
        <f t="shared" si="118"/>
        <v>97.993896103896105</v>
      </c>
      <c r="Q834" t="str">
        <f t="shared" si="119"/>
        <v>music</v>
      </c>
      <c r="R834" t="str">
        <f t="shared" si="120"/>
        <v>rock</v>
      </c>
      <c r="S834" s="4">
        <f t="shared" ref="S834:S897" si="122" xml:space="preserve"> ((J834/86400) +25569)</f>
        <v>40869.675173611111</v>
      </c>
      <c r="T834" s="4">
        <f t="shared" ref="T834:T897" si="123" xml:space="preserve"> ((I834/86400) +25569)</f>
        <v>40929.342361111107</v>
      </c>
      <c r="U834" s="18">
        <f t="shared" si="114"/>
        <v>59.667187499995634</v>
      </c>
    </row>
    <row r="835" spans="1:21" ht="15.75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121"/>
        <v>101.66666666666666</v>
      </c>
      <c r="P835" s="7">
        <f t="shared" si="118"/>
        <v>148.78048780487805</v>
      </c>
      <c r="Q835" t="str">
        <f t="shared" si="119"/>
        <v>music</v>
      </c>
      <c r="R835" t="str">
        <f t="shared" si="120"/>
        <v>rock</v>
      </c>
      <c r="S835" s="4">
        <f t="shared" si="122"/>
        <v>41718.878182870372</v>
      </c>
      <c r="T835" s="4">
        <f t="shared" si="123"/>
        <v>41748.878182870372</v>
      </c>
      <c r="U835" s="18">
        <f t="shared" ref="U835:U898" si="124">T835-S835</f>
        <v>30</v>
      </c>
    </row>
    <row r="836" spans="1:21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21"/>
        <v>131.0181818181818</v>
      </c>
      <c r="P836" s="7">
        <f t="shared" si="118"/>
        <v>96.08</v>
      </c>
      <c r="Q836" t="str">
        <f t="shared" si="119"/>
        <v>music</v>
      </c>
      <c r="R836" t="str">
        <f t="shared" si="120"/>
        <v>rock</v>
      </c>
      <c r="S836" s="4">
        <f t="shared" si="122"/>
        <v>41422.822824074072</v>
      </c>
      <c r="T836" s="4">
        <f t="shared" si="123"/>
        <v>41456.165972222225</v>
      </c>
      <c r="U836" s="18">
        <f t="shared" si="124"/>
        <v>33.343148148152977</v>
      </c>
    </row>
    <row r="837" spans="1:21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21"/>
        <v>117.25000000000001</v>
      </c>
      <c r="P837" s="7">
        <f t="shared" ref="P837:P868" si="125">E837/L837</f>
        <v>58.625</v>
      </c>
      <c r="Q837" t="str">
        <f t="shared" si="119"/>
        <v>music</v>
      </c>
      <c r="R837" t="str">
        <f t="shared" si="120"/>
        <v>rock</v>
      </c>
      <c r="S837" s="4">
        <f t="shared" si="122"/>
        <v>41005.45784722222</v>
      </c>
      <c r="T837" s="4">
        <f t="shared" si="123"/>
        <v>41048.125</v>
      </c>
      <c r="U837" s="18">
        <f t="shared" si="124"/>
        <v>42.667152777779847</v>
      </c>
    </row>
    <row r="838" spans="1:21" ht="15.75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21"/>
        <v>100.93039999999999</v>
      </c>
      <c r="P838" s="7">
        <f t="shared" si="125"/>
        <v>109.70695652173914</v>
      </c>
      <c r="Q838" t="str">
        <f t="shared" si="119"/>
        <v>music</v>
      </c>
      <c r="R838" t="str">
        <f t="shared" si="120"/>
        <v>rock</v>
      </c>
      <c r="S838" s="4">
        <f t="shared" si="122"/>
        <v>41524.056921296295</v>
      </c>
      <c r="T838" s="4">
        <f t="shared" si="123"/>
        <v>41554.056921296295</v>
      </c>
      <c r="U838" s="18">
        <f t="shared" si="124"/>
        <v>30</v>
      </c>
    </row>
    <row r="839" spans="1:21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21"/>
        <v>121.8</v>
      </c>
      <c r="P839" s="7">
        <f t="shared" si="125"/>
        <v>49.112903225806448</v>
      </c>
      <c r="Q839" t="str">
        <f t="shared" si="119"/>
        <v>music</v>
      </c>
      <c r="R839" t="str">
        <f t="shared" si="120"/>
        <v>rock</v>
      </c>
      <c r="S839" s="4">
        <f t="shared" si="122"/>
        <v>41730.998402777775</v>
      </c>
      <c r="T839" s="4">
        <f t="shared" si="123"/>
        <v>41760.998402777775</v>
      </c>
      <c r="U839" s="18">
        <f t="shared" si="124"/>
        <v>30</v>
      </c>
    </row>
    <row r="840" spans="1:21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21"/>
        <v>145.4</v>
      </c>
      <c r="P840" s="7">
        <f t="shared" si="125"/>
        <v>47.672131147540981</v>
      </c>
      <c r="Q840" t="str">
        <f t="shared" si="119"/>
        <v>music</v>
      </c>
      <c r="R840" t="str">
        <f t="shared" si="120"/>
        <v>rock</v>
      </c>
      <c r="S840" s="4">
        <f t="shared" si="122"/>
        <v>40895.897974537038</v>
      </c>
      <c r="T840" s="4">
        <f t="shared" si="123"/>
        <v>40925.897974537038</v>
      </c>
      <c r="U840" s="18">
        <f t="shared" si="124"/>
        <v>30</v>
      </c>
    </row>
    <row r="841" spans="1:21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21"/>
        <v>116.61660000000001</v>
      </c>
      <c r="P841" s="7">
        <f t="shared" si="125"/>
        <v>60.737812499999997</v>
      </c>
      <c r="Q841" t="str">
        <f t="shared" si="119"/>
        <v>music</v>
      </c>
      <c r="R841" t="str">
        <f t="shared" si="120"/>
        <v>rock</v>
      </c>
      <c r="S841" s="4">
        <f t="shared" si="122"/>
        <v>41144.763379629629</v>
      </c>
      <c r="T841" s="4">
        <f t="shared" si="123"/>
        <v>41174.763379629629</v>
      </c>
      <c r="U841" s="18">
        <f t="shared" si="124"/>
        <v>30</v>
      </c>
    </row>
    <row r="842" spans="1:21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21"/>
        <v>120.4166</v>
      </c>
      <c r="P842" s="7">
        <f t="shared" si="125"/>
        <v>63.37715789473684</v>
      </c>
      <c r="Q842" t="str">
        <f t="shared" si="119"/>
        <v>music</v>
      </c>
      <c r="R842" t="str">
        <f t="shared" ref="R842:R861" si="126">RIGHT(N842,5)</f>
        <v>metal</v>
      </c>
      <c r="S842" s="4">
        <f t="shared" si="122"/>
        <v>42607.226701388892</v>
      </c>
      <c r="T842" s="4">
        <f t="shared" si="123"/>
        <v>42637.226701388892</v>
      </c>
      <c r="U842" s="18">
        <f t="shared" si="124"/>
        <v>30</v>
      </c>
    </row>
    <row r="843" spans="1:21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21"/>
        <v>101.32000000000001</v>
      </c>
      <c r="P843" s="7">
        <f t="shared" si="125"/>
        <v>53.893617021276597</v>
      </c>
      <c r="Q843" t="str">
        <f t="shared" si="119"/>
        <v>music</v>
      </c>
      <c r="R843" t="str">
        <f t="shared" si="126"/>
        <v>metal</v>
      </c>
      <c r="S843" s="4">
        <f t="shared" si="122"/>
        <v>41923.838692129633</v>
      </c>
      <c r="T843" s="4">
        <f t="shared" si="123"/>
        <v>41953.880358796298</v>
      </c>
      <c r="U843" s="18">
        <f t="shared" si="124"/>
        <v>30.041666666664241</v>
      </c>
    </row>
    <row r="844" spans="1:21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21"/>
        <v>104.32</v>
      </c>
      <c r="P844" s="7">
        <f t="shared" si="125"/>
        <v>66.871794871794876</v>
      </c>
      <c r="Q844" t="str">
        <f t="shared" si="119"/>
        <v>music</v>
      </c>
      <c r="R844" t="str">
        <f t="shared" si="126"/>
        <v>metal</v>
      </c>
      <c r="S844" s="4">
        <f t="shared" si="122"/>
        <v>41526.59239583333</v>
      </c>
      <c r="T844" s="4">
        <f t="shared" si="123"/>
        <v>41561.165972222225</v>
      </c>
      <c r="U844" s="18">
        <f t="shared" si="124"/>
        <v>34.573576388895162</v>
      </c>
    </row>
    <row r="845" spans="1:21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21"/>
        <v>267.13333333333333</v>
      </c>
      <c r="P845" s="7">
        <f t="shared" si="125"/>
        <v>63.102362204724407</v>
      </c>
      <c r="Q845" t="str">
        <f t="shared" si="119"/>
        <v>music</v>
      </c>
      <c r="R845" t="str">
        <f t="shared" si="126"/>
        <v>metal</v>
      </c>
      <c r="S845" s="4">
        <f t="shared" si="122"/>
        <v>42695.257870370369</v>
      </c>
      <c r="T845" s="4">
        <f t="shared" si="123"/>
        <v>42712.333333333328</v>
      </c>
      <c r="U845" s="18">
        <f t="shared" si="124"/>
        <v>17.075462962959136</v>
      </c>
    </row>
    <row r="846" spans="1:21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21"/>
        <v>194.13333333333333</v>
      </c>
      <c r="P846" s="7">
        <f t="shared" si="125"/>
        <v>36.628930817610062</v>
      </c>
      <c r="Q846" t="str">
        <f t="shared" ref="Q846:Q877" si="127">LEFT(N846,5)</f>
        <v>music</v>
      </c>
      <c r="R846" t="str">
        <f t="shared" si="126"/>
        <v>metal</v>
      </c>
      <c r="S846" s="4">
        <f t="shared" si="122"/>
        <v>41905.684629629628</v>
      </c>
      <c r="T846" s="4">
        <f t="shared" si="123"/>
        <v>41944.207638888889</v>
      </c>
      <c r="U846" s="18">
        <f t="shared" si="124"/>
        <v>38.523009259261016</v>
      </c>
    </row>
    <row r="847" spans="1:21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21"/>
        <v>120.3802</v>
      </c>
      <c r="P847" s="7">
        <f t="shared" si="125"/>
        <v>34.005706214689269</v>
      </c>
      <c r="Q847" t="str">
        <f t="shared" si="127"/>
        <v>music</v>
      </c>
      <c r="R847" t="str">
        <f t="shared" si="126"/>
        <v>metal</v>
      </c>
      <c r="S847" s="4">
        <f t="shared" si="122"/>
        <v>42578.205972222218</v>
      </c>
      <c r="T847" s="4">
        <f t="shared" si="123"/>
        <v>42618.165972222225</v>
      </c>
      <c r="U847" s="18">
        <f t="shared" si="124"/>
        <v>39.960000000006403</v>
      </c>
    </row>
    <row r="848" spans="1:21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21"/>
        <v>122.00090909090908</v>
      </c>
      <c r="P848" s="7">
        <f t="shared" si="125"/>
        <v>28.553404255319148</v>
      </c>
      <c r="Q848" t="str">
        <f t="shared" si="127"/>
        <v>music</v>
      </c>
      <c r="R848" t="str">
        <f t="shared" si="126"/>
        <v>metal</v>
      </c>
      <c r="S848" s="4">
        <f t="shared" si="122"/>
        <v>41694.391840277778</v>
      </c>
      <c r="T848" s="4">
        <f t="shared" si="123"/>
        <v>41708.583333333336</v>
      </c>
      <c r="U848" s="18">
        <f t="shared" si="124"/>
        <v>14.191493055557657</v>
      </c>
    </row>
    <row r="849" spans="1:21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21"/>
        <v>100</v>
      </c>
      <c r="P849" s="7">
        <f t="shared" si="125"/>
        <v>10</v>
      </c>
      <c r="Q849" t="str">
        <f t="shared" si="127"/>
        <v>music</v>
      </c>
      <c r="R849" t="str">
        <f t="shared" si="126"/>
        <v>metal</v>
      </c>
      <c r="S849" s="4">
        <f t="shared" si="122"/>
        <v>42165.798333333332</v>
      </c>
      <c r="T849" s="4">
        <f t="shared" si="123"/>
        <v>42195.798333333332</v>
      </c>
      <c r="U849" s="18">
        <f t="shared" si="124"/>
        <v>30</v>
      </c>
    </row>
    <row r="850" spans="1:21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21"/>
        <v>100</v>
      </c>
      <c r="P850" s="7">
        <f t="shared" si="125"/>
        <v>18.75</v>
      </c>
      <c r="Q850" t="str">
        <f t="shared" si="127"/>
        <v>music</v>
      </c>
      <c r="R850" t="str">
        <f t="shared" si="126"/>
        <v>metal</v>
      </c>
      <c r="S850" s="4">
        <f t="shared" si="122"/>
        <v>42078.792048611111</v>
      </c>
      <c r="T850" s="4">
        <f t="shared" si="123"/>
        <v>42108.792048611111</v>
      </c>
      <c r="U850" s="18">
        <f t="shared" si="124"/>
        <v>30</v>
      </c>
    </row>
    <row r="851" spans="1:21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21"/>
        <v>119.9</v>
      </c>
      <c r="P851" s="7">
        <f t="shared" si="125"/>
        <v>41.704347826086959</v>
      </c>
      <c r="Q851" t="str">
        <f t="shared" si="127"/>
        <v>music</v>
      </c>
      <c r="R851" t="str">
        <f t="shared" si="126"/>
        <v>metal</v>
      </c>
      <c r="S851" s="4">
        <f t="shared" si="122"/>
        <v>42051.148888888885</v>
      </c>
      <c r="T851" s="4">
        <f t="shared" si="123"/>
        <v>42079.107222222221</v>
      </c>
      <c r="U851" s="18">
        <f t="shared" si="124"/>
        <v>27.958333333335759</v>
      </c>
    </row>
    <row r="852" spans="1:21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21"/>
        <v>155.17499999999998</v>
      </c>
      <c r="P852" s="7">
        <f t="shared" si="125"/>
        <v>46.669172932330824</v>
      </c>
      <c r="Q852" t="str">
        <f t="shared" si="127"/>
        <v>music</v>
      </c>
      <c r="R852" t="str">
        <f t="shared" si="126"/>
        <v>metal</v>
      </c>
      <c r="S852" s="4">
        <f t="shared" si="122"/>
        <v>42452.827743055561</v>
      </c>
      <c r="T852" s="4">
        <f t="shared" si="123"/>
        <v>42485.207638888889</v>
      </c>
      <c r="U852" s="18">
        <f t="shared" si="124"/>
        <v>32.379895833328192</v>
      </c>
    </row>
    <row r="853" spans="1:21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21"/>
        <v>130.44999999999999</v>
      </c>
      <c r="P853" s="7">
        <f t="shared" si="125"/>
        <v>37.271428571428572</v>
      </c>
      <c r="Q853" t="str">
        <f t="shared" si="127"/>
        <v>music</v>
      </c>
      <c r="R853" t="str">
        <f t="shared" si="126"/>
        <v>metal</v>
      </c>
      <c r="S853" s="4">
        <f t="shared" si="122"/>
        <v>42522.880243055552</v>
      </c>
      <c r="T853" s="4">
        <f t="shared" si="123"/>
        <v>42582.822916666672</v>
      </c>
      <c r="U853" s="18">
        <f t="shared" si="124"/>
        <v>59.942673611119972</v>
      </c>
    </row>
    <row r="854" spans="1:21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21"/>
        <v>104.97142857142859</v>
      </c>
      <c r="P854" s="7">
        <f t="shared" si="125"/>
        <v>59.258064516129032</v>
      </c>
      <c r="Q854" t="str">
        <f t="shared" si="127"/>
        <v>music</v>
      </c>
      <c r="R854" t="str">
        <f t="shared" si="126"/>
        <v>metal</v>
      </c>
      <c r="S854" s="4">
        <f t="shared" si="122"/>
        <v>42656.805497685185</v>
      </c>
      <c r="T854" s="4">
        <f t="shared" si="123"/>
        <v>42667.875</v>
      </c>
      <c r="U854" s="18">
        <f t="shared" si="124"/>
        <v>11.069502314814599</v>
      </c>
    </row>
    <row r="855" spans="1:21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21"/>
        <v>100</v>
      </c>
      <c r="P855" s="7">
        <f t="shared" si="125"/>
        <v>30</v>
      </c>
      <c r="Q855" t="str">
        <f t="shared" si="127"/>
        <v>music</v>
      </c>
      <c r="R855" t="str">
        <f t="shared" si="126"/>
        <v>metal</v>
      </c>
      <c r="S855" s="4">
        <f t="shared" si="122"/>
        <v>42021.832280092596</v>
      </c>
      <c r="T855" s="4">
        <f t="shared" si="123"/>
        <v>42051.832280092596</v>
      </c>
      <c r="U855" s="18">
        <f t="shared" si="124"/>
        <v>30</v>
      </c>
    </row>
    <row r="856" spans="1:21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21"/>
        <v>118.2205035971223</v>
      </c>
      <c r="P856" s="7">
        <f t="shared" si="125"/>
        <v>65.8623246492986</v>
      </c>
      <c r="Q856" t="str">
        <f t="shared" si="127"/>
        <v>music</v>
      </c>
      <c r="R856" t="str">
        <f t="shared" si="126"/>
        <v>metal</v>
      </c>
      <c r="S856" s="4">
        <f t="shared" si="122"/>
        <v>42702.212337962963</v>
      </c>
      <c r="T856" s="4">
        <f t="shared" si="123"/>
        <v>42732.212337962963</v>
      </c>
      <c r="U856" s="18">
        <f t="shared" si="124"/>
        <v>30</v>
      </c>
    </row>
    <row r="857" spans="1:21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21"/>
        <v>103.44827586206897</v>
      </c>
      <c r="P857" s="7">
        <f t="shared" si="125"/>
        <v>31.914893617021278</v>
      </c>
      <c r="Q857" t="str">
        <f t="shared" si="127"/>
        <v>music</v>
      </c>
      <c r="R857" t="str">
        <f t="shared" si="126"/>
        <v>metal</v>
      </c>
      <c r="S857" s="4">
        <f t="shared" si="122"/>
        <v>42545.125196759254</v>
      </c>
      <c r="T857" s="4">
        <f t="shared" si="123"/>
        <v>42575.125196759254</v>
      </c>
      <c r="U857" s="18">
        <f t="shared" si="124"/>
        <v>30</v>
      </c>
    </row>
    <row r="858" spans="1:21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21"/>
        <v>218.00000000000003</v>
      </c>
      <c r="P858" s="7">
        <f t="shared" si="125"/>
        <v>19.464285714285715</v>
      </c>
      <c r="Q858" t="str">
        <f t="shared" si="127"/>
        <v>music</v>
      </c>
      <c r="R858" t="str">
        <f t="shared" si="126"/>
        <v>metal</v>
      </c>
      <c r="S858" s="4">
        <f t="shared" si="122"/>
        <v>42609.311990740738</v>
      </c>
      <c r="T858" s="4">
        <f t="shared" si="123"/>
        <v>42668.791666666672</v>
      </c>
      <c r="U858" s="18">
        <f t="shared" si="124"/>
        <v>59.479675925933407</v>
      </c>
    </row>
    <row r="859" spans="1:21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21"/>
        <v>100</v>
      </c>
      <c r="P859" s="7">
        <f t="shared" si="125"/>
        <v>50</v>
      </c>
      <c r="Q859" t="str">
        <f t="shared" si="127"/>
        <v>music</v>
      </c>
      <c r="R859" t="str">
        <f t="shared" si="126"/>
        <v>metal</v>
      </c>
      <c r="S859" s="4">
        <f t="shared" si="122"/>
        <v>42291.581377314811</v>
      </c>
      <c r="T859" s="4">
        <f t="shared" si="123"/>
        <v>42333.623043981483</v>
      </c>
      <c r="U859" s="18">
        <f t="shared" si="124"/>
        <v>42.041666666671517</v>
      </c>
    </row>
    <row r="860" spans="1:21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21"/>
        <v>144.00583333333333</v>
      </c>
      <c r="P860" s="7">
        <f t="shared" si="125"/>
        <v>22.737763157894737</v>
      </c>
      <c r="Q860" t="str">
        <f t="shared" si="127"/>
        <v>music</v>
      </c>
      <c r="R860" t="str">
        <f t="shared" si="126"/>
        <v>metal</v>
      </c>
      <c r="S860" s="4">
        <f t="shared" si="122"/>
        <v>42079.745578703703</v>
      </c>
      <c r="T860" s="4">
        <f t="shared" si="123"/>
        <v>42109.957638888889</v>
      </c>
      <c r="U860" s="18">
        <f t="shared" si="124"/>
        <v>30.212060185185692</v>
      </c>
    </row>
    <row r="861" spans="1:21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21"/>
        <v>104.67500000000001</v>
      </c>
      <c r="P861" s="7">
        <f t="shared" si="125"/>
        <v>42.724489795918366</v>
      </c>
      <c r="Q861" t="str">
        <f t="shared" si="127"/>
        <v>music</v>
      </c>
      <c r="R861" t="str">
        <f t="shared" si="126"/>
        <v>metal</v>
      </c>
      <c r="S861" s="4">
        <f t="shared" si="122"/>
        <v>42128.820231481484</v>
      </c>
      <c r="T861" s="4">
        <f t="shared" si="123"/>
        <v>42159</v>
      </c>
      <c r="U861" s="18">
        <f t="shared" si="124"/>
        <v>30.17976851851563</v>
      </c>
    </row>
    <row r="862" spans="1:21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21"/>
        <v>18.142857142857142</v>
      </c>
      <c r="P862" s="7">
        <f t="shared" si="125"/>
        <v>52.916666666666664</v>
      </c>
      <c r="Q862" t="str">
        <f t="shared" si="127"/>
        <v>music</v>
      </c>
      <c r="R862" t="str">
        <f t="shared" ref="R862:R881" si="128">RIGHT(N862,4)</f>
        <v>jazz</v>
      </c>
      <c r="S862" s="4">
        <f t="shared" si="122"/>
        <v>41570.482789351852</v>
      </c>
      <c r="T862" s="4">
        <f t="shared" si="123"/>
        <v>41600.524456018517</v>
      </c>
      <c r="U862" s="18">
        <f t="shared" si="124"/>
        <v>30.041666666664241</v>
      </c>
    </row>
    <row r="863" spans="1:21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21"/>
        <v>2.2444444444444445</v>
      </c>
      <c r="P863" s="7">
        <f t="shared" si="125"/>
        <v>50.5</v>
      </c>
      <c r="Q863" t="str">
        <f t="shared" si="127"/>
        <v>music</v>
      </c>
      <c r="R863" t="str">
        <f t="shared" si="128"/>
        <v>jazz</v>
      </c>
      <c r="S863" s="4">
        <f t="shared" si="122"/>
        <v>42599.965324074074</v>
      </c>
      <c r="T863" s="4">
        <f t="shared" si="123"/>
        <v>42629.965324074074</v>
      </c>
      <c r="U863" s="18">
        <f t="shared" si="124"/>
        <v>30</v>
      </c>
    </row>
    <row r="864" spans="1:21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21"/>
        <v>0.33999999999999997</v>
      </c>
      <c r="P864" s="7">
        <f t="shared" si="125"/>
        <v>42.5</v>
      </c>
      <c r="Q864" t="str">
        <f t="shared" si="127"/>
        <v>music</v>
      </c>
      <c r="R864" t="str">
        <f t="shared" si="128"/>
        <v>jazz</v>
      </c>
      <c r="S864" s="4">
        <f t="shared" si="122"/>
        <v>41559.5549537037</v>
      </c>
      <c r="T864" s="4">
        <f t="shared" si="123"/>
        <v>41589.596620370372</v>
      </c>
      <c r="U864" s="18">
        <f t="shared" si="124"/>
        <v>30.041666666671517</v>
      </c>
    </row>
    <row r="865" spans="1:21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21"/>
        <v>4.5</v>
      </c>
      <c r="P865" s="7">
        <f t="shared" si="125"/>
        <v>18</v>
      </c>
      <c r="Q865" t="str">
        <f t="shared" si="127"/>
        <v>music</v>
      </c>
      <c r="R865" t="str">
        <f t="shared" si="128"/>
        <v>jazz</v>
      </c>
      <c r="S865" s="4">
        <f t="shared" si="122"/>
        <v>40921.117662037039</v>
      </c>
      <c r="T865" s="4">
        <f t="shared" si="123"/>
        <v>40951.117662037039</v>
      </c>
      <c r="U865" s="18">
        <f t="shared" si="124"/>
        <v>30</v>
      </c>
    </row>
    <row r="866" spans="1:21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21"/>
        <v>41.53846153846154</v>
      </c>
      <c r="P866" s="7">
        <f t="shared" si="125"/>
        <v>34.177215189873415</v>
      </c>
      <c r="Q866" t="str">
        <f t="shared" si="127"/>
        <v>music</v>
      </c>
      <c r="R866" t="str">
        <f t="shared" si="128"/>
        <v>jazz</v>
      </c>
      <c r="S866" s="4">
        <f t="shared" si="122"/>
        <v>41541.106921296298</v>
      </c>
      <c r="T866" s="4">
        <f t="shared" si="123"/>
        <v>41563.415972222225</v>
      </c>
      <c r="U866" s="18">
        <f t="shared" si="124"/>
        <v>22.309050925927295</v>
      </c>
    </row>
    <row r="867" spans="1:21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21"/>
        <v>2.0454545454545454</v>
      </c>
      <c r="P867" s="7">
        <f t="shared" si="125"/>
        <v>22.5</v>
      </c>
      <c r="Q867" t="str">
        <f t="shared" si="127"/>
        <v>music</v>
      </c>
      <c r="R867" t="str">
        <f t="shared" si="128"/>
        <v>jazz</v>
      </c>
      <c r="S867" s="4">
        <f t="shared" si="122"/>
        <v>41230.773113425923</v>
      </c>
      <c r="T867" s="4">
        <f t="shared" si="123"/>
        <v>41290.773113425923</v>
      </c>
      <c r="U867" s="18">
        <f t="shared" si="124"/>
        <v>60</v>
      </c>
    </row>
    <row r="868" spans="1:21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21"/>
        <v>18.285714285714285</v>
      </c>
      <c r="P868" s="7">
        <f t="shared" si="125"/>
        <v>58.18181818181818</v>
      </c>
      <c r="Q868" t="str">
        <f t="shared" si="127"/>
        <v>music</v>
      </c>
      <c r="R868" t="str">
        <f t="shared" si="128"/>
        <v>jazz</v>
      </c>
      <c r="S868" s="4">
        <f t="shared" si="122"/>
        <v>42025.637939814813</v>
      </c>
      <c r="T868" s="4">
        <f t="shared" si="123"/>
        <v>42063.631944444445</v>
      </c>
      <c r="U868" s="18">
        <f t="shared" si="124"/>
        <v>37.9940046296324</v>
      </c>
    </row>
    <row r="869" spans="1:21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21"/>
        <v>24.02</v>
      </c>
      <c r="P869" s="7">
        <f t="shared" ref="P869:P876" si="129">E869/L869</f>
        <v>109.18181818181819</v>
      </c>
      <c r="Q869" t="str">
        <f t="shared" si="127"/>
        <v>music</v>
      </c>
      <c r="R869" t="str">
        <f t="shared" si="128"/>
        <v>jazz</v>
      </c>
      <c r="S869" s="4">
        <f t="shared" si="122"/>
        <v>40088.105393518519</v>
      </c>
      <c r="T869" s="4">
        <f t="shared" si="123"/>
        <v>40148.207638888889</v>
      </c>
      <c r="U869" s="18">
        <f t="shared" si="124"/>
        <v>60.102245370369928</v>
      </c>
    </row>
    <row r="870" spans="1:21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21"/>
        <v>0.1111111111111111</v>
      </c>
      <c r="P870" s="7">
        <f t="shared" si="129"/>
        <v>50</v>
      </c>
      <c r="Q870" t="str">
        <f t="shared" si="127"/>
        <v>music</v>
      </c>
      <c r="R870" t="str">
        <f t="shared" si="128"/>
        <v>jazz</v>
      </c>
      <c r="S870" s="4">
        <f t="shared" si="122"/>
        <v>41616.027754629627</v>
      </c>
      <c r="T870" s="4">
        <f t="shared" si="123"/>
        <v>41646.027754629627</v>
      </c>
      <c r="U870" s="18">
        <f t="shared" si="124"/>
        <v>30</v>
      </c>
    </row>
    <row r="871" spans="1:21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21"/>
        <v>11.818181818181818</v>
      </c>
      <c r="P871" s="7">
        <f t="shared" si="129"/>
        <v>346.66666666666669</v>
      </c>
      <c r="Q871" t="str">
        <f t="shared" si="127"/>
        <v>music</v>
      </c>
      <c r="R871" t="str">
        <f t="shared" si="128"/>
        <v>jazz</v>
      </c>
      <c r="S871" s="4">
        <f t="shared" si="122"/>
        <v>41342.845567129625</v>
      </c>
      <c r="T871" s="4">
        <f t="shared" si="123"/>
        <v>41372.803900462961</v>
      </c>
      <c r="U871" s="18">
        <f t="shared" si="124"/>
        <v>29.958333333335759</v>
      </c>
    </row>
    <row r="872" spans="1:21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21"/>
        <v>0.31</v>
      </c>
      <c r="P872" s="7">
        <f t="shared" si="129"/>
        <v>12.4</v>
      </c>
      <c r="Q872" t="str">
        <f t="shared" si="127"/>
        <v>music</v>
      </c>
      <c r="R872" t="str">
        <f t="shared" si="128"/>
        <v>jazz</v>
      </c>
      <c r="S872" s="4">
        <f t="shared" si="122"/>
        <v>41488.022256944445</v>
      </c>
      <c r="T872" s="4">
        <f t="shared" si="123"/>
        <v>41518.022256944445</v>
      </c>
      <c r="U872" s="18">
        <f t="shared" si="124"/>
        <v>30</v>
      </c>
    </row>
    <row r="873" spans="1:21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21"/>
        <v>5.416666666666667</v>
      </c>
      <c r="P873" s="7">
        <f t="shared" si="129"/>
        <v>27.083333333333332</v>
      </c>
      <c r="Q873" t="str">
        <f t="shared" si="127"/>
        <v>music</v>
      </c>
      <c r="R873" t="str">
        <f t="shared" si="128"/>
        <v>jazz</v>
      </c>
      <c r="S873" s="4">
        <f t="shared" si="122"/>
        <v>41577.561284722222</v>
      </c>
      <c r="T873" s="4">
        <f t="shared" si="123"/>
        <v>41607.602951388893</v>
      </c>
      <c r="U873" s="18">
        <f t="shared" si="124"/>
        <v>30.041666666671517</v>
      </c>
    </row>
    <row r="874" spans="1:21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21"/>
        <v>0.8125</v>
      </c>
      <c r="P874" s="7">
        <f t="shared" si="129"/>
        <v>32.5</v>
      </c>
      <c r="Q874" t="str">
        <f t="shared" si="127"/>
        <v>music</v>
      </c>
      <c r="R874" t="str">
        <f t="shared" si="128"/>
        <v>jazz</v>
      </c>
      <c r="S874" s="4">
        <f t="shared" si="122"/>
        <v>40567.825543981482</v>
      </c>
      <c r="T874" s="4">
        <f t="shared" si="123"/>
        <v>40612.825543981482</v>
      </c>
      <c r="U874" s="18">
        <f t="shared" si="124"/>
        <v>45</v>
      </c>
    </row>
    <row r="875" spans="1:21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21"/>
        <v>1.2857142857142856</v>
      </c>
      <c r="P875" s="7">
        <f t="shared" si="129"/>
        <v>9</v>
      </c>
      <c r="Q875" t="str">
        <f t="shared" si="127"/>
        <v>music</v>
      </c>
      <c r="R875" t="str">
        <f t="shared" si="128"/>
        <v>jazz</v>
      </c>
      <c r="S875" s="4">
        <f t="shared" si="122"/>
        <v>41184.167129629626</v>
      </c>
      <c r="T875" s="4">
        <f t="shared" si="123"/>
        <v>41224.208796296298</v>
      </c>
      <c r="U875" s="18">
        <f t="shared" si="124"/>
        <v>40.041666666671517</v>
      </c>
    </row>
    <row r="876" spans="1:21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21"/>
        <v>24.333333333333336</v>
      </c>
      <c r="P876" s="7">
        <f t="shared" si="129"/>
        <v>34.761904761904759</v>
      </c>
      <c r="Q876" t="str">
        <f t="shared" si="127"/>
        <v>music</v>
      </c>
      <c r="R876" t="str">
        <f t="shared" si="128"/>
        <v>jazz</v>
      </c>
      <c r="S876" s="4">
        <f t="shared" si="122"/>
        <v>41368.583726851852</v>
      </c>
      <c r="T876" s="4">
        <f t="shared" si="123"/>
        <v>41398.583726851852</v>
      </c>
      <c r="U876" s="18">
        <f t="shared" si="124"/>
        <v>30</v>
      </c>
    </row>
    <row r="877" spans="1:21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21"/>
        <v>0</v>
      </c>
      <c r="P877" s="7">
        <v>0</v>
      </c>
      <c r="Q877" t="str">
        <f t="shared" si="127"/>
        <v>music</v>
      </c>
      <c r="R877" t="str">
        <f t="shared" si="128"/>
        <v>jazz</v>
      </c>
      <c r="S877" s="4">
        <f t="shared" si="122"/>
        <v>42248.723738425921</v>
      </c>
      <c r="T877" s="4">
        <f t="shared" si="123"/>
        <v>42268.723738425921</v>
      </c>
      <c r="U877" s="18">
        <f t="shared" si="124"/>
        <v>20</v>
      </c>
    </row>
    <row r="878" spans="1:21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21"/>
        <v>40.799492385786799</v>
      </c>
      <c r="P878" s="7">
        <f t="shared" ref="P878:P888" si="130">E878/L878</f>
        <v>28.577777777777779</v>
      </c>
      <c r="Q878" t="str">
        <f t="shared" ref="Q878:Q909" si="131">LEFT(N878,5)</f>
        <v>music</v>
      </c>
      <c r="R878" t="str">
        <f t="shared" si="128"/>
        <v>jazz</v>
      </c>
      <c r="S878" s="4">
        <f t="shared" si="122"/>
        <v>41276.496840277774</v>
      </c>
      <c r="T878" s="4">
        <f t="shared" si="123"/>
        <v>41309.496840277774</v>
      </c>
      <c r="U878" s="18">
        <f t="shared" si="124"/>
        <v>33</v>
      </c>
    </row>
    <row r="879" spans="1:21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21"/>
        <v>67.55</v>
      </c>
      <c r="P879" s="7">
        <f t="shared" si="130"/>
        <v>46.586206896551722</v>
      </c>
      <c r="Q879" t="str">
        <f t="shared" si="131"/>
        <v>music</v>
      </c>
      <c r="R879" t="str">
        <f t="shared" si="128"/>
        <v>jazz</v>
      </c>
      <c r="S879" s="4">
        <f t="shared" si="122"/>
        <v>41597.788888888885</v>
      </c>
      <c r="T879" s="4">
        <f t="shared" si="123"/>
        <v>41627.788888888885</v>
      </c>
      <c r="U879" s="18">
        <f t="shared" si="124"/>
        <v>30</v>
      </c>
    </row>
    <row r="880" spans="1:21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21"/>
        <v>1.3</v>
      </c>
      <c r="P880" s="7">
        <f t="shared" si="130"/>
        <v>32.5</v>
      </c>
      <c r="Q880" t="str">
        <f t="shared" si="131"/>
        <v>music</v>
      </c>
      <c r="R880" t="str">
        <f t="shared" si="128"/>
        <v>jazz</v>
      </c>
      <c r="S880" s="4">
        <f t="shared" si="122"/>
        <v>40505.232916666668</v>
      </c>
      <c r="T880" s="4">
        <f t="shared" si="123"/>
        <v>40535.232916666668</v>
      </c>
      <c r="U880" s="18">
        <f t="shared" si="124"/>
        <v>30</v>
      </c>
    </row>
    <row r="881" spans="1:21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21"/>
        <v>30.666666666666664</v>
      </c>
      <c r="P881" s="7">
        <f t="shared" si="130"/>
        <v>21.466666666666665</v>
      </c>
      <c r="Q881" t="str">
        <f t="shared" si="131"/>
        <v>music</v>
      </c>
      <c r="R881" t="str">
        <f t="shared" si="128"/>
        <v>jazz</v>
      </c>
      <c r="S881" s="4">
        <f t="shared" si="122"/>
        <v>41037.829918981479</v>
      </c>
      <c r="T881" s="4">
        <f t="shared" si="123"/>
        <v>41058.829918981479</v>
      </c>
      <c r="U881" s="18">
        <f t="shared" si="124"/>
        <v>21</v>
      </c>
    </row>
    <row r="882" spans="1:21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21"/>
        <v>2.9894179894179893</v>
      </c>
      <c r="P882" s="7">
        <f t="shared" si="130"/>
        <v>14.125</v>
      </c>
      <c r="Q882" t="str">
        <f t="shared" si="131"/>
        <v>music</v>
      </c>
      <c r="R882" t="str">
        <f t="shared" ref="R882:R901" si="132">RIGHT(N882,10)</f>
        <v>indie rock</v>
      </c>
      <c r="S882" s="4">
        <f t="shared" si="122"/>
        <v>41179.32104166667</v>
      </c>
      <c r="T882" s="4">
        <f t="shared" si="123"/>
        <v>41212.32104166667</v>
      </c>
      <c r="U882" s="18">
        <f t="shared" si="124"/>
        <v>33</v>
      </c>
    </row>
    <row r="883" spans="1:21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21"/>
        <v>0.8</v>
      </c>
      <c r="P883" s="7">
        <f t="shared" si="130"/>
        <v>30</v>
      </c>
      <c r="Q883" t="str">
        <f t="shared" si="131"/>
        <v>music</v>
      </c>
      <c r="R883" t="str">
        <f t="shared" si="132"/>
        <v>indie rock</v>
      </c>
      <c r="S883" s="4">
        <f t="shared" si="122"/>
        <v>40877.25099537037</v>
      </c>
      <c r="T883" s="4">
        <f t="shared" si="123"/>
        <v>40922.25099537037</v>
      </c>
      <c r="U883" s="18">
        <f t="shared" si="124"/>
        <v>45</v>
      </c>
    </row>
    <row r="884" spans="1:21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21"/>
        <v>20.133333333333333</v>
      </c>
      <c r="P884" s="7">
        <f t="shared" si="130"/>
        <v>21.571428571428573</v>
      </c>
      <c r="Q884" t="str">
        <f t="shared" si="131"/>
        <v>music</v>
      </c>
      <c r="R884" t="str">
        <f t="shared" si="132"/>
        <v>indie rock</v>
      </c>
      <c r="S884" s="4">
        <f t="shared" si="122"/>
        <v>40759.860532407409</v>
      </c>
      <c r="T884" s="4">
        <f t="shared" si="123"/>
        <v>40792.860532407409</v>
      </c>
      <c r="U884" s="18">
        <f t="shared" si="124"/>
        <v>33</v>
      </c>
    </row>
    <row r="885" spans="1:21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21"/>
        <v>40.020000000000003</v>
      </c>
      <c r="P885" s="7">
        <f t="shared" si="130"/>
        <v>83.375</v>
      </c>
      <c r="Q885" t="str">
        <f t="shared" si="131"/>
        <v>music</v>
      </c>
      <c r="R885" t="str">
        <f t="shared" si="132"/>
        <v>indie rock</v>
      </c>
      <c r="S885" s="4">
        <f t="shared" si="122"/>
        <v>42371.935590277775</v>
      </c>
      <c r="T885" s="4">
        <f t="shared" si="123"/>
        <v>42431.935590277775</v>
      </c>
      <c r="U885" s="18">
        <f t="shared" si="124"/>
        <v>60</v>
      </c>
    </row>
    <row r="886" spans="1:21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21"/>
        <v>1</v>
      </c>
      <c r="P886" s="7">
        <f t="shared" si="130"/>
        <v>10</v>
      </c>
      <c r="Q886" t="str">
        <f t="shared" si="131"/>
        <v>music</v>
      </c>
      <c r="R886" t="str">
        <f t="shared" si="132"/>
        <v>indie rock</v>
      </c>
      <c r="S886" s="4">
        <f t="shared" si="122"/>
        <v>40981.802615740744</v>
      </c>
      <c r="T886" s="4">
        <f t="shared" si="123"/>
        <v>41041.104861111111</v>
      </c>
      <c r="U886" s="18">
        <f t="shared" si="124"/>
        <v>59.302245370367018</v>
      </c>
    </row>
    <row r="887" spans="1:21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21"/>
        <v>75</v>
      </c>
      <c r="P887" s="7">
        <f t="shared" si="130"/>
        <v>35.714285714285715</v>
      </c>
      <c r="Q887" t="str">
        <f t="shared" si="131"/>
        <v>music</v>
      </c>
      <c r="R887" t="str">
        <f t="shared" si="132"/>
        <v>indie rock</v>
      </c>
      <c r="S887" s="4">
        <f t="shared" si="122"/>
        <v>42713.941099537042</v>
      </c>
      <c r="T887" s="4">
        <f t="shared" si="123"/>
        <v>42734.941099537042</v>
      </c>
      <c r="U887" s="18">
        <f t="shared" si="124"/>
        <v>21</v>
      </c>
    </row>
    <row r="888" spans="1:21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21"/>
        <v>41</v>
      </c>
      <c r="P888" s="7">
        <f t="shared" si="130"/>
        <v>29.285714285714285</v>
      </c>
      <c r="Q888" t="str">
        <f t="shared" si="131"/>
        <v>music</v>
      </c>
      <c r="R888" t="str">
        <f t="shared" si="132"/>
        <v>indie rock</v>
      </c>
      <c r="S888" s="4">
        <f t="shared" si="122"/>
        <v>42603.870520833334</v>
      </c>
      <c r="T888" s="4">
        <f t="shared" si="123"/>
        <v>42628.870520833334</v>
      </c>
      <c r="U888" s="18">
        <f t="shared" si="124"/>
        <v>25</v>
      </c>
    </row>
    <row r="889" spans="1:21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21"/>
        <v>0</v>
      </c>
      <c r="P889" s="7">
        <v>0</v>
      </c>
      <c r="Q889" t="str">
        <f t="shared" si="131"/>
        <v>music</v>
      </c>
      <c r="R889" t="str">
        <f t="shared" si="132"/>
        <v>indie rock</v>
      </c>
      <c r="S889" s="4">
        <f t="shared" si="122"/>
        <v>41026.958969907406</v>
      </c>
      <c r="T889" s="4">
        <f t="shared" si="123"/>
        <v>41056.958969907406</v>
      </c>
      <c r="U889" s="18">
        <f t="shared" si="124"/>
        <v>30</v>
      </c>
    </row>
    <row r="890" spans="1:21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21"/>
        <v>7.1999999999999993</v>
      </c>
      <c r="P890" s="7">
        <f t="shared" ref="P890:P898" si="133">E890/L890</f>
        <v>18</v>
      </c>
      <c r="Q890" t="str">
        <f t="shared" si="131"/>
        <v>music</v>
      </c>
      <c r="R890" t="str">
        <f t="shared" si="132"/>
        <v>indie rock</v>
      </c>
      <c r="S890" s="4">
        <f t="shared" si="122"/>
        <v>40751.753298611111</v>
      </c>
      <c r="T890" s="4">
        <f t="shared" si="123"/>
        <v>40787.25</v>
      </c>
      <c r="U890" s="18">
        <f t="shared" si="124"/>
        <v>35.496701388889051</v>
      </c>
    </row>
    <row r="891" spans="1:21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21"/>
        <v>9.4412800000000008</v>
      </c>
      <c r="P891" s="7">
        <f t="shared" si="133"/>
        <v>73.760000000000005</v>
      </c>
      <c r="Q891" t="str">
        <f t="shared" si="131"/>
        <v>music</v>
      </c>
      <c r="R891" t="str">
        <f t="shared" si="132"/>
        <v>indie rock</v>
      </c>
      <c r="S891" s="4">
        <f t="shared" si="122"/>
        <v>41887.784062500003</v>
      </c>
      <c r="T891" s="4">
        <f t="shared" si="123"/>
        <v>41917.784062500003</v>
      </c>
      <c r="U891" s="18">
        <f t="shared" si="124"/>
        <v>30</v>
      </c>
    </row>
    <row r="892" spans="1:21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21"/>
        <v>4.1666666666666661</v>
      </c>
      <c r="P892" s="7">
        <f t="shared" si="133"/>
        <v>31.25</v>
      </c>
      <c r="Q892" t="str">
        <f t="shared" si="131"/>
        <v>music</v>
      </c>
      <c r="R892" t="str">
        <f t="shared" si="132"/>
        <v>indie rock</v>
      </c>
      <c r="S892" s="4">
        <f t="shared" si="122"/>
        <v>41569.698831018519</v>
      </c>
      <c r="T892" s="4">
        <f t="shared" si="123"/>
        <v>41599.740497685183</v>
      </c>
      <c r="U892" s="18">
        <f t="shared" si="124"/>
        <v>30.041666666664241</v>
      </c>
    </row>
    <row r="893" spans="1:21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21"/>
        <v>3.25</v>
      </c>
      <c r="P893" s="7">
        <f t="shared" si="133"/>
        <v>28.888888888888889</v>
      </c>
      <c r="Q893" t="str">
        <f t="shared" si="131"/>
        <v>music</v>
      </c>
      <c r="R893" t="str">
        <f t="shared" si="132"/>
        <v>indie rock</v>
      </c>
      <c r="S893" s="4">
        <f t="shared" si="122"/>
        <v>41842.031597222223</v>
      </c>
      <c r="T893" s="4">
        <f t="shared" si="123"/>
        <v>41872.031597222223</v>
      </c>
      <c r="U893" s="18">
        <f t="shared" si="124"/>
        <v>30</v>
      </c>
    </row>
    <row r="894" spans="1:21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21"/>
        <v>40.75</v>
      </c>
      <c r="P894" s="7">
        <f t="shared" si="133"/>
        <v>143.8235294117647</v>
      </c>
      <c r="Q894" t="str">
        <f t="shared" si="131"/>
        <v>music</v>
      </c>
      <c r="R894" t="str">
        <f t="shared" si="132"/>
        <v>indie rock</v>
      </c>
      <c r="S894" s="4">
        <f t="shared" si="122"/>
        <v>40304.20003472222</v>
      </c>
      <c r="T894" s="4">
        <f t="shared" si="123"/>
        <v>40391.166666666664</v>
      </c>
      <c r="U894" s="18">
        <f t="shared" si="124"/>
        <v>86.966631944444089</v>
      </c>
    </row>
    <row r="895" spans="1:21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21"/>
        <v>10</v>
      </c>
      <c r="P895" s="7">
        <f t="shared" si="133"/>
        <v>40</v>
      </c>
      <c r="Q895" t="str">
        <f t="shared" si="131"/>
        <v>music</v>
      </c>
      <c r="R895" t="str">
        <f t="shared" si="132"/>
        <v>indie rock</v>
      </c>
      <c r="S895" s="4">
        <f t="shared" si="122"/>
        <v>42065.897719907407</v>
      </c>
      <c r="T895" s="4">
        <f t="shared" si="123"/>
        <v>42095.856053240743</v>
      </c>
      <c r="U895" s="18">
        <f t="shared" si="124"/>
        <v>29.958333333335759</v>
      </c>
    </row>
    <row r="896" spans="1:21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21"/>
        <v>39.17</v>
      </c>
      <c r="P896" s="7">
        <f t="shared" si="133"/>
        <v>147.81132075471697</v>
      </c>
      <c r="Q896" t="str">
        <f t="shared" si="131"/>
        <v>music</v>
      </c>
      <c r="R896" t="str">
        <f t="shared" si="132"/>
        <v>indie rock</v>
      </c>
      <c r="S896" s="4">
        <f t="shared" si="122"/>
        <v>42496.98159722222</v>
      </c>
      <c r="T896" s="4">
        <f t="shared" si="123"/>
        <v>42526.98159722222</v>
      </c>
      <c r="U896" s="18">
        <f t="shared" si="124"/>
        <v>30</v>
      </c>
    </row>
    <row r="897" spans="1:21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21"/>
        <v>2.4375</v>
      </c>
      <c r="P897" s="7">
        <f t="shared" si="133"/>
        <v>27.857142857142858</v>
      </c>
      <c r="Q897" t="str">
        <f t="shared" si="131"/>
        <v>music</v>
      </c>
      <c r="R897" t="str">
        <f t="shared" si="132"/>
        <v>indie rock</v>
      </c>
      <c r="S897" s="4">
        <f t="shared" si="122"/>
        <v>40431.127650462964</v>
      </c>
      <c r="T897" s="4">
        <f t="shared" si="123"/>
        <v>40476.127650462964</v>
      </c>
      <c r="U897" s="18">
        <f t="shared" si="124"/>
        <v>45</v>
      </c>
    </row>
    <row r="898" spans="1:21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134">(E898/D898)*100</f>
        <v>40</v>
      </c>
      <c r="P898" s="7">
        <f t="shared" si="133"/>
        <v>44.444444444444443</v>
      </c>
      <c r="Q898" t="str">
        <f t="shared" si="131"/>
        <v>music</v>
      </c>
      <c r="R898" t="str">
        <f t="shared" si="132"/>
        <v>indie rock</v>
      </c>
      <c r="S898" s="4">
        <f t="shared" ref="S898:S961" si="135" xml:space="preserve"> ((J898/86400) +25569)</f>
        <v>42218.872986111106</v>
      </c>
      <c r="T898" s="4">
        <f t="shared" ref="T898:T961" si="136" xml:space="preserve"> ((I898/86400) +25569)</f>
        <v>42244.166666666672</v>
      </c>
      <c r="U898" s="18">
        <f t="shared" si="124"/>
        <v>25.293680555565516</v>
      </c>
    </row>
    <row r="899" spans="1:21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134"/>
        <v>0</v>
      </c>
      <c r="P899" s="7">
        <v>0</v>
      </c>
      <c r="Q899" t="str">
        <f t="shared" si="131"/>
        <v>music</v>
      </c>
      <c r="R899" t="str">
        <f t="shared" si="132"/>
        <v>indie rock</v>
      </c>
      <c r="S899" s="4">
        <f t="shared" si="135"/>
        <v>41211.688750000001</v>
      </c>
      <c r="T899" s="4">
        <f t="shared" si="136"/>
        <v>41241.730416666665</v>
      </c>
      <c r="U899" s="18">
        <f t="shared" ref="U899:U962" si="137">T899-S899</f>
        <v>30.041666666664241</v>
      </c>
    </row>
    <row r="900" spans="1:21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34"/>
        <v>2.8000000000000003</v>
      </c>
      <c r="P900" s="7">
        <f>E900/L900</f>
        <v>35</v>
      </c>
      <c r="Q900" t="str">
        <f t="shared" si="131"/>
        <v>music</v>
      </c>
      <c r="R900" t="str">
        <f t="shared" si="132"/>
        <v>indie rock</v>
      </c>
      <c r="S900" s="4">
        <f t="shared" si="135"/>
        <v>40878.758217592593</v>
      </c>
      <c r="T900" s="4">
        <f t="shared" si="136"/>
        <v>40923.758217592593</v>
      </c>
      <c r="U900" s="18">
        <f t="shared" si="137"/>
        <v>45</v>
      </c>
    </row>
    <row r="901" spans="1:21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34"/>
        <v>37.333333333333336</v>
      </c>
      <c r="P901" s="7">
        <f>E901/L901</f>
        <v>35</v>
      </c>
      <c r="Q901" t="str">
        <f t="shared" si="131"/>
        <v>music</v>
      </c>
      <c r="R901" t="str">
        <f t="shared" si="132"/>
        <v>indie rock</v>
      </c>
      <c r="S901" s="4">
        <f t="shared" si="135"/>
        <v>40646.099097222221</v>
      </c>
      <c r="T901" s="4">
        <f t="shared" si="136"/>
        <v>40691.099097222221</v>
      </c>
      <c r="U901" s="18">
        <f t="shared" si="137"/>
        <v>45</v>
      </c>
    </row>
    <row r="902" spans="1:21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34"/>
        <v>0.42</v>
      </c>
      <c r="P902" s="7">
        <f>E902/L902</f>
        <v>10.5</v>
      </c>
      <c r="Q902" t="str">
        <f t="shared" si="131"/>
        <v>music</v>
      </c>
      <c r="R902" t="str">
        <f t="shared" ref="R902:R941" si="138">RIGHT(N902,4)</f>
        <v>jazz</v>
      </c>
      <c r="S902" s="4">
        <f t="shared" si="135"/>
        <v>42429.84956018519</v>
      </c>
      <c r="T902" s="4">
        <f t="shared" si="136"/>
        <v>42459.807893518519</v>
      </c>
      <c r="U902" s="18">
        <f t="shared" si="137"/>
        <v>29.958333333328483</v>
      </c>
    </row>
    <row r="903" spans="1:21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34"/>
        <v>0</v>
      </c>
      <c r="P903" s="7">
        <v>0</v>
      </c>
      <c r="Q903" t="str">
        <f t="shared" si="131"/>
        <v>music</v>
      </c>
      <c r="R903" t="str">
        <f t="shared" si="138"/>
        <v>jazz</v>
      </c>
      <c r="S903" s="4">
        <f t="shared" si="135"/>
        <v>40291.81150462963</v>
      </c>
      <c r="T903" s="4">
        <f t="shared" si="136"/>
        <v>40337.799305555556</v>
      </c>
      <c r="U903" s="18">
        <f t="shared" si="137"/>
        <v>45.987800925926422</v>
      </c>
    </row>
    <row r="904" spans="1:21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34"/>
        <v>0.3</v>
      </c>
      <c r="P904" s="7">
        <f>E904/L904</f>
        <v>30</v>
      </c>
      <c r="Q904" t="str">
        <f t="shared" si="131"/>
        <v>music</v>
      </c>
      <c r="R904" t="str">
        <f t="shared" si="138"/>
        <v>jazz</v>
      </c>
      <c r="S904" s="4">
        <f t="shared" si="135"/>
        <v>41829.965532407405</v>
      </c>
      <c r="T904" s="4">
        <f t="shared" si="136"/>
        <v>41881.645833333336</v>
      </c>
      <c r="U904" s="18">
        <f t="shared" si="137"/>
        <v>51.680300925931078</v>
      </c>
    </row>
    <row r="905" spans="1:21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34"/>
        <v>3.2</v>
      </c>
      <c r="P905" s="7">
        <f>E905/L905</f>
        <v>40</v>
      </c>
      <c r="Q905" t="str">
        <f t="shared" si="131"/>
        <v>music</v>
      </c>
      <c r="R905" t="str">
        <f t="shared" si="138"/>
        <v>jazz</v>
      </c>
      <c r="S905" s="4">
        <f t="shared" si="135"/>
        <v>41149.796064814815</v>
      </c>
      <c r="T905" s="4">
        <f t="shared" si="136"/>
        <v>41175.100694444445</v>
      </c>
      <c r="U905" s="18">
        <f t="shared" si="137"/>
        <v>25.304629629630654</v>
      </c>
    </row>
    <row r="906" spans="1:21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34"/>
        <v>0.30199999999999999</v>
      </c>
      <c r="P906" s="7">
        <f>E906/L906</f>
        <v>50.333333333333336</v>
      </c>
      <c r="Q906" t="str">
        <f t="shared" si="131"/>
        <v>music</v>
      </c>
      <c r="R906" t="str">
        <f t="shared" si="138"/>
        <v>jazz</v>
      </c>
      <c r="S906" s="4">
        <f t="shared" si="135"/>
        <v>42342.080289351856</v>
      </c>
      <c r="T906" s="4">
        <f t="shared" si="136"/>
        <v>42372.080289351856</v>
      </c>
      <c r="U906" s="18">
        <f t="shared" si="137"/>
        <v>30</v>
      </c>
    </row>
    <row r="907" spans="1:21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34"/>
        <v>3.0153846153846153</v>
      </c>
      <c r="P907" s="7">
        <f>E907/L907</f>
        <v>32.666666666666664</v>
      </c>
      <c r="Q907" t="str">
        <f t="shared" si="131"/>
        <v>music</v>
      </c>
      <c r="R907" t="str">
        <f t="shared" si="138"/>
        <v>jazz</v>
      </c>
      <c r="S907" s="4">
        <f t="shared" si="135"/>
        <v>40507.239884259259</v>
      </c>
      <c r="T907" s="4">
        <f t="shared" si="136"/>
        <v>40567.239884259259</v>
      </c>
      <c r="U907" s="18">
        <f t="shared" si="137"/>
        <v>60</v>
      </c>
    </row>
    <row r="908" spans="1:21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34"/>
        <v>0</v>
      </c>
      <c r="P908" s="7">
        <v>0</v>
      </c>
      <c r="Q908" t="str">
        <f t="shared" si="131"/>
        <v>music</v>
      </c>
      <c r="R908" t="str">
        <f t="shared" si="138"/>
        <v>jazz</v>
      </c>
      <c r="S908" s="4">
        <f t="shared" si="135"/>
        <v>41681.189699074072</v>
      </c>
      <c r="T908" s="4">
        <f t="shared" si="136"/>
        <v>41711.148032407407</v>
      </c>
      <c r="U908" s="18">
        <f t="shared" si="137"/>
        <v>29.958333333335759</v>
      </c>
    </row>
    <row r="909" spans="1:21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34"/>
        <v>0</v>
      </c>
      <c r="P909" s="7">
        <v>0</v>
      </c>
      <c r="Q909" t="str">
        <f t="shared" si="131"/>
        <v>music</v>
      </c>
      <c r="R909" t="str">
        <f t="shared" si="138"/>
        <v>jazz</v>
      </c>
      <c r="S909" s="4">
        <f t="shared" si="135"/>
        <v>40767.192395833335</v>
      </c>
      <c r="T909" s="4">
        <f t="shared" si="136"/>
        <v>40797.192395833335</v>
      </c>
      <c r="U909" s="18">
        <f t="shared" si="137"/>
        <v>30</v>
      </c>
    </row>
    <row r="910" spans="1:21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34"/>
        <v>0</v>
      </c>
      <c r="P910" s="7">
        <v>0</v>
      </c>
      <c r="Q910" t="str">
        <f t="shared" ref="Q910:Q941" si="139">LEFT(N910,5)</f>
        <v>music</v>
      </c>
      <c r="R910" t="str">
        <f t="shared" si="138"/>
        <v>jazz</v>
      </c>
      <c r="S910" s="4">
        <f t="shared" si="135"/>
        <v>40340.801562499997</v>
      </c>
      <c r="T910" s="4">
        <f t="shared" si="136"/>
        <v>40386.207638888889</v>
      </c>
      <c r="U910" s="18">
        <f t="shared" si="137"/>
        <v>45.406076388891961</v>
      </c>
    </row>
    <row r="911" spans="1:21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34"/>
        <v>3.25</v>
      </c>
      <c r="P911" s="7">
        <f>E911/L911</f>
        <v>65</v>
      </c>
      <c r="Q911" t="str">
        <f t="shared" si="139"/>
        <v>music</v>
      </c>
      <c r="R911" t="str">
        <f t="shared" si="138"/>
        <v>jazz</v>
      </c>
      <c r="S911" s="4">
        <f t="shared" si="135"/>
        <v>41081.69027777778</v>
      </c>
      <c r="T911" s="4">
        <f t="shared" si="136"/>
        <v>41113.166666666664</v>
      </c>
      <c r="U911" s="18">
        <f t="shared" si="137"/>
        <v>31.476388888884685</v>
      </c>
    </row>
    <row r="912" spans="1:21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34"/>
        <v>22.363636363636363</v>
      </c>
      <c r="P912" s="7">
        <f>E912/L912</f>
        <v>24.6</v>
      </c>
      <c r="Q912" t="str">
        <f t="shared" si="139"/>
        <v>music</v>
      </c>
      <c r="R912" t="str">
        <f t="shared" si="138"/>
        <v>jazz</v>
      </c>
      <c r="S912" s="4">
        <f t="shared" si="135"/>
        <v>42737.545358796298</v>
      </c>
      <c r="T912" s="4">
        <f t="shared" si="136"/>
        <v>42797.545358796298</v>
      </c>
      <c r="U912" s="18">
        <f t="shared" si="137"/>
        <v>60</v>
      </c>
    </row>
    <row r="913" spans="1:21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34"/>
        <v>0</v>
      </c>
      <c r="P913" s="7">
        <v>0</v>
      </c>
      <c r="Q913" t="str">
        <f t="shared" si="139"/>
        <v>music</v>
      </c>
      <c r="R913" t="str">
        <f t="shared" si="138"/>
        <v>jazz</v>
      </c>
      <c r="S913" s="4">
        <f t="shared" si="135"/>
        <v>41642.005150462966</v>
      </c>
      <c r="T913" s="4">
        <f t="shared" si="136"/>
        <v>41663.005150462966</v>
      </c>
      <c r="U913" s="18">
        <f t="shared" si="137"/>
        <v>21</v>
      </c>
    </row>
    <row r="914" spans="1:21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34"/>
        <v>0.85714285714285721</v>
      </c>
      <c r="P914" s="7">
        <f>E914/L914</f>
        <v>15</v>
      </c>
      <c r="Q914" t="str">
        <f t="shared" si="139"/>
        <v>music</v>
      </c>
      <c r="R914" t="str">
        <f t="shared" si="138"/>
        <v>jazz</v>
      </c>
      <c r="S914" s="4">
        <f t="shared" si="135"/>
        <v>41194.109340277777</v>
      </c>
      <c r="T914" s="4">
        <f t="shared" si="136"/>
        <v>41254.151006944448</v>
      </c>
      <c r="U914" s="18">
        <f t="shared" si="137"/>
        <v>60.041666666671517</v>
      </c>
    </row>
    <row r="915" spans="1:21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34"/>
        <v>6.6066666666666665</v>
      </c>
      <c r="P915" s="7">
        <f>E915/L915</f>
        <v>82.583333333333329</v>
      </c>
      <c r="Q915" t="str">
        <f t="shared" si="139"/>
        <v>music</v>
      </c>
      <c r="R915" t="str">
        <f t="shared" si="138"/>
        <v>jazz</v>
      </c>
      <c r="S915" s="4">
        <f t="shared" si="135"/>
        <v>41004.139108796298</v>
      </c>
      <c r="T915" s="4">
        <f t="shared" si="136"/>
        <v>41034.139108796298</v>
      </c>
      <c r="U915" s="18">
        <f t="shared" si="137"/>
        <v>30</v>
      </c>
    </row>
    <row r="916" spans="1:21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34"/>
        <v>0</v>
      </c>
      <c r="P916" s="7">
        <v>0</v>
      </c>
      <c r="Q916" t="str">
        <f t="shared" si="139"/>
        <v>music</v>
      </c>
      <c r="R916" t="str">
        <f t="shared" si="138"/>
        <v>jazz</v>
      </c>
      <c r="S916" s="4">
        <f t="shared" si="135"/>
        <v>41116.763275462959</v>
      </c>
      <c r="T916" s="4">
        <f t="shared" si="136"/>
        <v>41146.763275462959</v>
      </c>
      <c r="U916" s="18">
        <f t="shared" si="137"/>
        <v>30</v>
      </c>
    </row>
    <row r="917" spans="1:21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34"/>
        <v>5.7692307692307692</v>
      </c>
      <c r="P917" s="7">
        <f>E917/L917</f>
        <v>41.666666666666664</v>
      </c>
      <c r="Q917" t="str">
        <f t="shared" si="139"/>
        <v>music</v>
      </c>
      <c r="R917" t="str">
        <f t="shared" si="138"/>
        <v>jazz</v>
      </c>
      <c r="S917" s="4">
        <f t="shared" si="135"/>
        <v>40937.679560185185</v>
      </c>
      <c r="T917" s="4">
        <f t="shared" si="136"/>
        <v>40969.207638888889</v>
      </c>
      <c r="U917" s="18">
        <f t="shared" si="137"/>
        <v>31.528078703704523</v>
      </c>
    </row>
    <row r="918" spans="1:21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34"/>
        <v>0</v>
      </c>
      <c r="P918" s="7">
        <v>0</v>
      </c>
      <c r="Q918" t="str">
        <f t="shared" si="139"/>
        <v>music</v>
      </c>
      <c r="R918" t="str">
        <f t="shared" si="138"/>
        <v>jazz</v>
      </c>
      <c r="S918" s="4">
        <f t="shared" si="135"/>
        <v>40434.853402777779</v>
      </c>
      <c r="T918" s="4">
        <f t="shared" si="136"/>
        <v>40473.208333333336</v>
      </c>
      <c r="U918" s="18">
        <f t="shared" si="137"/>
        <v>38.354930555557075</v>
      </c>
    </row>
    <row r="919" spans="1:21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34"/>
        <v>0.6</v>
      </c>
      <c r="P919" s="7">
        <f>E919/L919</f>
        <v>30</v>
      </c>
      <c r="Q919" t="str">
        <f t="shared" si="139"/>
        <v>music</v>
      </c>
      <c r="R919" t="str">
        <f t="shared" si="138"/>
        <v>jazz</v>
      </c>
      <c r="S919" s="4">
        <f t="shared" si="135"/>
        <v>41802.94363425926</v>
      </c>
      <c r="T919" s="4">
        <f t="shared" si="136"/>
        <v>41834.104166666664</v>
      </c>
      <c r="U919" s="18">
        <f t="shared" si="137"/>
        <v>31.160532407404389</v>
      </c>
    </row>
    <row r="920" spans="1:21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34"/>
        <v>5.0256410256410255</v>
      </c>
      <c r="P920" s="7">
        <f>E920/L920</f>
        <v>19.600000000000001</v>
      </c>
      <c r="Q920" t="str">
        <f t="shared" si="139"/>
        <v>music</v>
      </c>
      <c r="R920" t="str">
        <f t="shared" si="138"/>
        <v>jazz</v>
      </c>
      <c r="S920" s="4">
        <f t="shared" si="135"/>
        <v>41944.916215277779</v>
      </c>
      <c r="T920" s="4">
        <f t="shared" si="136"/>
        <v>41974.957881944443</v>
      </c>
      <c r="U920" s="18">
        <f t="shared" si="137"/>
        <v>30.041666666664241</v>
      </c>
    </row>
    <row r="921" spans="1:21" ht="15.75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34"/>
        <v>0.5</v>
      </c>
      <c r="P921" s="7">
        <f>E921/L921</f>
        <v>100</v>
      </c>
      <c r="Q921" t="str">
        <f t="shared" si="139"/>
        <v>music</v>
      </c>
      <c r="R921" t="str">
        <f t="shared" si="138"/>
        <v>jazz</v>
      </c>
      <c r="S921" s="4">
        <f t="shared" si="135"/>
        <v>41227.641724537039</v>
      </c>
      <c r="T921" s="4">
        <f t="shared" si="136"/>
        <v>41262.641724537039</v>
      </c>
      <c r="U921" s="18">
        <f t="shared" si="137"/>
        <v>35</v>
      </c>
    </row>
    <row r="922" spans="1:21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34"/>
        <v>0</v>
      </c>
      <c r="P922" s="7">
        <v>0</v>
      </c>
      <c r="Q922" t="str">
        <f t="shared" si="139"/>
        <v>music</v>
      </c>
      <c r="R922" t="str">
        <f t="shared" si="138"/>
        <v>jazz</v>
      </c>
      <c r="S922" s="4">
        <f t="shared" si="135"/>
        <v>41562.671550925923</v>
      </c>
      <c r="T922" s="4">
        <f t="shared" si="136"/>
        <v>41592.713217592594</v>
      </c>
      <c r="U922" s="18">
        <f t="shared" si="137"/>
        <v>30.041666666671517</v>
      </c>
    </row>
    <row r="923" spans="1:21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34"/>
        <v>30.9</v>
      </c>
      <c r="P923" s="7">
        <f>E923/L923</f>
        <v>231.75</v>
      </c>
      <c r="Q923" t="str">
        <f t="shared" si="139"/>
        <v>music</v>
      </c>
      <c r="R923" t="str">
        <f t="shared" si="138"/>
        <v>jazz</v>
      </c>
      <c r="S923" s="4">
        <f t="shared" si="135"/>
        <v>40847.171018518522</v>
      </c>
      <c r="T923" s="4">
        <f t="shared" si="136"/>
        <v>40889.212685185186</v>
      </c>
      <c r="U923" s="18">
        <f t="shared" si="137"/>
        <v>42.041666666664241</v>
      </c>
    </row>
    <row r="924" spans="1:21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34"/>
        <v>21.037037037037038</v>
      </c>
      <c r="P924" s="7">
        <f>E924/L924</f>
        <v>189.33333333333334</v>
      </c>
      <c r="Q924" t="str">
        <f t="shared" si="139"/>
        <v>music</v>
      </c>
      <c r="R924" t="str">
        <f t="shared" si="138"/>
        <v>jazz</v>
      </c>
      <c r="S924" s="4">
        <f t="shared" si="135"/>
        <v>41878.530011574076</v>
      </c>
      <c r="T924" s="4">
        <f t="shared" si="136"/>
        <v>41913.530011574076</v>
      </c>
      <c r="U924" s="18">
        <f t="shared" si="137"/>
        <v>35</v>
      </c>
    </row>
    <row r="925" spans="1:21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34"/>
        <v>2.1999999999999997</v>
      </c>
      <c r="P925" s="7">
        <f>E925/L925</f>
        <v>55</v>
      </c>
      <c r="Q925" t="str">
        <f t="shared" si="139"/>
        <v>music</v>
      </c>
      <c r="R925" t="str">
        <f t="shared" si="138"/>
        <v>jazz</v>
      </c>
      <c r="S925" s="4">
        <f t="shared" si="135"/>
        <v>41934.959756944445</v>
      </c>
      <c r="T925" s="4">
        <f t="shared" si="136"/>
        <v>41965.001423611116</v>
      </c>
      <c r="U925" s="18">
        <f t="shared" si="137"/>
        <v>30.041666666671517</v>
      </c>
    </row>
    <row r="926" spans="1:21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34"/>
        <v>10.9</v>
      </c>
      <c r="P926" s="7">
        <f>E926/L926</f>
        <v>21.8</v>
      </c>
      <c r="Q926" t="str">
        <f t="shared" si="139"/>
        <v>music</v>
      </c>
      <c r="R926" t="str">
        <f t="shared" si="138"/>
        <v>jazz</v>
      </c>
      <c r="S926" s="4">
        <f t="shared" si="135"/>
        <v>41288.942928240736</v>
      </c>
      <c r="T926" s="4">
        <f t="shared" si="136"/>
        <v>41318.942928240736</v>
      </c>
      <c r="U926" s="18">
        <f t="shared" si="137"/>
        <v>30</v>
      </c>
    </row>
    <row r="927" spans="1:21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34"/>
        <v>2.666666666666667</v>
      </c>
      <c r="P927" s="7">
        <f>E927/L927</f>
        <v>32</v>
      </c>
      <c r="Q927" t="str">
        <f t="shared" si="139"/>
        <v>music</v>
      </c>
      <c r="R927" t="str">
        <f t="shared" si="138"/>
        <v>jazz</v>
      </c>
      <c r="S927" s="4">
        <f t="shared" si="135"/>
        <v>41575.880914351852</v>
      </c>
      <c r="T927" s="4">
        <f t="shared" si="136"/>
        <v>41605.922581018516</v>
      </c>
      <c r="U927" s="18">
        <f t="shared" si="137"/>
        <v>30.041666666664241</v>
      </c>
    </row>
    <row r="928" spans="1:21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34"/>
        <v>0</v>
      </c>
      <c r="P928" s="7">
        <v>0</v>
      </c>
      <c r="Q928" t="str">
        <f t="shared" si="139"/>
        <v>music</v>
      </c>
      <c r="R928" t="str">
        <f t="shared" si="138"/>
        <v>jazz</v>
      </c>
      <c r="S928" s="4">
        <f t="shared" si="135"/>
        <v>40338.02002314815</v>
      </c>
      <c r="T928" s="4">
        <f t="shared" si="136"/>
        <v>40367.944444444445</v>
      </c>
      <c r="U928" s="18">
        <f t="shared" si="137"/>
        <v>29.924421296294895</v>
      </c>
    </row>
    <row r="929" spans="1:21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34"/>
        <v>0</v>
      </c>
      <c r="P929" s="7">
        <v>0</v>
      </c>
      <c r="Q929" t="str">
        <f t="shared" si="139"/>
        <v>music</v>
      </c>
      <c r="R929" t="str">
        <f t="shared" si="138"/>
        <v>jazz</v>
      </c>
      <c r="S929" s="4">
        <f t="shared" si="135"/>
        <v>41013.822858796295</v>
      </c>
      <c r="T929" s="4">
        <f t="shared" si="136"/>
        <v>41043.822858796295</v>
      </c>
      <c r="U929" s="18">
        <f t="shared" si="137"/>
        <v>30</v>
      </c>
    </row>
    <row r="930" spans="1:21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34"/>
        <v>10.86206896551724</v>
      </c>
      <c r="P930" s="7">
        <f>E930/L930</f>
        <v>56.25</v>
      </c>
      <c r="Q930" t="str">
        <f t="shared" si="139"/>
        <v>music</v>
      </c>
      <c r="R930" t="str">
        <f t="shared" si="138"/>
        <v>jazz</v>
      </c>
      <c r="S930" s="4">
        <f t="shared" si="135"/>
        <v>41180.86241898148</v>
      </c>
      <c r="T930" s="4">
        <f t="shared" si="136"/>
        <v>41231</v>
      </c>
      <c r="U930" s="18">
        <f t="shared" si="137"/>
        <v>50.137581018519995</v>
      </c>
    </row>
    <row r="931" spans="1:21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34"/>
        <v>0</v>
      </c>
      <c r="P931" s="7">
        <v>0</v>
      </c>
      <c r="Q931" t="str">
        <f t="shared" si="139"/>
        <v>music</v>
      </c>
      <c r="R931" t="str">
        <f t="shared" si="138"/>
        <v>jazz</v>
      </c>
      <c r="S931" s="4">
        <f t="shared" si="135"/>
        <v>40978.238067129627</v>
      </c>
      <c r="T931" s="4">
        <f t="shared" si="136"/>
        <v>41008.196400462963</v>
      </c>
      <c r="U931" s="18">
        <f t="shared" si="137"/>
        <v>29.958333333335759</v>
      </c>
    </row>
    <row r="932" spans="1:21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34"/>
        <v>38.333333333333336</v>
      </c>
      <c r="P932" s="7">
        <f t="shared" ref="P932:P937" si="140">E932/L932</f>
        <v>69</v>
      </c>
      <c r="Q932" t="str">
        <f t="shared" si="139"/>
        <v>music</v>
      </c>
      <c r="R932" t="str">
        <f t="shared" si="138"/>
        <v>jazz</v>
      </c>
      <c r="S932" s="4">
        <f t="shared" si="135"/>
        <v>40312.915578703702</v>
      </c>
      <c r="T932" s="4">
        <f t="shared" si="136"/>
        <v>40354.897222222222</v>
      </c>
      <c r="U932" s="18">
        <f t="shared" si="137"/>
        <v>41.981643518520286</v>
      </c>
    </row>
    <row r="933" spans="1:21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34"/>
        <v>6.5500000000000007</v>
      </c>
      <c r="P933" s="7">
        <f t="shared" si="140"/>
        <v>18.714285714285715</v>
      </c>
      <c r="Q933" t="str">
        <f t="shared" si="139"/>
        <v>music</v>
      </c>
      <c r="R933" t="str">
        <f t="shared" si="138"/>
        <v>jazz</v>
      </c>
      <c r="S933" s="4">
        <f t="shared" si="135"/>
        <v>41680.359976851854</v>
      </c>
      <c r="T933" s="4">
        <f t="shared" si="136"/>
        <v>41714.916666666664</v>
      </c>
      <c r="U933" s="18">
        <f t="shared" si="137"/>
        <v>34.556689814809943</v>
      </c>
    </row>
    <row r="934" spans="1:21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34"/>
        <v>14.536842105263158</v>
      </c>
      <c r="P934" s="7">
        <f t="shared" si="140"/>
        <v>46.033333333333331</v>
      </c>
      <c r="Q934" t="str">
        <f t="shared" si="139"/>
        <v>music</v>
      </c>
      <c r="R934" t="str">
        <f t="shared" si="138"/>
        <v>jazz</v>
      </c>
      <c r="S934" s="4">
        <f t="shared" si="135"/>
        <v>41310.969270833331</v>
      </c>
      <c r="T934" s="4">
        <f t="shared" si="136"/>
        <v>41355.927604166667</v>
      </c>
      <c r="U934" s="18">
        <f t="shared" si="137"/>
        <v>44.958333333335759</v>
      </c>
    </row>
    <row r="935" spans="1:21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34"/>
        <v>6</v>
      </c>
      <c r="P935" s="7">
        <f t="shared" si="140"/>
        <v>60</v>
      </c>
      <c r="Q935" t="str">
        <f t="shared" si="139"/>
        <v>music</v>
      </c>
      <c r="R935" t="str">
        <f t="shared" si="138"/>
        <v>jazz</v>
      </c>
      <c r="S935" s="4">
        <f t="shared" si="135"/>
        <v>41711.169085648144</v>
      </c>
      <c r="T935" s="4">
        <f t="shared" si="136"/>
        <v>41771.169085648144</v>
      </c>
      <c r="U935" s="18">
        <f t="shared" si="137"/>
        <v>60</v>
      </c>
    </row>
    <row r="936" spans="1:21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34"/>
        <v>30.4</v>
      </c>
      <c r="P936" s="7">
        <f t="shared" si="140"/>
        <v>50.666666666666664</v>
      </c>
      <c r="Q936" t="str">
        <f t="shared" si="139"/>
        <v>music</v>
      </c>
      <c r="R936" t="str">
        <f t="shared" si="138"/>
        <v>jazz</v>
      </c>
      <c r="S936" s="4">
        <f t="shared" si="135"/>
        <v>41733.737083333333</v>
      </c>
      <c r="T936" s="4">
        <f t="shared" si="136"/>
        <v>41763.25</v>
      </c>
      <c r="U936" s="18">
        <f t="shared" si="137"/>
        <v>29.51291666666657</v>
      </c>
    </row>
    <row r="937" spans="1:21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34"/>
        <v>1.4285714285714286</v>
      </c>
      <c r="P937" s="7">
        <f t="shared" si="140"/>
        <v>25</v>
      </c>
      <c r="Q937" t="str">
        <f t="shared" si="139"/>
        <v>music</v>
      </c>
      <c r="R937" t="str">
        <f t="shared" si="138"/>
        <v>jazz</v>
      </c>
      <c r="S937" s="4">
        <f t="shared" si="135"/>
        <v>42368.333668981482</v>
      </c>
      <c r="T937" s="4">
        <f t="shared" si="136"/>
        <v>42398.333668981482</v>
      </c>
      <c r="U937" s="18">
        <f t="shared" si="137"/>
        <v>30</v>
      </c>
    </row>
    <row r="938" spans="1:21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34"/>
        <v>0</v>
      </c>
      <c r="P938" s="7">
        <v>0</v>
      </c>
      <c r="Q938" t="str">
        <f t="shared" si="139"/>
        <v>music</v>
      </c>
      <c r="R938" t="str">
        <f t="shared" si="138"/>
        <v>jazz</v>
      </c>
      <c r="S938" s="4">
        <f t="shared" si="135"/>
        <v>40883.024178240739</v>
      </c>
      <c r="T938" s="4">
        <f t="shared" si="136"/>
        <v>40926.833333333336</v>
      </c>
      <c r="U938" s="18">
        <f t="shared" si="137"/>
        <v>43.809155092596484</v>
      </c>
    </row>
    <row r="939" spans="1:21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34"/>
        <v>1.1428571428571428</v>
      </c>
      <c r="P939" s="7">
        <f t="shared" ref="P939:P948" si="141">E939/L939</f>
        <v>20</v>
      </c>
      <c r="Q939" t="str">
        <f t="shared" si="139"/>
        <v>music</v>
      </c>
      <c r="R939" t="str">
        <f t="shared" si="138"/>
        <v>jazz</v>
      </c>
      <c r="S939" s="4">
        <f t="shared" si="135"/>
        <v>41551.798113425924</v>
      </c>
      <c r="T939" s="4">
        <f t="shared" si="136"/>
        <v>41581.839780092589</v>
      </c>
      <c r="U939" s="18">
        <f t="shared" si="137"/>
        <v>30.041666666664241</v>
      </c>
    </row>
    <row r="940" spans="1:21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34"/>
        <v>0.35714285714285715</v>
      </c>
      <c r="P940" s="7">
        <f t="shared" si="141"/>
        <v>25</v>
      </c>
      <c r="Q940" t="str">
        <f t="shared" si="139"/>
        <v>music</v>
      </c>
      <c r="R940" t="str">
        <f t="shared" si="138"/>
        <v>jazz</v>
      </c>
      <c r="S940" s="4">
        <f t="shared" si="135"/>
        <v>41124.479722222226</v>
      </c>
      <c r="T940" s="4">
        <f t="shared" si="136"/>
        <v>41154.479722222226</v>
      </c>
      <c r="U940" s="18">
        <f t="shared" si="137"/>
        <v>30</v>
      </c>
    </row>
    <row r="941" spans="1:21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34"/>
        <v>1.4545454545454546</v>
      </c>
      <c r="P941" s="7">
        <f t="shared" si="141"/>
        <v>20</v>
      </c>
      <c r="Q941" t="str">
        <f t="shared" si="139"/>
        <v>music</v>
      </c>
      <c r="R941" t="str">
        <f t="shared" si="138"/>
        <v>jazz</v>
      </c>
      <c r="S941" s="4">
        <f t="shared" si="135"/>
        <v>41416.763171296298</v>
      </c>
      <c r="T941" s="4">
        <f t="shared" si="136"/>
        <v>41455.831944444442</v>
      </c>
      <c r="U941" s="18">
        <f t="shared" si="137"/>
        <v>39.068773148144828</v>
      </c>
    </row>
    <row r="942" spans="1:21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34"/>
        <v>17.155555555555555</v>
      </c>
      <c r="P942" s="7">
        <f t="shared" si="141"/>
        <v>110.28571428571429</v>
      </c>
      <c r="Q942" t="str">
        <f t="shared" ref="Q942:Q973" si="142">LEFT(N942,10)</f>
        <v>technology</v>
      </c>
      <c r="R942" t="str">
        <f t="shared" ref="R942:R973" si="143">RIGHT(N942,9)</f>
        <v>wearables</v>
      </c>
      <c r="S942" s="4">
        <f t="shared" si="135"/>
        <v>42182.008402777778</v>
      </c>
      <c r="T942" s="4">
        <f t="shared" si="136"/>
        <v>42227.008402777778</v>
      </c>
      <c r="U942" s="18">
        <f t="shared" si="137"/>
        <v>45</v>
      </c>
    </row>
    <row r="943" spans="1:21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34"/>
        <v>2.3220000000000001</v>
      </c>
      <c r="P943" s="7">
        <f t="shared" si="141"/>
        <v>37.451612903225808</v>
      </c>
      <c r="Q943" t="str">
        <f t="shared" si="142"/>
        <v>technology</v>
      </c>
      <c r="R943" t="str">
        <f t="shared" si="143"/>
        <v>wearables</v>
      </c>
      <c r="S943" s="4">
        <f t="shared" si="135"/>
        <v>42746.096585648149</v>
      </c>
      <c r="T943" s="4">
        <f t="shared" si="136"/>
        <v>42776.096585648149</v>
      </c>
      <c r="U943" s="18">
        <f t="shared" si="137"/>
        <v>30</v>
      </c>
    </row>
    <row r="944" spans="1:21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34"/>
        <v>8.9066666666666663</v>
      </c>
      <c r="P944" s="7">
        <f t="shared" si="141"/>
        <v>41.75</v>
      </c>
      <c r="Q944" t="str">
        <f t="shared" si="142"/>
        <v>technology</v>
      </c>
      <c r="R944" t="str">
        <f t="shared" si="143"/>
        <v>wearables</v>
      </c>
      <c r="S944" s="4">
        <f t="shared" si="135"/>
        <v>42382.843287037038</v>
      </c>
      <c r="T944" s="4">
        <f t="shared" si="136"/>
        <v>42418.843287037038</v>
      </c>
      <c r="U944" s="18">
        <f t="shared" si="137"/>
        <v>36</v>
      </c>
    </row>
    <row r="945" spans="1:21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34"/>
        <v>9.6333333333333346</v>
      </c>
      <c r="P945" s="7">
        <f t="shared" si="141"/>
        <v>24.083333333333332</v>
      </c>
      <c r="Q945" t="str">
        <f t="shared" si="142"/>
        <v>technology</v>
      </c>
      <c r="R945" t="str">
        <f t="shared" si="143"/>
        <v>wearables</v>
      </c>
      <c r="S945" s="4">
        <f t="shared" si="135"/>
        <v>42673.66788194445</v>
      </c>
      <c r="T945" s="4">
        <f t="shared" si="136"/>
        <v>42703.709548611107</v>
      </c>
      <c r="U945" s="18">
        <f t="shared" si="137"/>
        <v>30.041666666656965</v>
      </c>
    </row>
    <row r="946" spans="1:21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34"/>
        <v>13.325999999999999</v>
      </c>
      <c r="P946" s="7">
        <f t="shared" si="141"/>
        <v>69.40625</v>
      </c>
      <c r="Q946" t="str">
        <f t="shared" si="142"/>
        <v>technology</v>
      </c>
      <c r="R946" t="str">
        <f t="shared" si="143"/>
        <v>wearables</v>
      </c>
      <c r="S946" s="4">
        <f t="shared" si="135"/>
        <v>42444.583912037036</v>
      </c>
      <c r="T946" s="4">
        <f t="shared" si="136"/>
        <v>42478.583333333328</v>
      </c>
      <c r="U946" s="18">
        <f t="shared" si="137"/>
        <v>33.999421296291985</v>
      </c>
    </row>
    <row r="947" spans="1:21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34"/>
        <v>2.484</v>
      </c>
      <c r="P947" s="7">
        <f t="shared" si="141"/>
        <v>155.25</v>
      </c>
      <c r="Q947" t="str">
        <f t="shared" si="142"/>
        <v>technology</v>
      </c>
      <c r="R947" t="str">
        <f t="shared" si="143"/>
        <v>wearables</v>
      </c>
      <c r="S947" s="4">
        <f t="shared" si="135"/>
        <v>42732.872986111106</v>
      </c>
      <c r="T947" s="4">
        <f t="shared" si="136"/>
        <v>42784.999305555553</v>
      </c>
      <c r="U947" s="18">
        <f t="shared" si="137"/>
        <v>52.12631944444729</v>
      </c>
    </row>
    <row r="948" spans="1:21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34"/>
        <v>1.9066666666666665</v>
      </c>
      <c r="P948" s="7">
        <f t="shared" si="141"/>
        <v>57.2</v>
      </c>
      <c r="Q948" t="str">
        <f t="shared" si="142"/>
        <v>technology</v>
      </c>
      <c r="R948" t="str">
        <f t="shared" si="143"/>
        <v>wearables</v>
      </c>
      <c r="S948" s="4">
        <f t="shared" si="135"/>
        <v>42592.750555555554</v>
      </c>
      <c r="T948" s="4">
        <f t="shared" si="136"/>
        <v>42622.750555555554</v>
      </c>
      <c r="U948" s="18">
        <f t="shared" si="137"/>
        <v>30</v>
      </c>
    </row>
    <row r="949" spans="1:21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34"/>
        <v>0</v>
      </c>
      <c r="P949" s="7">
        <v>0</v>
      </c>
      <c r="Q949" t="str">
        <f t="shared" si="142"/>
        <v>technology</v>
      </c>
      <c r="R949" t="str">
        <f t="shared" si="143"/>
        <v>wearables</v>
      </c>
      <c r="S949" s="4">
        <f t="shared" si="135"/>
        <v>42491.781319444446</v>
      </c>
      <c r="T949" s="4">
        <f t="shared" si="136"/>
        <v>42551.781319444446</v>
      </c>
      <c r="U949" s="18">
        <f t="shared" si="137"/>
        <v>60</v>
      </c>
    </row>
    <row r="950" spans="1:21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34"/>
        <v>12</v>
      </c>
      <c r="P950" s="7">
        <f t="shared" ref="P950:P989" si="144">E950/L950</f>
        <v>60</v>
      </c>
      <c r="Q950" t="str">
        <f t="shared" si="142"/>
        <v>technology</v>
      </c>
      <c r="R950" t="str">
        <f t="shared" si="143"/>
        <v>wearables</v>
      </c>
      <c r="S950" s="4">
        <f t="shared" si="135"/>
        <v>42411.828287037039</v>
      </c>
      <c r="T950" s="4">
        <f t="shared" si="136"/>
        <v>42441.828287037039</v>
      </c>
      <c r="U950" s="18">
        <f t="shared" si="137"/>
        <v>30</v>
      </c>
    </row>
    <row r="951" spans="1:21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34"/>
        <v>1.365</v>
      </c>
      <c r="P951" s="7">
        <f t="shared" si="144"/>
        <v>39</v>
      </c>
      <c r="Q951" t="str">
        <f t="shared" si="142"/>
        <v>technology</v>
      </c>
      <c r="R951" t="str">
        <f t="shared" si="143"/>
        <v>wearables</v>
      </c>
      <c r="S951" s="4">
        <f t="shared" si="135"/>
        <v>42361.043703703705</v>
      </c>
      <c r="T951" s="4">
        <f t="shared" si="136"/>
        <v>42421.043703703705</v>
      </c>
      <c r="U951" s="18">
        <f t="shared" si="137"/>
        <v>60</v>
      </c>
    </row>
    <row r="952" spans="1:21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34"/>
        <v>28.04</v>
      </c>
      <c r="P952" s="7">
        <f t="shared" si="144"/>
        <v>58.416666666666664</v>
      </c>
      <c r="Q952" t="str">
        <f t="shared" si="142"/>
        <v>technology</v>
      </c>
      <c r="R952" t="str">
        <f t="shared" si="143"/>
        <v>wearables</v>
      </c>
      <c r="S952" s="4">
        <f t="shared" si="135"/>
        <v>42356.750706018516</v>
      </c>
      <c r="T952" s="4">
        <f t="shared" si="136"/>
        <v>42386.750706018516</v>
      </c>
      <c r="U952" s="18">
        <f t="shared" si="137"/>
        <v>30</v>
      </c>
    </row>
    <row r="953" spans="1:21" ht="15.75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34"/>
        <v>38.39</v>
      </c>
      <c r="P953" s="7">
        <f t="shared" si="144"/>
        <v>158.63636363636363</v>
      </c>
      <c r="Q953" t="str">
        <f t="shared" si="142"/>
        <v>technology</v>
      </c>
      <c r="R953" t="str">
        <f t="shared" si="143"/>
        <v>wearables</v>
      </c>
      <c r="S953" s="4">
        <f t="shared" si="135"/>
        <v>42480.653611111113</v>
      </c>
      <c r="T953" s="4">
        <f t="shared" si="136"/>
        <v>42525.653611111113</v>
      </c>
      <c r="U953" s="18">
        <f t="shared" si="137"/>
        <v>45</v>
      </c>
    </row>
    <row r="954" spans="1:21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34"/>
        <v>39.942857142857143</v>
      </c>
      <c r="P954" s="7">
        <f t="shared" si="144"/>
        <v>99.857142857142861</v>
      </c>
      <c r="Q954" t="str">
        <f t="shared" si="142"/>
        <v>technology</v>
      </c>
      <c r="R954" t="str">
        <f t="shared" si="143"/>
        <v>wearables</v>
      </c>
      <c r="S954" s="4">
        <f t="shared" si="135"/>
        <v>42662.613564814819</v>
      </c>
      <c r="T954" s="4">
        <f t="shared" si="136"/>
        <v>42692.655231481476</v>
      </c>
      <c r="U954" s="18">
        <f t="shared" si="137"/>
        <v>30.041666666656965</v>
      </c>
    </row>
    <row r="955" spans="1:21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34"/>
        <v>0.84</v>
      </c>
      <c r="P955" s="7">
        <f t="shared" si="144"/>
        <v>25.2</v>
      </c>
      <c r="Q955" t="str">
        <f t="shared" si="142"/>
        <v>technology</v>
      </c>
      <c r="R955" t="str">
        <f t="shared" si="143"/>
        <v>wearables</v>
      </c>
      <c r="S955" s="4">
        <f t="shared" si="135"/>
        <v>41999.164340277777</v>
      </c>
      <c r="T955" s="4">
        <f t="shared" si="136"/>
        <v>42029.164340277777</v>
      </c>
      <c r="U955" s="18">
        <f t="shared" si="137"/>
        <v>30</v>
      </c>
    </row>
    <row r="956" spans="1:21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34"/>
        <v>43.406666666666666</v>
      </c>
      <c r="P956" s="7">
        <f t="shared" si="144"/>
        <v>89.191780821917803</v>
      </c>
      <c r="Q956" t="str">
        <f t="shared" si="142"/>
        <v>technology</v>
      </c>
      <c r="R956" t="str">
        <f t="shared" si="143"/>
        <v>wearables</v>
      </c>
      <c r="S956" s="4">
        <f t="shared" si="135"/>
        <v>42194.833784722221</v>
      </c>
      <c r="T956" s="4">
        <f t="shared" si="136"/>
        <v>42236.833784722221</v>
      </c>
      <c r="U956" s="18">
        <f t="shared" si="137"/>
        <v>42</v>
      </c>
    </row>
    <row r="957" spans="1:21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34"/>
        <v>5.6613333333333333</v>
      </c>
      <c r="P957" s="7">
        <f t="shared" si="144"/>
        <v>182.6236559139785</v>
      </c>
      <c r="Q957" t="str">
        <f t="shared" si="142"/>
        <v>technology</v>
      </c>
      <c r="R957" t="str">
        <f t="shared" si="143"/>
        <v>wearables</v>
      </c>
      <c r="S957" s="4">
        <f t="shared" si="135"/>
        <v>42586.295138888891</v>
      </c>
      <c r="T957" s="4">
        <f t="shared" si="136"/>
        <v>42626.295138888891</v>
      </c>
      <c r="U957" s="18">
        <f t="shared" si="137"/>
        <v>40</v>
      </c>
    </row>
    <row r="958" spans="1:21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34"/>
        <v>1.722</v>
      </c>
      <c r="P958" s="7">
        <f t="shared" si="144"/>
        <v>50.647058823529413</v>
      </c>
      <c r="Q958" t="str">
        <f t="shared" si="142"/>
        <v>technology</v>
      </c>
      <c r="R958" t="str">
        <f t="shared" si="143"/>
        <v>wearables</v>
      </c>
      <c r="S958" s="4">
        <f t="shared" si="135"/>
        <v>42060.913877314815</v>
      </c>
      <c r="T958" s="4">
        <f t="shared" si="136"/>
        <v>42120.872210648144</v>
      </c>
      <c r="U958" s="18">
        <f t="shared" si="137"/>
        <v>59.958333333328483</v>
      </c>
    </row>
    <row r="959" spans="1:21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34"/>
        <v>1.9416666666666664</v>
      </c>
      <c r="P959" s="7">
        <f t="shared" si="144"/>
        <v>33.285714285714285</v>
      </c>
      <c r="Q959" t="str">
        <f t="shared" si="142"/>
        <v>technology</v>
      </c>
      <c r="R959" t="str">
        <f t="shared" si="143"/>
        <v>wearables</v>
      </c>
      <c r="S959" s="4">
        <f t="shared" si="135"/>
        <v>42660.552465277782</v>
      </c>
      <c r="T959" s="4">
        <f t="shared" si="136"/>
        <v>42691.594131944439</v>
      </c>
      <c r="U959" s="18">
        <f t="shared" si="137"/>
        <v>31.041666666656965</v>
      </c>
    </row>
    <row r="960" spans="1:21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34"/>
        <v>11.328275684711327</v>
      </c>
      <c r="P960" s="7">
        <f t="shared" si="144"/>
        <v>51.823529411764703</v>
      </c>
      <c r="Q960" t="str">
        <f t="shared" si="142"/>
        <v>technology</v>
      </c>
      <c r="R960" t="str">
        <f t="shared" si="143"/>
        <v>wearables</v>
      </c>
      <c r="S960" s="4">
        <f t="shared" si="135"/>
        <v>42082.802812499998</v>
      </c>
      <c r="T960" s="4">
        <f t="shared" si="136"/>
        <v>42104.207638888889</v>
      </c>
      <c r="U960" s="18">
        <f t="shared" si="137"/>
        <v>21.404826388890797</v>
      </c>
    </row>
    <row r="961" spans="1:21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34"/>
        <v>38.86</v>
      </c>
      <c r="P961" s="7">
        <f t="shared" si="144"/>
        <v>113.62573099415205</v>
      </c>
      <c r="Q961" t="str">
        <f t="shared" si="142"/>
        <v>technology</v>
      </c>
      <c r="R961" t="str">
        <f t="shared" si="143"/>
        <v>wearables</v>
      </c>
      <c r="S961" s="4">
        <f t="shared" si="135"/>
        <v>41993.174363425926</v>
      </c>
      <c r="T961" s="4">
        <f t="shared" si="136"/>
        <v>42023.174363425926</v>
      </c>
      <c r="U961" s="18">
        <f t="shared" si="137"/>
        <v>30</v>
      </c>
    </row>
    <row r="962" spans="1:21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145">(E962/D962)*100</f>
        <v>46.100628930817614</v>
      </c>
      <c r="P962" s="7">
        <f t="shared" si="144"/>
        <v>136.46276595744681</v>
      </c>
      <c r="Q962" t="str">
        <f t="shared" si="142"/>
        <v>technology</v>
      </c>
      <c r="R962" t="str">
        <f t="shared" si="143"/>
        <v>wearables</v>
      </c>
      <c r="S962" s="4">
        <f t="shared" ref="S962:S1025" si="146" xml:space="preserve"> ((J962/86400) +25569)</f>
        <v>42766.626793981486</v>
      </c>
      <c r="T962" s="4">
        <f t="shared" ref="T962:T1025" si="147" xml:space="preserve"> ((I962/86400) +25569)</f>
        <v>42808.585127314815</v>
      </c>
      <c r="U962" s="18">
        <f t="shared" si="137"/>
        <v>41.958333333328483</v>
      </c>
    </row>
    <row r="963" spans="1:21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145"/>
        <v>42.188421052631583</v>
      </c>
      <c r="P963" s="7">
        <f t="shared" si="144"/>
        <v>364.35454545454547</v>
      </c>
      <c r="Q963" t="str">
        <f t="shared" si="142"/>
        <v>technology</v>
      </c>
      <c r="R963" t="str">
        <f t="shared" si="143"/>
        <v>wearables</v>
      </c>
      <c r="S963" s="4">
        <f t="shared" si="146"/>
        <v>42740.693692129629</v>
      </c>
      <c r="T963" s="4">
        <f t="shared" si="147"/>
        <v>42786.791666666672</v>
      </c>
      <c r="U963" s="18">
        <f t="shared" ref="U963:U1026" si="148">T963-S963</f>
        <v>46.097974537042319</v>
      </c>
    </row>
    <row r="964" spans="1:21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45"/>
        <v>28.48</v>
      </c>
      <c r="P964" s="7">
        <f t="shared" si="144"/>
        <v>19.243243243243242</v>
      </c>
      <c r="Q964" t="str">
        <f t="shared" si="142"/>
        <v>technology</v>
      </c>
      <c r="R964" t="str">
        <f t="shared" si="143"/>
        <v>wearables</v>
      </c>
      <c r="S964" s="4">
        <f t="shared" si="146"/>
        <v>42373.712418981479</v>
      </c>
      <c r="T964" s="4">
        <f t="shared" si="147"/>
        <v>42411.712418981479</v>
      </c>
      <c r="U964" s="18">
        <f t="shared" si="148"/>
        <v>38</v>
      </c>
    </row>
    <row r="965" spans="1:21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45"/>
        <v>1.077142857142857</v>
      </c>
      <c r="P965" s="7">
        <f t="shared" si="144"/>
        <v>41.888888888888886</v>
      </c>
      <c r="Q965" t="str">
        <f t="shared" si="142"/>
        <v>technology</v>
      </c>
      <c r="R965" t="str">
        <f t="shared" si="143"/>
        <v>wearables</v>
      </c>
      <c r="S965" s="4">
        <f t="shared" si="146"/>
        <v>42625.635636574079</v>
      </c>
      <c r="T965" s="4">
        <f t="shared" si="147"/>
        <v>42660.635636574079</v>
      </c>
      <c r="U965" s="18">
        <f t="shared" si="148"/>
        <v>35</v>
      </c>
    </row>
    <row r="966" spans="1:21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45"/>
        <v>0.79909090909090907</v>
      </c>
      <c r="P966" s="7">
        <f t="shared" si="144"/>
        <v>30.310344827586206</v>
      </c>
      <c r="Q966" t="str">
        <f t="shared" si="142"/>
        <v>technology</v>
      </c>
      <c r="R966" t="str">
        <f t="shared" si="143"/>
        <v>wearables</v>
      </c>
      <c r="S966" s="4">
        <f t="shared" si="146"/>
        <v>42208.628692129627</v>
      </c>
      <c r="T966" s="4">
        <f t="shared" si="147"/>
        <v>42248.628692129627</v>
      </c>
      <c r="U966" s="18">
        <f t="shared" si="148"/>
        <v>40</v>
      </c>
    </row>
    <row r="967" spans="1:21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45"/>
        <v>1.1919999999999999</v>
      </c>
      <c r="P967" s="7">
        <f t="shared" si="144"/>
        <v>49.666666666666664</v>
      </c>
      <c r="Q967" t="str">
        <f t="shared" si="142"/>
        <v>technology</v>
      </c>
      <c r="R967" t="str">
        <f t="shared" si="143"/>
        <v>wearables</v>
      </c>
      <c r="S967" s="4">
        <f t="shared" si="146"/>
        <v>42637.016736111109</v>
      </c>
      <c r="T967" s="4">
        <f t="shared" si="147"/>
        <v>42669.165972222225</v>
      </c>
      <c r="U967" s="18">
        <f t="shared" si="148"/>
        <v>32.149236111115897</v>
      </c>
    </row>
    <row r="968" spans="1:21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45"/>
        <v>14.799999999999999</v>
      </c>
      <c r="P968" s="7">
        <f t="shared" si="144"/>
        <v>59.2</v>
      </c>
      <c r="Q968" t="str">
        <f t="shared" si="142"/>
        <v>technology</v>
      </c>
      <c r="R968" t="str">
        <f t="shared" si="143"/>
        <v>wearables</v>
      </c>
      <c r="S968" s="4">
        <f t="shared" si="146"/>
        <v>42619.635787037041</v>
      </c>
      <c r="T968" s="4">
        <f t="shared" si="147"/>
        <v>42649.635787037041</v>
      </c>
      <c r="U968" s="18">
        <f t="shared" si="148"/>
        <v>30</v>
      </c>
    </row>
    <row r="969" spans="1:21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45"/>
        <v>17.810000000000002</v>
      </c>
      <c r="P969" s="7">
        <f t="shared" si="144"/>
        <v>43.97530864197531</v>
      </c>
      <c r="Q969" t="str">
        <f t="shared" si="142"/>
        <v>technology</v>
      </c>
      <c r="R969" t="str">
        <f t="shared" si="143"/>
        <v>wearables</v>
      </c>
      <c r="S969" s="4">
        <f t="shared" si="146"/>
        <v>42422.254328703704</v>
      </c>
      <c r="T969" s="4">
        <f t="shared" si="147"/>
        <v>42482.21266203704</v>
      </c>
      <c r="U969" s="18">
        <f t="shared" si="148"/>
        <v>59.958333333335759</v>
      </c>
    </row>
    <row r="970" spans="1:21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45"/>
        <v>1.325</v>
      </c>
      <c r="P970" s="7">
        <f t="shared" si="144"/>
        <v>26.5</v>
      </c>
      <c r="Q970" t="str">
        <f t="shared" si="142"/>
        <v>technology</v>
      </c>
      <c r="R970" t="str">
        <f t="shared" si="143"/>
        <v>wearables</v>
      </c>
      <c r="S970" s="4">
        <f t="shared" si="146"/>
        <v>41836.847615740742</v>
      </c>
      <c r="T970" s="4">
        <f t="shared" si="147"/>
        <v>41866.847615740742</v>
      </c>
      <c r="U970" s="18">
        <f t="shared" si="148"/>
        <v>30</v>
      </c>
    </row>
    <row r="971" spans="1:21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45"/>
        <v>46.666666666666664</v>
      </c>
      <c r="P971" s="7">
        <f t="shared" si="144"/>
        <v>1272.7272727272727</v>
      </c>
      <c r="Q971" t="str">
        <f t="shared" si="142"/>
        <v>technology</v>
      </c>
      <c r="R971" t="str">
        <f t="shared" si="143"/>
        <v>wearables</v>
      </c>
      <c r="S971" s="4">
        <f t="shared" si="146"/>
        <v>42742.30332175926</v>
      </c>
      <c r="T971" s="4">
        <f t="shared" si="147"/>
        <v>42775.30332175926</v>
      </c>
      <c r="U971" s="18">
        <f t="shared" si="148"/>
        <v>33</v>
      </c>
    </row>
    <row r="972" spans="1:21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45"/>
        <v>45.92</v>
      </c>
      <c r="P972" s="7">
        <f t="shared" si="144"/>
        <v>164</v>
      </c>
      <c r="Q972" t="str">
        <f t="shared" si="142"/>
        <v>technology</v>
      </c>
      <c r="R972" t="str">
        <f t="shared" si="143"/>
        <v>wearables</v>
      </c>
      <c r="S972" s="4">
        <f t="shared" si="146"/>
        <v>42721.220520833333</v>
      </c>
      <c r="T972" s="4">
        <f t="shared" si="147"/>
        <v>42758.207638888889</v>
      </c>
      <c r="U972" s="18">
        <f t="shared" si="148"/>
        <v>36.987118055556493</v>
      </c>
    </row>
    <row r="973" spans="1:21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45"/>
        <v>0.22599999999999998</v>
      </c>
      <c r="P973" s="7">
        <f t="shared" si="144"/>
        <v>45.2</v>
      </c>
      <c r="Q973" t="str">
        <f t="shared" si="142"/>
        <v>technology</v>
      </c>
      <c r="R973" t="str">
        <f t="shared" si="143"/>
        <v>wearables</v>
      </c>
      <c r="S973" s="4">
        <f t="shared" si="146"/>
        <v>42111.709027777775</v>
      </c>
      <c r="T973" s="4">
        <f t="shared" si="147"/>
        <v>42156.709027777775</v>
      </c>
      <c r="U973" s="18">
        <f t="shared" si="148"/>
        <v>45</v>
      </c>
    </row>
    <row r="974" spans="1:21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45"/>
        <v>34.625</v>
      </c>
      <c r="P974" s="7">
        <f t="shared" si="144"/>
        <v>153.88888888888889</v>
      </c>
      <c r="Q974" t="str">
        <f t="shared" ref="Q974:Q1005" si="149">LEFT(N974,10)</f>
        <v>technology</v>
      </c>
      <c r="R974" t="str">
        <f t="shared" ref="R974:R1005" si="150">RIGHT(N974,9)</f>
        <v>wearables</v>
      </c>
      <c r="S974" s="4">
        <f t="shared" si="146"/>
        <v>41856.865717592591</v>
      </c>
      <c r="T974" s="4">
        <f t="shared" si="147"/>
        <v>41886.290972222225</v>
      </c>
      <c r="U974" s="18">
        <f t="shared" si="148"/>
        <v>29.425254629633855</v>
      </c>
    </row>
    <row r="975" spans="1:21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45"/>
        <v>2.0549999999999997</v>
      </c>
      <c r="P975" s="7">
        <f t="shared" si="144"/>
        <v>51.375</v>
      </c>
      <c r="Q975" t="str">
        <f t="shared" si="149"/>
        <v>technology</v>
      </c>
      <c r="R975" t="str">
        <f t="shared" si="150"/>
        <v>wearables</v>
      </c>
      <c r="S975" s="4">
        <f t="shared" si="146"/>
        <v>42257.014965277776</v>
      </c>
      <c r="T975" s="4">
        <f t="shared" si="147"/>
        <v>42317.056631944448</v>
      </c>
      <c r="U975" s="18">
        <f t="shared" si="148"/>
        <v>60.041666666671517</v>
      </c>
    </row>
    <row r="976" spans="1:21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45"/>
        <v>0.55999999999999994</v>
      </c>
      <c r="P976" s="7">
        <f t="shared" si="144"/>
        <v>93.333333333333329</v>
      </c>
      <c r="Q976" t="str">
        <f t="shared" si="149"/>
        <v>technology</v>
      </c>
      <c r="R976" t="str">
        <f t="shared" si="150"/>
        <v>wearables</v>
      </c>
      <c r="S976" s="4">
        <f t="shared" si="146"/>
        <v>42424.749490740738</v>
      </c>
      <c r="T976" s="4">
        <f t="shared" si="147"/>
        <v>42454.707824074074</v>
      </c>
      <c r="U976" s="18">
        <f t="shared" si="148"/>
        <v>29.958333333335759</v>
      </c>
    </row>
    <row r="977" spans="1:21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45"/>
        <v>2.6069999999999998</v>
      </c>
      <c r="P977" s="7">
        <f t="shared" si="144"/>
        <v>108.625</v>
      </c>
      <c r="Q977" t="str">
        <f t="shared" si="149"/>
        <v>technology</v>
      </c>
      <c r="R977" t="str">
        <f t="shared" si="150"/>
        <v>wearables</v>
      </c>
      <c r="S977" s="4">
        <f t="shared" si="146"/>
        <v>42489.696585648147</v>
      </c>
      <c r="T977" s="4">
        <f t="shared" si="147"/>
        <v>42549.696585648147</v>
      </c>
      <c r="U977" s="18">
        <f t="shared" si="148"/>
        <v>60</v>
      </c>
    </row>
    <row r="978" spans="1:21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45"/>
        <v>1.9259999999999999</v>
      </c>
      <c r="P978" s="7">
        <f t="shared" si="144"/>
        <v>160.5</v>
      </c>
      <c r="Q978" t="str">
        <f t="shared" si="149"/>
        <v>technology</v>
      </c>
      <c r="R978" t="str">
        <f t="shared" si="150"/>
        <v>wearables</v>
      </c>
      <c r="S978" s="4">
        <f t="shared" si="146"/>
        <v>42185.058993055558</v>
      </c>
      <c r="T978" s="4">
        <f t="shared" si="147"/>
        <v>42230.058993055558</v>
      </c>
      <c r="U978" s="18">
        <f t="shared" si="148"/>
        <v>45</v>
      </c>
    </row>
    <row r="979" spans="1:21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45"/>
        <v>33.666666666666664</v>
      </c>
      <c r="P979" s="7">
        <f t="shared" si="144"/>
        <v>75.75</v>
      </c>
      <c r="Q979" t="str">
        <f t="shared" si="149"/>
        <v>technology</v>
      </c>
      <c r="R979" t="str">
        <f t="shared" si="150"/>
        <v>wearables</v>
      </c>
      <c r="S979" s="4">
        <f t="shared" si="146"/>
        <v>42391.942094907412</v>
      </c>
      <c r="T979" s="4">
        <f t="shared" si="147"/>
        <v>42421.942094907412</v>
      </c>
      <c r="U979" s="18">
        <f t="shared" si="148"/>
        <v>30</v>
      </c>
    </row>
    <row r="980" spans="1:21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45"/>
        <v>56.263267182990241</v>
      </c>
      <c r="P980" s="7">
        <f t="shared" si="144"/>
        <v>790.83739837398377</v>
      </c>
      <c r="Q980" t="str">
        <f t="shared" si="149"/>
        <v>technology</v>
      </c>
      <c r="R980" t="str">
        <f t="shared" si="150"/>
        <v>wearables</v>
      </c>
      <c r="S980" s="4">
        <f t="shared" si="146"/>
        <v>42395.309039351851</v>
      </c>
      <c r="T980" s="4">
        <f t="shared" si="147"/>
        <v>42425.309039351851</v>
      </c>
      <c r="U980" s="18">
        <f t="shared" si="148"/>
        <v>30</v>
      </c>
    </row>
    <row r="981" spans="1:21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45"/>
        <v>82.817599999999999</v>
      </c>
      <c r="P981" s="7">
        <f t="shared" si="144"/>
        <v>301.93916666666667</v>
      </c>
      <c r="Q981" t="str">
        <f t="shared" si="149"/>
        <v>technology</v>
      </c>
      <c r="R981" t="str">
        <f t="shared" si="150"/>
        <v>wearables</v>
      </c>
      <c r="S981" s="4">
        <f t="shared" si="146"/>
        <v>42506.416990740741</v>
      </c>
      <c r="T981" s="4">
        <f t="shared" si="147"/>
        <v>42541.790972222225</v>
      </c>
      <c r="U981" s="18">
        <f t="shared" si="148"/>
        <v>35.373981481483497</v>
      </c>
    </row>
    <row r="982" spans="1:21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45"/>
        <v>14.860000000000001</v>
      </c>
      <c r="P982" s="7">
        <f t="shared" si="144"/>
        <v>47.935483870967744</v>
      </c>
      <c r="Q982" t="str">
        <f t="shared" si="149"/>
        <v>technology</v>
      </c>
      <c r="R982" t="str">
        <f t="shared" si="150"/>
        <v>wearables</v>
      </c>
      <c r="S982" s="4">
        <f t="shared" si="146"/>
        <v>41928.904189814813</v>
      </c>
      <c r="T982" s="4">
        <f t="shared" si="147"/>
        <v>41973.945856481485</v>
      </c>
      <c r="U982" s="18">
        <f t="shared" si="148"/>
        <v>45.041666666671517</v>
      </c>
    </row>
    <row r="983" spans="1:21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45"/>
        <v>1.2375123751237513E-2</v>
      </c>
      <c r="P983" s="7">
        <f t="shared" si="144"/>
        <v>2.75</v>
      </c>
      <c r="Q983" t="str">
        <f t="shared" si="149"/>
        <v>technology</v>
      </c>
      <c r="R983" t="str">
        <f t="shared" si="150"/>
        <v>wearables</v>
      </c>
      <c r="S983" s="4">
        <f t="shared" si="146"/>
        <v>41830.947013888886</v>
      </c>
      <c r="T983" s="4">
        <f t="shared" si="147"/>
        <v>41860.947013888886</v>
      </c>
      <c r="U983" s="18">
        <f t="shared" si="148"/>
        <v>30</v>
      </c>
    </row>
    <row r="984" spans="1:21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45"/>
        <v>1.7142857142857144E-2</v>
      </c>
      <c r="P984" s="7">
        <f t="shared" si="144"/>
        <v>1</v>
      </c>
      <c r="Q984" t="str">
        <f t="shared" si="149"/>
        <v>technology</v>
      </c>
      <c r="R984" t="str">
        <f t="shared" si="150"/>
        <v>wearables</v>
      </c>
      <c r="S984" s="4">
        <f t="shared" si="146"/>
        <v>42615.753310185188</v>
      </c>
      <c r="T984" s="4">
        <f t="shared" si="147"/>
        <v>42645.753310185188</v>
      </c>
      <c r="U984" s="18">
        <f t="shared" si="148"/>
        <v>30</v>
      </c>
    </row>
    <row r="985" spans="1:21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45"/>
        <v>29.506136117214709</v>
      </c>
      <c r="P985" s="7">
        <f t="shared" si="144"/>
        <v>171.79329608938548</v>
      </c>
      <c r="Q985" t="str">
        <f t="shared" si="149"/>
        <v>technology</v>
      </c>
      <c r="R985" t="str">
        <f t="shared" si="150"/>
        <v>wearables</v>
      </c>
      <c r="S985" s="4">
        <f t="shared" si="146"/>
        <v>42574.667650462958</v>
      </c>
      <c r="T985" s="4">
        <f t="shared" si="147"/>
        <v>42605.870833333334</v>
      </c>
      <c r="U985" s="18">
        <f t="shared" si="148"/>
        <v>31.203182870376622</v>
      </c>
    </row>
    <row r="986" spans="1:21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45"/>
        <v>1.06</v>
      </c>
      <c r="P986" s="7">
        <f t="shared" si="144"/>
        <v>35.333333333333336</v>
      </c>
      <c r="Q986" t="str">
        <f t="shared" si="149"/>
        <v>technology</v>
      </c>
      <c r="R986" t="str">
        <f t="shared" si="150"/>
        <v>wearables</v>
      </c>
      <c r="S986" s="4">
        <f t="shared" si="146"/>
        <v>42061.11583333333</v>
      </c>
      <c r="T986" s="4">
        <f t="shared" si="147"/>
        <v>42091.074166666665</v>
      </c>
      <c r="U986" s="18">
        <f t="shared" si="148"/>
        <v>29.958333333335759</v>
      </c>
    </row>
    <row r="987" spans="1:21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45"/>
        <v>6.293333333333333</v>
      </c>
      <c r="P987" s="7">
        <f t="shared" si="144"/>
        <v>82.086956521739125</v>
      </c>
      <c r="Q987" t="str">
        <f t="shared" si="149"/>
        <v>technology</v>
      </c>
      <c r="R987" t="str">
        <f t="shared" si="150"/>
        <v>wearables</v>
      </c>
      <c r="S987" s="4">
        <f t="shared" si="146"/>
        <v>42339.967708333337</v>
      </c>
      <c r="T987" s="4">
        <f t="shared" si="147"/>
        <v>42369.958333333328</v>
      </c>
      <c r="U987" s="18">
        <f t="shared" si="148"/>
        <v>29.990624999991269</v>
      </c>
    </row>
    <row r="988" spans="1:21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45"/>
        <v>12.75</v>
      </c>
      <c r="P988" s="7">
        <f t="shared" si="144"/>
        <v>110.8695652173913</v>
      </c>
      <c r="Q988" t="str">
        <f t="shared" si="149"/>
        <v>technology</v>
      </c>
      <c r="R988" t="str">
        <f t="shared" si="150"/>
        <v>wearables</v>
      </c>
      <c r="S988" s="4">
        <f t="shared" si="146"/>
        <v>42324.767361111109</v>
      </c>
      <c r="T988" s="4">
        <f t="shared" si="147"/>
        <v>42379</v>
      </c>
      <c r="U988" s="18">
        <f t="shared" si="148"/>
        <v>54.232638888890506</v>
      </c>
    </row>
    <row r="989" spans="1:21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45"/>
        <v>13.22</v>
      </c>
      <c r="P989" s="7">
        <f t="shared" si="144"/>
        <v>161.21951219512195</v>
      </c>
      <c r="Q989" t="str">
        <f t="shared" si="149"/>
        <v>technology</v>
      </c>
      <c r="R989" t="str">
        <f t="shared" si="150"/>
        <v>wearables</v>
      </c>
      <c r="S989" s="4">
        <f t="shared" si="146"/>
        <v>41773.294560185182</v>
      </c>
      <c r="T989" s="4">
        <f t="shared" si="147"/>
        <v>41813.294560185182</v>
      </c>
      <c r="U989" s="18">
        <f t="shared" si="148"/>
        <v>40</v>
      </c>
    </row>
    <row r="990" spans="1:21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45"/>
        <v>0</v>
      </c>
      <c r="P990" s="7">
        <v>0</v>
      </c>
      <c r="Q990" t="str">
        <f t="shared" si="149"/>
        <v>technology</v>
      </c>
      <c r="R990" t="str">
        <f t="shared" si="150"/>
        <v>wearables</v>
      </c>
      <c r="S990" s="4">
        <f t="shared" si="146"/>
        <v>42614.356770833328</v>
      </c>
      <c r="T990" s="4">
        <f t="shared" si="147"/>
        <v>42644.356770833328</v>
      </c>
      <c r="U990" s="18">
        <f t="shared" si="148"/>
        <v>30</v>
      </c>
    </row>
    <row r="991" spans="1:21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45"/>
        <v>16.77</v>
      </c>
      <c r="P991" s="7">
        <f t="shared" ref="P991:P1022" si="151">E991/L991</f>
        <v>52.40625</v>
      </c>
      <c r="Q991" t="str">
        <f t="shared" si="149"/>
        <v>technology</v>
      </c>
      <c r="R991" t="str">
        <f t="shared" si="150"/>
        <v>wearables</v>
      </c>
      <c r="S991" s="4">
        <f t="shared" si="146"/>
        <v>42611.933969907404</v>
      </c>
      <c r="T991" s="4">
        <f t="shared" si="147"/>
        <v>42641.933969907404</v>
      </c>
      <c r="U991" s="18">
        <f t="shared" si="148"/>
        <v>30</v>
      </c>
    </row>
    <row r="992" spans="1:21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45"/>
        <v>0.104</v>
      </c>
      <c r="P992" s="7">
        <f t="shared" si="151"/>
        <v>13</v>
      </c>
      <c r="Q992" t="str">
        <f t="shared" si="149"/>
        <v>technology</v>
      </c>
      <c r="R992" t="str">
        <f t="shared" si="150"/>
        <v>wearables</v>
      </c>
      <c r="S992" s="4">
        <f t="shared" si="146"/>
        <v>41855.784305555557</v>
      </c>
      <c r="T992" s="4">
        <f t="shared" si="147"/>
        <v>41885.784305555557</v>
      </c>
      <c r="U992" s="18">
        <f t="shared" si="148"/>
        <v>30</v>
      </c>
    </row>
    <row r="993" spans="1:21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45"/>
        <v>4.24</v>
      </c>
      <c r="P993" s="7">
        <f t="shared" si="151"/>
        <v>30.285714285714285</v>
      </c>
      <c r="Q993" t="str">
        <f t="shared" si="149"/>
        <v>technology</v>
      </c>
      <c r="R993" t="str">
        <f t="shared" si="150"/>
        <v>wearables</v>
      </c>
      <c r="S993" s="4">
        <f t="shared" si="146"/>
        <v>42538.75680555556</v>
      </c>
      <c r="T993" s="4">
        <f t="shared" si="147"/>
        <v>42563.785416666666</v>
      </c>
      <c r="U993" s="18">
        <f t="shared" si="148"/>
        <v>25.02861111110542</v>
      </c>
    </row>
    <row r="994" spans="1:21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45"/>
        <v>0.46699999999999997</v>
      </c>
      <c r="P994" s="7">
        <f t="shared" si="151"/>
        <v>116.75</v>
      </c>
      <c r="Q994" t="str">
        <f t="shared" si="149"/>
        <v>technology</v>
      </c>
      <c r="R994" t="str">
        <f t="shared" si="150"/>
        <v>wearables</v>
      </c>
      <c r="S994" s="4">
        <f t="shared" si="146"/>
        <v>42437.924988425926</v>
      </c>
      <c r="T994" s="4">
        <f t="shared" si="147"/>
        <v>42497.883321759262</v>
      </c>
      <c r="U994" s="18">
        <f t="shared" si="148"/>
        <v>59.958333333335759</v>
      </c>
    </row>
    <row r="995" spans="1:21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45"/>
        <v>25.087142857142858</v>
      </c>
      <c r="P995" s="7">
        <f t="shared" si="151"/>
        <v>89.59693877551021</v>
      </c>
      <c r="Q995" t="str">
        <f t="shared" si="149"/>
        <v>technology</v>
      </c>
      <c r="R995" t="str">
        <f t="shared" si="150"/>
        <v>wearables</v>
      </c>
      <c r="S995" s="4">
        <f t="shared" si="146"/>
        <v>42652.964907407411</v>
      </c>
      <c r="T995" s="4">
        <f t="shared" si="147"/>
        <v>42686.208333333328</v>
      </c>
      <c r="U995" s="18">
        <f t="shared" si="148"/>
        <v>33.243425925917109</v>
      </c>
    </row>
    <row r="996" spans="1:21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45"/>
        <v>2.3345000000000002</v>
      </c>
      <c r="P996" s="7">
        <f t="shared" si="151"/>
        <v>424.45454545454544</v>
      </c>
      <c r="Q996" t="str">
        <f t="shared" si="149"/>
        <v>technology</v>
      </c>
      <c r="R996" t="str">
        <f t="shared" si="150"/>
        <v>wearables</v>
      </c>
      <c r="S996" s="4">
        <f t="shared" si="146"/>
        <v>41921.263078703705</v>
      </c>
      <c r="T996" s="4">
        <f t="shared" si="147"/>
        <v>41973.957638888889</v>
      </c>
      <c r="U996" s="18">
        <f t="shared" si="148"/>
        <v>52.694560185183946</v>
      </c>
    </row>
    <row r="997" spans="1:21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45"/>
        <v>7.26</v>
      </c>
      <c r="P997" s="7">
        <f t="shared" si="151"/>
        <v>80.666666666666671</v>
      </c>
      <c r="Q997" t="str">
        <f t="shared" si="149"/>
        <v>technology</v>
      </c>
      <c r="R997" t="str">
        <f t="shared" si="150"/>
        <v>wearables</v>
      </c>
      <c r="S997" s="4">
        <f t="shared" si="146"/>
        <v>41947.940740740742</v>
      </c>
      <c r="T997" s="4">
        <f t="shared" si="147"/>
        <v>41972.666666666672</v>
      </c>
      <c r="U997" s="18">
        <f t="shared" si="148"/>
        <v>24.725925925929914</v>
      </c>
    </row>
    <row r="998" spans="1:21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45"/>
        <v>1.625</v>
      </c>
      <c r="P998" s="7">
        <f t="shared" si="151"/>
        <v>13</v>
      </c>
      <c r="Q998" t="str">
        <f t="shared" si="149"/>
        <v>technology</v>
      </c>
      <c r="R998" t="str">
        <f t="shared" si="150"/>
        <v>wearables</v>
      </c>
      <c r="S998" s="4">
        <f t="shared" si="146"/>
        <v>41817.866435185184</v>
      </c>
      <c r="T998" s="4">
        <f t="shared" si="147"/>
        <v>41847.643750000003</v>
      </c>
      <c r="U998" s="18">
        <f t="shared" si="148"/>
        <v>29.777314814818965</v>
      </c>
    </row>
    <row r="999" spans="1:21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45"/>
        <v>1.3</v>
      </c>
      <c r="P999" s="7">
        <f t="shared" si="151"/>
        <v>8.125</v>
      </c>
      <c r="Q999" t="str">
        <f t="shared" si="149"/>
        <v>technology</v>
      </c>
      <c r="R999" t="str">
        <f t="shared" si="150"/>
        <v>wearables</v>
      </c>
      <c r="S999" s="4">
        <f t="shared" si="146"/>
        <v>41941.10297453704</v>
      </c>
      <c r="T999" s="4">
        <f t="shared" si="147"/>
        <v>41971.144641203704</v>
      </c>
      <c r="U999" s="18">
        <f t="shared" si="148"/>
        <v>30.041666666664241</v>
      </c>
    </row>
    <row r="1000" spans="1:21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45"/>
        <v>58.558333333333337</v>
      </c>
      <c r="P1000" s="7">
        <f t="shared" si="151"/>
        <v>153.42794759825327</v>
      </c>
      <c r="Q1000" t="str">
        <f t="shared" si="149"/>
        <v>technology</v>
      </c>
      <c r="R1000" t="str">
        <f t="shared" si="150"/>
        <v>wearables</v>
      </c>
      <c r="S1000" s="4">
        <f t="shared" si="146"/>
        <v>42282.168993055559</v>
      </c>
      <c r="T1000" s="4">
        <f t="shared" si="147"/>
        <v>42327.210659722223</v>
      </c>
      <c r="U1000" s="18">
        <f t="shared" si="148"/>
        <v>45.041666666664241</v>
      </c>
    </row>
    <row r="1001" spans="1:21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45"/>
        <v>7.7886666666666677</v>
      </c>
      <c r="P1001" s="7">
        <f t="shared" si="151"/>
        <v>292.07499999999999</v>
      </c>
      <c r="Q1001" t="str">
        <f t="shared" si="149"/>
        <v>technology</v>
      </c>
      <c r="R1001" t="str">
        <f t="shared" si="150"/>
        <v>wearables</v>
      </c>
      <c r="S1001" s="4">
        <f t="shared" si="146"/>
        <v>41926.29965277778</v>
      </c>
      <c r="T1001" s="4">
        <f t="shared" si="147"/>
        <v>41956.334722222222</v>
      </c>
      <c r="U1001" s="18">
        <f t="shared" si="148"/>
        <v>30.035069444442343</v>
      </c>
    </row>
    <row r="1002" spans="1:21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45"/>
        <v>2.2157147647256061</v>
      </c>
      <c r="P1002" s="7">
        <f t="shared" si="151"/>
        <v>3304</v>
      </c>
      <c r="Q1002" t="str">
        <f t="shared" si="149"/>
        <v>technology</v>
      </c>
      <c r="R1002" t="str">
        <f t="shared" si="150"/>
        <v>wearables</v>
      </c>
      <c r="S1002" s="4">
        <f t="shared" si="146"/>
        <v>42749.05972222222</v>
      </c>
      <c r="T1002" s="4">
        <f t="shared" si="147"/>
        <v>42809.018055555556</v>
      </c>
      <c r="U1002" s="18">
        <f t="shared" si="148"/>
        <v>59.958333333335759</v>
      </c>
    </row>
    <row r="1003" spans="1:21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45"/>
        <v>104</v>
      </c>
      <c r="P1003" s="7">
        <f t="shared" si="151"/>
        <v>1300</v>
      </c>
      <c r="Q1003" t="str">
        <f t="shared" si="149"/>
        <v>technology</v>
      </c>
      <c r="R1003" t="str">
        <f t="shared" si="150"/>
        <v>wearables</v>
      </c>
      <c r="S1003" s="4">
        <f t="shared" si="146"/>
        <v>42720.720057870371</v>
      </c>
      <c r="T1003" s="4">
        <f t="shared" si="147"/>
        <v>42765.720057870371</v>
      </c>
      <c r="U1003" s="18">
        <f t="shared" si="148"/>
        <v>45</v>
      </c>
    </row>
    <row r="1004" spans="1:21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45"/>
        <v>29.6029602960296</v>
      </c>
      <c r="P1004" s="7">
        <f t="shared" si="151"/>
        <v>134.54545454545453</v>
      </c>
      <c r="Q1004" t="str">
        <f t="shared" si="149"/>
        <v>technology</v>
      </c>
      <c r="R1004" t="str">
        <f t="shared" si="150"/>
        <v>wearables</v>
      </c>
      <c r="S1004" s="4">
        <f t="shared" si="146"/>
        <v>42325.684189814812</v>
      </c>
      <c r="T1004" s="4">
        <f t="shared" si="147"/>
        <v>42355.249305555553</v>
      </c>
      <c r="U1004" s="18">
        <f t="shared" si="148"/>
        <v>29.565115740741021</v>
      </c>
    </row>
    <row r="1005" spans="1:21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45"/>
        <v>16.055</v>
      </c>
      <c r="P1005" s="7">
        <f t="shared" si="151"/>
        <v>214.06666666666666</v>
      </c>
      <c r="Q1005" t="str">
        <f t="shared" si="149"/>
        <v>technology</v>
      </c>
      <c r="R1005" t="str">
        <f t="shared" si="150"/>
        <v>wearables</v>
      </c>
      <c r="S1005" s="4">
        <f t="shared" si="146"/>
        <v>42780.709039351852</v>
      </c>
      <c r="T1005" s="4">
        <f t="shared" si="147"/>
        <v>42810.667372685188</v>
      </c>
      <c r="U1005" s="18">
        <f t="shared" si="148"/>
        <v>29.958333333335759</v>
      </c>
    </row>
    <row r="1006" spans="1:21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45"/>
        <v>82.207999999999998</v>
      </c>
      <c r="P1006" s="7">
        <f t="shared" si="151"/>
        <v>216.33684210526314</v>
      </c>
      <c r="Q1006" t="str">
        <f t="shared" ref="Q1006:Q1021" si="152">LEFT(N1006,10)</f>
        <v>technology</v>
      </c>
      <c r="R1006" t="str">
        <f t="shared" ref="R1006:R1021" si="153">RIGHT(N1006,9)</f>
        <v>wearables</v>
      </c>
      <c r="S1006" s="4">
        <f t="shared" si="146"/>
        <v>42388.708645833336</v>
      </c>
      <c r="T1006" s="4">
        <f t="shared" si="147"/>
        <v>42418.708645833336</v>
      </c>
      <c r="U1006" s="18">
        <f t="shared" si="148"/>
        <v>30</v>
      </c>
    </row>
    <row r="1007" spans="1:21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45"/>
        <v>75.051000000000002</v>
      </c>
      <c r="P1007" s="7">
        <f t="shared" si="151"/>
        <v>932.31055900621118</v>
      </c>
      <c r="Q1007" t="str">
        <f t="shared" si="152"/>
        <v>technology</v>
      </c>
      <c r="R1007" t="str">
        <f t="shared" si="153"/>
        <v>wearables</v>
      </c>
      <c r="S1007" s="4">
        <f t="shared" si="146"/>
        <v>42276.624803240746</v>
      </c>
      <c r="T1007" s="4">
        <f t="shared" si="147"/>
        <v>42307.624803240746</v>
      </c>
      <c r="U1007" s="18">
        <f t="shared" si="148"/>
        <v>31</v>
      </c>
    </row>
    <row r="1008" spans="1:21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45"/>
        <v>5.8500000000000005</v>
      </c>
      <c r="P1008" s="7">
        <f t="shared" si="151"/>
        <v>29.25</v>
      </c>
      <c r="Q1008" t="str">
        <f t="shared" si="152"/>
        <v>technology</v>
      </c>
      <c r="R1008" t="str">
        <f t="shared" si="153"/>
        <v>wearables</v>
      </c>
      <c r="S1008" s="4">
        <f t="shared" si="146"/>
        <v>41977.040185185186</v>
      </c>
      <c r="T1008" s="4">
        <f t="shared" si="147"/>
        <v>41985.299305555556</v>
      </c>
      <c r="U1008" s="18">
        <f t="shared" si="148"/>
        <v>8.2591203703705105</v>
      </c>
    </row>
    <row r="1009" spans="1:21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45"/>
        <v>44.32</v>
      </c>
      <c r="P1009" s="7">
        <f t="shared" si="151"/>
        <v>174.94736842105263</v>
      </c>
      <c r="Q1009" t="str">
        <f t="shared" si="152"/>
        <v>technology</v>
      </c>
      <c r="R1009" t="str">
        <f t="shared" si="153"/>
        <v>wearables</v>
      </c>
      <c r="S1009" s="4">
        <f t="shared" si="146"/>
        <v>42676.583599537036</v>
      </c>
      <c r="T1009" s="4">
        <f t="shared" si="147"/>
        <v>42718.6252662037</v>
      </c>
      <c r="U1009" s="18">
        <f t="shared" si="148"/>
        <v>42.041666666664241</v>
      </c>
    </row>
    <row r="1010" spans="1:21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45"/>
        <v>0.26737967914438499</v>
      </c>
      <c r="P1010" s="7">
        <f t="shared" si="151"/>
        <v>250</v>
      </c>
      <c r="Q1010" t="str">
        <f t="shared" si="152"/>
        <v>technology</v>
      </c>
      <c r="R1010" t="str">
        <f t="shared" si="153"/>
        <v>wearables</v>
      </c>
      <c r="S1010" s="4">
        <f t="shared" si="146"/>
        <v>42702.809201388889</v>
      </c>
      <c r="T1010" s="4">
        <f t="shared" si="147"/>
        <v>42732.809201388889</v>
      </c>
      <c r="U1010" s="18">
        <f t="shared" si="148"/>
        <v>30</v>
      </c>
    </row>
    <row r="1011" spans="1:21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45"/>
        <v>13.13</v>
      </c>
      <c r="P1011" s="7">
        <f t="shared" si="151"/>
        <v>65</v>
      </c>
      <c r="Q1011" t="str">
        <f t="shared" si="152"/>
        <v>technology</v>
      </c>
      <c r="R1011" t="str">
        <f t="shared" si="153"/>
        <v>wearables</v>
      </c>
      <c r="S1011" s="4">
        <f t="shared" si="146"/>
        <v>42510.604699074072</v>
      </c>
      <c r="T1011" s="4">
        <f t="shared" si="147"/>
        <v>42540.604699074072</v>
      </c>
      <c r="U1011" s="18">
        <f t="shared" si="148"/>
        <v>30</v>
      </c>
    </row>
    <row r="1012" spans="1:21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45"/>
        <v>0.19088937093275488</v>
      </c>
      <c r="P1012" s="7">
        <f t="shared" si="151"/>
        <v>55</v>
      </c>
      <c r="Q1012" t="str">
        <f t="shared" si="152"/>
        <v>technology</v>
      </c>
      <c r="R1012" t="str">
        <f t="shared" si="153"/>
        <v>wearables</v>
      </c>
      <c r="S1012" s="4">
        <f t="shared" si="146"/>
        <v>42561.829421296294</v>
      </c>
      <c r="T1012" s="4">
        <f t="shared" si="147"/>
        <v>42618.124305555553</v>
      </c>
      <c r="U1012" s="18">
        <f t="shared" si="148"/>
        <v>56.294884259259561</v>
      </c>
    </row>
    <row r="1013" spans="1:21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45"/>
        <v>0.375</v>
      </c>
      <c r="P1013" s="7">
        <f t="shared" si="151"/>
        <v>75</v>
      </c>
      <c r="Q1013" t="str">
        <f t="shared" si="152"/>
        <v>technology</v>
      </c>
      <c r="R1013" t="str">
        <f t="shared" si="153"/>
        <v>wearables</v>
      </c>
      <c r="S1013" s="4">
        <f t="shared" si="146"/>
        <v>41946.898090277777</v>
      </c>
      <c r="T1013" s="4">
        <f t="shared" si="147"/>
        <v>41991.898090277777</v>
      </c>
      <c r="U1013" s="18">
        <f t="shared" si="148"/>
        <v>45</v>
      </c>
    </row>
    <row r="1014" spans="1:21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45"/>
        <v>21535.021000000001</v>
      </c>
      <c r="P1014" s="7">
        <f t="shared" si="151"/>
        <v>1389.3561935483872</v>
      </c>
      <c r="Q1014" t="str">
        <f t="shared" si="152"/>
        <v>technology</v>
      </c>
      <c r="R1014" t="str">
        <f t="shared" si="153"/>
        <v>wearables</v>
      </c>
      <c r="S1014" s="4">
        <f t="shared" si="146"/>
        <v>42714.440416666665</v>
      </c>
      <c r="T1014" s="4">
        <f t="shared" si="147"/>
        <v>42759.440416666665</v>
      </c>
      <c r="U1014" s="18">
        <f t="shared" si="148"/>
        <v>45</v>
      </c>
    </row>
    <row r="1015" spans="1:21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45"/>
        <v>34.527999999999999</v>
      </c>
      <c r="P1015" s="7">
        <f t="shared" si="151"/>
        <v>95.911111111111111</v>
      </c>
      <c r="Q1015" t="str">
        <f t="shared" si="152"/>
        <v>technology</v>
      </c>
      <c r="R1015" t="str">
        <f t="shared" si="153"/>
        <v>wearables</v>
      </c>
      <c r="S1015" s="4">
        <f t="shared" si="146"/>
        <v>42339.833981481483</v>
      </c>
      <c r="T1015" s="4">
        <f t="shared" si="147"/>
        <v>42367.833333333328</v>
      </c>
      <c r="U1015" s="18">
        <f t="shared" si="148"/>
        <v>27.999351851845859</v>
      </c>
    </row>
    <row r="1016" spans="1:21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45"/>
        <v>30.599999999999998</v>
      </c>
      <c r="P1016" s="7">
        <f t="shared" si="151"/>
        <v>191.25</v>
      </c>
      <c r="Q1016" t="str">
        <f t="shared" si="152"/>
        <v>technology</v>
      </c>
      <c r="R1016" t="str">
        <f t="shared" si="153"/>
        <v>wearables</v>
      </c>
      <c r="S1016" s="4">
        <f t="shared" si="146"/>
        <v>41955.002488425926</v>
      </c>
      <c r="T1016" s="4">
        <f t="shared" si="147"/>
        <v>42005.002488425926</v>
      </c>
      <c r="U1016" s="18">
        <f t="shared" si="148"/>
        <v>50</v>
      </c>
    </row>
    <row r="1017" spans="1:21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45"/>
        <v>2.666666666666667</v>
      </c>
      <c r="P1017" s="7">
        <f t="shared" si="151"/>
        <v>40</v>
      </c>
      <c r="Q1017" t="str">
        <f t="shared" si="152"/>
        <v>technology</v>
      </c>
      <c r="R1017" t="str">
        <f t="shared" si="153"/>
        <v>wearables</v>
      </c>
      <c r="S1017" s="4">
        <f t="shared" si="146"/>
        <v>42303.878414351857</v>
      </c>
      <c r="T1017" s="4">
        <f t="shared" si="147"/>
        <v>42333.920081018514</v>
      </c>
      <c r="U1017" s="18">
        <f t="shared" si="148"/>
        <v>30.041666666656965</v>
      </c>
    </row>
    <row r="1018" spans="1:21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45"/>
        <v>2.8420000000000001</v>
      </c>
      <c r="P1018" s="7">
        <f t="shared" si="151"/>
        <v>74.78947368421052</v>
      </c>
      <c r="Q1018" t="str">
        <f t="shared" si="152"/>
        <v>technology</v>
      </c>
      <c r="R1018" t="str">
        <f t="shared" si="153"/>
        <v>wearables</v>
      </c>
      <c r="S1018" s="4">
        <f t="shared" si="146"/>
        <v>42422.107129629629</v>
      </c>
      <c r="T1018" s="4">
        <f t="shared" si="147"/>
        <v>42467.065462962964</v>
      </c>
      <c r="U1018" s="18">
        <f t="shared" si="148"/>
        <v>44.958333333335759</v>
      </c>
    </row>
    <row r="1019" spans="1:21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45"/>
        <v>22.878799999999998</v>
      </c>
      <c r="P1019" s="7">
        <f t="shared" si="151"/>
        <v>161.11830985915492</v>
      </c>
      <c r="Q1019" t="str">
        <f t="shared" si="152"/>
        <v>technology</v>
      </c>
      <c r="R1019" t="str">
        <f t="shared" si="153"/>
        <v>wearables</v>
      </c>
      <c r="S1019" s="4">
        <f t="shared" si="146"/>
        <v>42289.675173611111</v>
      </c>
      <c r="T1019" s="4">
        <f t="shared" si="147"/>
        <v>42329.716840277775</v>
      </c>
      <c r="U1019" s="18">
        <f t="shared" si="148"/>
        <v>40.041666666664241</v>
      </c>
    </row>
    <row r="1020" spans="1:21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45"/>
        <v>3.105</v>
      </c>
      <c r="P1020" s="7">
        <f t="shared" si="151"/>
        <v>88.714285714285708</v>
      </c>
      <c r="Q1020" t="str">
        <f t="shared" si="152"/>
        <v>technology</v>
      </c>
      <c r="R1020" t="str">
        <f t="shared" si="153"/>
        <v>wearables</v>
      </c>
      <c r="S1020" s="4">
        <f t="shared" si="146"/>
        <v>42535.492280092592</v>
      </c>
      <c r="T1020" s="4">
        <f t="shared" si="147"/>
        <v>42565.492280092592</v>
      </c>
      <c r="U1020" s="18">
        <f t="shared" si="148"/>
        <v>30</v>
      </c>
    </row>
    <row r="1021" spans="1:21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45"/>
        <v>47.333333333333336</v>
      </c>
      <c r="P1021" s="7">
        <f t="shared" si="151"/>
        <v>53.25</v>
      </c>
      <c r="Q1021" t="str">
        <f t="shared" si="152"/>
        <v>technology</v>
      </c>
      <c r="R1021" t="str">
        <f t="shared" si="153"/>
        <v>wearables</v>
      </c>
      <c r="S1021" s="4">
        <f t="shared" si="146"/>
        <v>42009.973946759259</v>
      </c>
      <c r="T1021" s="4">
        <f t="shared" si="147"/>
        <v>42039.973946759259</v>
      </c>
      <c r="U1021" s="18">
        <f t="shared" si="148"/>
        <v>30</v>
      </c>
    </row>
    <row r="1022" spans="1:21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45"/>
        <v>205.54838709677421</v>
      </c>
      <c r="P1022" s="7">
        <f t="shared" si="151"/>
        <v>106.2</v>
      </c>
      <c r="Q1022" t="str">
        <f t="shared" ref="Q1022:Q1041" si="154">LEFT(N1022,5)</f>
        <v>music</v>
      </c>
      <c r="R1022" t="str">
        <f t="shared" ref="R1022:R1041" si="155">RIGHT(N1022,16)</f>
        <v>electronic music</v>
      </c>
      <c r="S1022" s="4">
        <f t="shared" si="146"/>
        <v>42127.069548611107</v>
      </c>
      <c r="T1022" s="4">
        <f t="shared" si="147"/>
        <v>42157.032638888893</v>
      </c>
      <c r="U1022" s="18">
        <f t="shared" si="148"/>
        <v>29.96309027778625</v>
      </c>
    </row>
    <row r="1023" spans="1:21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45"/>
        <v>351.80366666666669</v>
      </c>
      <c r="P1023" s="7">
        <f t="shared" ref="P1023:P1042" si="156">E1023/L1023</f>
        <v>22.079728033472804</v>
      </c>
      <c r="Q1023" t="str">
        <f t="shared" si="154"/>
        <v>music</v>
      </c>
      <c r="R1023" t="str">
        <f t="shared" si="155"/>
        <v>electronic music</v>
      </c>
      <c r="S1023" s="4">
        <f t="shared" si="146"/>
        <v>42271.251979166671</v>
      </c>
      <c r="T1023" s="4">
        <f t="shared" si="147"/>
        <v>42294.166666666672</v>
      </c>
      <c r="U1023" s="18">
        <f t="shared" si="148"/>
        <v>22.914687500000582</v>
      </c>
    </row>
    <row r="1024" spans="1:21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45"/>
        <v>114.9</v>
      </c>
      <c r="P1024" s="7">
        <f t="shared" si="156"/>
        <v>31.054054054054053</v>
      </c>
      <c r="Q1024" t="str">
        <f t="shared" si="154"/>
        <v>music</v>
      </c>
      <c r="R1024" t="str">
        <f t="shared" si="155"/>
        <v>electronic music</v>
      </c>
      <c r="S1024" s="4">
        <f t="shared" si="146"/>
        <v>42111.646724537037</v>
      </c>
      <c r="T1024" s="4">
        <f t="shared" si="147"/>
        <v>42141.646724537037</v>
      </c>
      <c r="U1024" s="18">
        <f t="shared" si="148"/>
        <v>30</v>
      </c>
    </row>
    <row r="1025" spans="1:21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45"/>
        <v>237.15</v>
      </c>
      <c r="P1025" s="7">
        <f t="shared" si="156"/>
        <v>36.206106870229007</v>
      </c>
      <c r="Q1025" t="str">
        <f t="shared" si="154"/>
        <v>music</v>
      </c>
      <c r="R1025" t="str">
        <f t="shared" si="155"/>
        <v>electronic music</v>
      </c>
      <c r="S1025" s="4">
        <f t="shared" si="146"/>
        <v>42145.919687500005</v>
      </c>
      <c r="T1025" s="4">
        <f t="shared" si="147"/>
        <v>42175.919687500005</v>
      </c>
      <c r="U1025" s="18">
        <f t="shared" si="148"/>
        <v>30</v>
      </c>
    </row>
    <row r="1026" spans="1:21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157">(E1026/D1026)*100</f>
        <v>118.63774999999998</v>
      </c>
      <c r="P1026" s="7">
        <f t="shared" si="156"/>
        <v>388.9762295081967</v>
      </c>
      <c r="Q1026" t="str">
        <f t="shared" si="154"/>
        <v>music</v>
      </c>
      <c r="R1026" t="str">
        <f t="shared" si="155"/>
        <v>electronic music</v>
      </c>
      <c r="S1026" s="4">
        <f t="shared" ref="S1026:S1089" si="158" xml:space="preserve"> ((J1026/86400) +25569)</f>
        <v>42370.580590277779</v>
      </c>
      <c r="T1026" s="4">
        <f t="shared" ref="T1026:T1089" si="159" xml:space="preserve"> ((I1026/86400) +25569)</f>
        <v>42400.580590277779</v>
      </c>
      <c r="U1026" s="18">
        <f t="shared" si="148"/>
        <v>30</v>
      </c>
    </row>
    <row r="1027" spans="1:21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157"/>
        <v>109.92831428571431</v>
      </c>
      <c r="P1027" s="7">
        <f t="shared" si="156"/>
        <v>71.848571428571432</v>
      </c>
      <c r="Q1027" t="str">
        <f t="shared" si="154"/>
        <v>music</v>
      </c>
      <c r="R1027" t="str">
        <f t="shared" si="155"/>
        <v>electronic music</v>
      </c>
      <c r="S1027" s="4">
        <f t="shared" si="158"/>
        <v>42049.833761574075</v>
      </c>
      <c r="T1027" s="4">
        <f t="shared" si="159"/>
        <v>42079.792094907403</v>
      </c>
      <c r="U1027" s="18">
        <f t="shared" ref="U1027:U1090" si="160">T1027-S1027</f>
        <v>29.958333333328483</v>
      </c>
    </row>
    <row r="1028" spans="1:21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57"/>
        <v>100.00828571428571</v>
      </c>
      <c r="P1028" s="7">
        <f t="shared" si="156"/>
        <v>57.381803278688523</v>
      </c>
      <c r="Q1028" t="str">
        <f t="shared" si="154"/>
        <v>music</v>
      </c>
      <c r="R1028" t="str">
        <f t="shared" si="155"/>
        <v>electronic music</v>
      </c>
      <c r="S1028" s="4">
        <f t="shared" si="158"/>
        <v>42426.407592592594</v>
      </c>
      <c r="T1028" s="4">
        <f t="shared" si="159"/>
        <v>42460.365925925929</v>
      </c>
      <c r="U1028" s="18">
        <f t="shared" si="160"/>
        <v>33.958333333335759</v>
      </c>
    </row>
    <row r="1029" spans="1:21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57"/>
        <v>103.09292094387415</v>
      </c>
      <c r="P1029" s="7">
        <f t="shared" si="156"/>
        <v>69.666666666666671</v>
      </c>
      <c r="Q1029" t="str">
        <f t="shared" si="154"/>
        <v>music</v>
      </c>
      <c r="R1029" t="str">
        <f t="shared" si="155"/>
        <v>electronic music</v>
      </c>
      <c r="S1029" s="4">
        <f t="shared" si="158"/>
        <v>41905.034108796295</v>
      </c>
      <c r="T1029" s="4">
        <f t="shared" si="159"/>
        <v>41935.034108796295</v>
      </c>
      <c r="U1029" s="18">
        <f t="shared" si="160"/>
        <v>30</v>
      </c>
    </row>
    <row r="1030" spans="1:21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57"/>
        <v>117.27000000000001</v>
      </c>
      <c r="P1030" s="7">
        <f t="shared" si="156"/>
        <v>45.988235294117644</v>
      </c>
      <c r="Q1030" t="str">
        <f t="shared" si="154"/>
        <v>music</v>
      </c>
      <c r="R1030" t="str">
        <f t="shared" si="155"/>
        <v>electronic music</v>
      </c>
      <c r="S1030" s="4">
        <f t="shared" si="158"/>
        <v>42755.627372685187</v>
      </c>
      <c r="T1030" s="4">
        <f t="shared" si="159"/>
        <v>42800.833333333328</v>
      </c>
      <c r="U1030" s="18">
        <f t="shared" si="160"/>
        <v>45.205960648141627</v>
      </c>
    </row>
    <row r="1031" spans="1:21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57"/>
        <v>111.75999999999999</v>
      </c>
      <c r="P1031" s="7">
        <f t="shared" si="156"/>
        <v>79.262411347517727</v>
      </c>
      <c r="Q1031" t="str">
        <f t="shared" si="154"/>
        <v>music</v>
      </c>
      <c r="R1031" t="str">
        <f t="shared" si="155"/>
        <v>electronic music</v>
      </c>
      <c r="S1031" s="4">
        <f t="shared" si="158"/>
        <v>42044.711886574078</v>
      </c>
      <c r="T1031" s="4">
        <f t="shared" si="159"/>
        <v>42098.915972222225</v>
      </c>
      <c r="U1031" s="18">
        <f t="shared" si="160"/>
        <v>54.204085648147156</v>
      </c>
    </row>
    <row r="1032" spans="1:21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57"/>
        <v>342.09999999999997</v>
      </c>
      <c r="P1032" s="7">
        <f t="shared" si="156"/>
        <v>43.031446540880502</v>
      </c>
      <c r="Q1032" t="str">
        <f t="shared" si="154"/>
        <v>music</v>
      </c>
      <c r="R1032" t="str">
        <f t="shared" si="155"/>
        <v>electronic music</v>
      </c>
      <c r="S1032" s="4">
        <f t="shared" si="158"/>
        <v>42611.483206018514</v>
      </c>
      <c r="T1032" s="4">
        <f t="shared" si="159"/>
        <v>42625.483206018514</v>
      </c>
      <c r="U1032" s="18">
        <f t="shared" si="160"/>
        <v>14</v>
      </c>
    </row>
    <row r="1033" spans="1:21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57"/>
        <v>107.4</v>
      </c>
      <c r="P1033" s="7">
        <f t="shared" si="156"/>
        <v>108.48484848484848</v>
      </c>
      <c r="Q1033" t="str">
        <f t="shared" si="154"/>
        <v>music</v>
      </c>
      <c r="R1033" t="str">
        <f t="shared" si="155"/>
        <v>electronic music</v>
      </c>
      <c r="S1033" s="4">
        <f t="shared" si="158"/>
        <v>42324.764004629629</v>
      </c>
      <c r="T1033" s="4">
        <f t="shared" si="159"/>
        <v>42354.764004629629</v>
      </c>
      <c r="U1033" s="18">
        <f t="shared" si="160"/>
        <v>30</v>
      </c>
    </row>
    <row r="1034" spans="1:21" ht="15.75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57"/>
        <v>108.49703703703703</v>
      </c>
      <c r="P1034" s="7">
        <f t="shared" si="156"/>
        <v>61.029583333333335</v>
      </c>
      <c r="Q1034" t="str">
        <f t="shared" si="154"/>
        <v>music</v>
      </c>
      <c r="R1034" t="str">
        <f t="shared" si="155"/>
        <v>electronic music</v>
      </c>
      <c r="S1034" s="4">
        <f t="shared" si="158"/>
        <v>42514.666956018518</v>
      </c>
      <c r="T1034" s="4">
        <f t="shared" si="159"/>
        <v>42544.666956018518</v>
      </c>
      <c r="U1034" s="18">
        <f t="shared" si="160"/>
        <v>30</v>
      </c>
    </row>
    <row r="1035" spans="1:21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57"/>
        <v>102.86144578313252</v>
      </c>
      <c r="P1035" s="7">
        <f t="shared" si="156"/>
        <v>50.592592592592595</v>
      </c>
      <c r="Q1035" t="str">
        <f t="shared" si="154"/>
        <v>music</v>
      </c>
      <c r="R1035" t="str">
        <f t="shared" si="155"/>
        <v>electronic music</v>
      </c>
      <c r="S1035" s="4">
        <f t="shared" si="158"/>
        <v>42688.732407407406</v>
      </c>
      <c r="T1035" s="4">
        <f t="shared" si="159"/>
        <v>42716.732407407406</v>
      </c>
      <c r="U1035" s="18">
        <f t="shared" si="160"/>
        <v>28</v>
      </c>
    </row>
    <row r="1036" spans="1:21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57"/>
        <v>130.0018</v>
      </c>
      <c r="P1036" s="7">
        <f t="shared" si="156"/>
        <v>39.157168674698795</v>
      </c>
      <c r="Q1036" t="str">
        <f t="shared" si="154"/>
        <v>music</v>
      </c>
      <c r="R1036" t="str">
        <f t="shared" si="155"/>
        <v>electronic music</v>
      </c>
      <c r="S1036" s="4">
        <f t="shared" si="158"/>
        <v>42555.166712962964</v>
      </c>
      <c r="T1036" s="4">
        <f t="shared" si="159"/>
        <v>42587.165972222225</v>
      </c>
      <c r="U1036" s="18">
        <f t="shared" si="160"/>
        <v>31.999259259260725</v>
      </c>
    </row>
    <row r="1037" spans="1:21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57"/>
        <v>107.65217391304347</v>
      </c>
      <c r="P1037" s="7">
        <f t="shared" si="156"/>
        <v>65.15789473684211</v>
      </c>
      <c r="Q1037" t="str">
        <f t="shared" si="154"/>
        <v>music</v>
      </c>
      <c r="R1037" t="str">
        <f t="shared" si="155"/>
        <v>electronic music</v>
      </c>
      <c r="S1037" s="4">
        <f t="shared" si="158"/>
        <v>42016.641435185185</v>
      </c>
      <c r="T1037" s="4">
        <f t="shared" si="159"/>
        <v>42046.641435185185</v>
      </c>
      <c r="U1037" s="18">
        <f t="shared" si="160"/>
        <v>30</v>
      </c>
    </row>
    <row r="1038" spans="1:21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57"/>
        <v>112.36044444444444</v>
      </c>
      <c r="P1038" s="7">
        <f t="shared" si="156"/>
        <v>23.963127962085309</v>
      </c>
      <c r="Q1038" t="str">
        <f t="shared" si="154"/>
        <v>music</v>
      </c>
      <c r="R1038" t="str">
        <f t="shared" si="155"/>
        <v>electronic music</v>
      </c>
      <c r="S1038" s="4">
        <f t="shared" si="158"/>
        <v>41249.448958333334</v>
      </c>
      <c r="T1038" s="4">
        <f t="shared" si="159"/>
        <v>41281.333333333336</v>
      </c>
      <c r="U1038" s="18">
        <f t="shared" si="160"/>
        <v>31.884375000001455</v>
      </c>
    </row>
    <row r="1039" spans="1:21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57"/>
        <v>102.1</v>
      </c>
      <c r="P1039" s="7">
        <f t="shared" si="156"/>
        <v>48.61904761904762</v>
      </c>
      <c r="Q1039" t="str">
        <f t="shared" si="154"/>
        <v>music</v>
      </c>
      <c r="R1039" t="str">
        <f t="shared" si="155"/>
        <v>electronic music</v>
      </c>
      <c r="S1039" s="4">
        <f t="shared" si="158"/>
        <v>42119.822476851856</v>
      </c>
      <c r="T1039" s="4">
        <f t="shared" si="159"/>
        <v>42142.208333333328</v>
      </c>
      <c r="U1039" s="18">
        <f t="shared" si="160"/>
        <v>22.385856481472729</v>
      </c>
    </row>
    <row r="1040" spans="1:21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57"/>
        <v>145.33333333333334</v>
      </c>
      <c r="P1040" s="7">
        <f t="shared" si="156"/>
        <v>35.73770491803279</v>
      </c>
      <c r="Q1040" t="str">
        <f t="shared" si="154"/>
        <v>music</v>
      </c>
      <c r="R1040" t="str">
        <f t="shared" si="155"/>
        <v>electronic music</v>
      </c>
      <c r="S1040" s="4">
        <f t="shared" si="158"/>
        <v>42418.231747685189</v>
      </c>
      <c r="T1040" s="4">
        <f t="shared" si="159"/>
        <v>42448.190081018518</v>
      </c>
      <c r="U1040" s="18">
        <f t="shared" si="160"/>
        <v>29.958333333328483</v>
      </c>
    </row>
    <row r="1041" spans="1:21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57"/>
        <v>128.19999999999999</v>
      </c>
      <c r="P1041" s="7">
        <f t="shared" si="156"/>
        <v>21.366666666666667</v>
      </c>
      <c r="Q1041" t="str">
        <f t="shared" si="154"/>
        <v>music</v>
      </c>
      <c r="R1041" t="str">
        <f t="shared" si="155"/>
        <v>electronic music</v>
      </c>
      <c r="S1041" s="4">
        <f t="shared" si="158"/>
        <v>42692.109328703707</v>
      </c>
      <c r="T1041" s="4">
        <f t="shared" si="159"/>
        <v>42717.332638888889</v>
      </c>
      <c r="U1041" s="18">
        <f t="shared" si="160"/>
        <v>25.223310185181617</v>
      </c>
    </row>
    <row r="1042" spans="1:21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57"/>
        <v>0.29411764705882354</v>
      </c>
      <c r="P1042" s="7">
        <f t="shared" si="156"/>
        <v>250</v>
      </c>
      <c r="Q1042" t="str">
        <f t="shared" ref="Q1042:Q1065" si="161">LEFT(N1042,10)</f>
        <v>journalism</v>
      </c>
      <c r="R1042" t="str">
        <f t="shared" ref="R1042:R1065" si="162">RIGHT(N1042,5)</f>
        <v>audio</v>
      </c>
      <c r="S1042" s="4">
        <f t="shared" si="158"/>
        <v>42579.708437499998</v>
      </c>
      <c r="T1042" s="4">
        <f t="shared" si="159"/>
        <v>42609.708437499998</v>
      </c>
      <c r="U1042" s="18">
        <f t="shared" si="160"/>
        <v>30</v>
      </c>
    </row>
    <row r="1043" spans="1:21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57"/>
        <v>0</v>
      </c>
      <c r="P1043" s="7">
        <v>0</v>
      </c>
      <c r="Q1043" t="str">
        <f t="shared" si="161"/>
        <v>journalism</v>
      </c>
      <c r="R1043" t="str">
        <f t="shared" si="162"/>
        <v>audio</v>
      </c>
      <c r="S1043" s="4">
        <f t="shared" si="158"/>
        <v>41831.06009259259</v>
      </c>
      <c r="T1043" s="4">
        <f t="shared" si="159"/>
        <v>41851.06009259259</v>
      </c>
      <c r="U1043" s="18">
        <f t="shared" si="160"/>
        <v>20</v>
      </c>
    </row>
    <row r="1044" spans="1:21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57"/>
        <v>1.5384615384615385</v>
      </c>
      <c r="P1044" s="7">
        <f>E1044/L1044</f>
        <v>10</v>
      </c>
      <c r="Q1044" t="str">
        <f t="shared" si="161"/>
        <v>journalism</v>
      </c>
      <c r="R1044" t="str">
        <f t="shared" si="162"/>
        <v>audio</v>
      </c>
      <c r="S1044" s="4">
        <f t="shared" si="158"/>
        <v>41851.696157407408</v>
      </c>
      <c r="T1044" s="4">
        <f t="shared" si="159"/>
        <v>41894.416666666664</v>
      </c>
      <c r="U1044" s="18">
        <f t="shared" si="160"/>
        <v>42.720509259255778</v>
      </c>
    </row>
    <row r="1045" spans="1:21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57"/>
        <v>8.5370000000000008</v>
      </c>
      <c r="P1045" s="7">
        <f>E1045/L1045</f>
        <v>29.236301369863014</v>
      </c>
      <c r="Q1045" t="str">
        <f t="shared" si="161"/>
        <v>journalism</v>
      </c>
      <c r="R1045" t="str">
        <f t="shared" si="162"/>
        <v>audio</v>
      </c>
      <c r="S1045" s="4">
        <f t="shared" si="158"/>
        <v>42114.252951388888</v>
      </c>
      <c r="T1045" s="4">
        <f t="shared" si="159"/>
        <v>42144.252951388888</v>
      </c>
      <c r="U1045" s="18">
        <f t="shared" si="160"/>
        <v>30</v>
      </c>
    </row>
    <row r="1046" spans="1:21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57"/>
        <v>8.5714285714285715E-2</v>
      </c>
      <c r="P1046" s="7">
        <f>E1046/L1046</f>
        <v>3</v>
      </c>
      <c r="Q1046" t="str">
        <f t="shared" si="161"/>
        <v>journalism</v>
      </c>
      <c r="R1046" t="str">
        <f t="shared" si="162"/>
        <v>audio</v>
      </c>
      <c r="S1046" s="4">
        <f t="shared" si="158"/>
        <v>42011.925937499997</v>
      </c>
      <c r="T1046" s="4">
        <f t="shared" si="159"/>
        <v>42068.852083333331</v>
      </c>
      <c r="U1046" s="18">
        <f t="shared" si="160"/>
        <v>56.926145833334886</v>
      </c>
    </row>
    <row r="1047" spans="1:21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57"/>
        <v>2.6599999999999997</v>
      </c>
      <c r="P1047" s="7">
        <f>E1047/L1047</f>
        <v>33.25</v>
      </c>
      <c r="Q1047" t="str">
        <f t="shared" si="161"/>
        <v>journalism</v>
      </c>
      <c r="R1047" t="str">
        <f t="shared" si="162"/>
        <v>audio</v>
      </c>
      <c r="S1047" s="4">
        <f t="shared" si="158"/>
        <v>41844.874421296292</v>
      </c>
      <c r="T1047" s="4">
        <f t="shared" si="159"/>
        <v>41874.874421296292</v>
      </c>
      <c r="U1047" s="18">
        <f t="shared" si="160"/>
        <v>30</v>
      </c>
    </row>
    <row r="1048" spans="1:21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57"/>
        <v>0</v>
      </c>
      <c r="P1048" s="7">
        <v>0</v>
      </c>
      <c r="Q1048" t="str">
        <f t="shared" si="161"/>
        <v>journalism</v>
      </c>
      <c r="R1048" t="str">
        <f t="shared" si="162"/>
        <v>audio</v>
      </c>
      <c r="S1048" s="4">
        <f t="shared" si="158"/>
        <v>42319.851388888885</v>
      </c>
      <c r="T1048" s="4">
        <f t="shared" si="159"/>
        <v>42364.851388888885</v>
      </c>
      <c r="U1048" s="18">
        <f t="shared" si="160"/>
        <v>45</v>
      </c>
    </row>
    <row r="1049" spans="1:21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57"/>
        <v>0.05</v>
      </c>
      <c r="P1049" s="7">
        <f>E1049/L1049</f>
        <v>1</v>
      </c>
      <c r="Q1049" t="str">
        <f t="shared" si="161"/>
        <v>journalism</v>
      </c>
      <c r="R1049" t="str">
        <f t="shared" si="162"/>
        <v>audio</v>
      </c>
      <c r="S1049" s="4">
        <f t="shared" si="158"/>
        <v>41918.818460648152</v>
      </c>
      <c r="T1049" s="4">
        <f t="shared" si="159"/>
        <v>41948.860127314816</v>
      </c>
      <c r="U1049" s="18">
        <f t="shared" si="160"/>
        <v>30.041666666664241</v>
      </c>
    </row>
    <row r="1050" spans="1:21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57"/>
        <v>1.4133333333333333</v>
      </c>
      <c r="P1050" s="7">
        <f>E1050/L1050</f>
        <v>53</v>
      </c>
      <c r="Q1050" t="str">
        <f t="shared" si="161"/>
        <v>journalism</v>
      </c>
      <c r="R1050" t="str">
        <f t="shared" si="162"/>
        <v>audio</v>
      </c>
      <c r="S1050" s="4">
        <f t="shared" si="158"/>
        <v>42598.053113425922</v>
      </c>
      <c r="T1050" s="4">
        <f t="shared" si="159"/>
        <v>42638.053113425922</v>
      </c>
      <c r="U1050" s="18">
        <f t="shared" si="160"/>
        <v>40</v>
      </c>
    </row>
    <row r="1051" spans="1:21" ht="15.75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57"/>
        <v>0</v>
      </c>
      <c r="P1051" s="7">
        <v>0</v>
      </c>
      <c r="Q1051" t="str">
        <f t="shared" si="161"/>
        <v>journalism</v>
      </c>
      <c r="R1051" t="str">
        <f t="shared" si="162"/>
        <v>audio</v>
      </c>
      <c r="S1051" s="4">
        <f t="shared" si="158"/>
        <v>42382.431076388893</v>
      </c>
      <c r="T1051" s="4">
        <f t="shared" si="159"/>
        <v>42412.431076388893</v>
      </c>
      <c r="U1051" s="18">
        <f t="shared" si="160"/>
        <v>30</v>
      </c>
    </row>
    <row r="1052" spans="1:21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57"/>
        <v>0</v>
      </c>
      <c r="P1052" s="7">
        <v>0</v>
      </c>
      <c r="Q1052" t="str">
        <f t="shared" si="161"/>
        <v>journalism</v>
      </c>
      <c r="R1052" t="str">
        <f t="shared" si="162"/>
        <v>audio</v>
      </c>
      <c r="S1052" s="4">
        <f t="shared" si="158"/>
        <v>42231.7971875</v>
      </c>
      <c r="T1052" s="4">
        <f t="shared" si="159"/>
        <v>42261.7971875</v>
      </c>
      <c r="U1052" s="18">
        <f t="shared" si="160"/>
        <v>30</v>
      </c>
    </row>
    <row r="1053" spans="1:21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57"/>
        <v>0</v>
      </c>
      <c r="P1053" s="7">
        <v>0</v>
      </c>
      <c r="Q1053" t="str">
        <f t="shared" si="161"/>
        <v>journalism</v>
      </c>
      <c r="R1053" t="str">
        <f t="shared" si="162"/>
        <v>audio</v>
      </c>
      <c r="S1053" s="4">
        <f t="shared" si="158"/>
        <v>41850.014178240745</v>
      </c>
      <c r="T1053" s="4">
        <f t="shared" si="159"/>
        <v>41878.014178240745</v>
      </c>
      <c r="U1053" s="18">
        <f t="shared" si="160"/>
        <v>28</v>
      </c>
    </row>
    <row r="1054" spans="1:21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57"/>
        <v>0</v>
      </c>
      <c r="P1054" s="7">
        <v>0</v>
      </c>
      <c r="Q1054" t="str">
        <f t="shared" si="161"/>
        <v>journalism</v>
      </c>
      <c r="R1054" t="str">
        <f t="shared" si="162"/>
        <v>audio</v>
      </c>
      <c r="S1054" s="4">
        <f t="shared" si="158"/>
        <v>42483.797395833331</v>
      </c>
      <c r="T1054" s="4">
        <f t="shared" si="159"/>
        <v>42527.839583333334</v>
      </c>
      <c r="U1054" s="18">
        <f t="shared" si="160"/>
        <v>44.04218750000291</v>
      </c>
    </row>
    <row r="1055" spans="1:21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57"/>
        <v>1</v>
      </c>
      <c r="P1055" s="7">
        <f>E1055/L1055</f>
        <v>15</v>
      </c>
      <c r="Q1055" t="str">
        <f t="shared" si="161"/>
        <v>journalism</v>
      </c>
      <c r="R1055" t="str">
        <f t="shared" si="162"/>
        <v>audio</v>
      </c>
      <c r="S1055" s="4">
        <f t="shared" si="158"/>
        <v>42775.172824074078</v>
      </c>
      <c r="T1055" s="4">
        <f t="shared" si="159"/>
        <v>42800.172824074078</v>
      </c>
      <c r="U1055" s="18">
        <f t="shared" si="160"/>
        <v>25</v>
      </c>
    </row>
    <row r="1056" spans="1:21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57"/>
        <v>0</v>
      </c>
      <c r="P1056" s="7">
        <v>0</v>
      </c>
      <c r="Q1056" t="str">
        <f t="shared" si="161"/>
        <v>journalism</v>
      </c>
      <c r="R1056" t="str">
        <f t="shared" si="162"/>
        <v>audio</v>
      </c>
      <c r="S1056" s="4">
        <f t="shared" si="158"/>
        <v>41831.851840277777</v>
      </c>
      <c r="T1056" s="4">
        <f t="shared" si="159"/>
        <v>41861.916666666664</v>
      </c>
      <c r="U1056" s="18">
        <f t="shared" si="160"/>
        <v>30.064826388887013</v>
      </c>
    </row>
    <row r="1057" spans="1:21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57"/>
        <v>0</v>
      </c>
      <c r="P1057" s="7">
        <v>0</v>
      </c>
      <c r="Q1057" t="str">
        <f t="shared" si="161"/>
        <v>journalism</v>
      </c>
      <c r="R1057" t="str">
        <f t="shared" si="162"/>
        <v>audio</v>
      </c>
      <c r="S1057" s="4">
        <f t="shared" si="158"/>
        <v>42406.992418981477</v>
      </c>
      <c r="T1057" s="4">
        <f t="shared" si="159"/>
        <v>42436.992418981477</v>
      </c>
      <c r="U1057" s="18">
        <f t="shared" si="160"/>
        <v>30</v>
      </c>
    </row>
    <row r="1058" spans="1:21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57"/>
        <v>0</v>
      </c>
      <c r="P1058" s="7">
        <v>0</v>
      </c>
      <c r="Q1058" t="str">
        <f t="shared" si="161"/>
        <v>journalism</v>
      </c>
      <c r="R1058" t="str">
        <f t="shared" si="162"/>
        <v>audio</v>
      </c>
      <c r="S1058" s="4">
        <f t="shared" si="158"/>
        <v>42058.719641203701</v>
      </c>
      <c r="T1058" s="4">
        <f t="shared" si="159"/>
        <v>42118.677974537037</v>
      </c>
      <c r="U1058" s="18">
        <f t="shared" si="160"/>
        <v>59.958333333335759</v>
      </c>
    </row>
    <row r="1059" spans="1:21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57"/>
        <v>0</v>
      </c>
      <c r="P1059" s="7">
        <v>0</v>
      </c>
      <c r="Q1059" t="str">
        <f t="shared" si="161"/>
        <v>journalism</v>
      </c>
      <c r="R1059" t="str">
        <f t="shared" si="162"/>
        <v>audio</v>
      </c>
      <c r="S1059" s="4">
        <f t="shared" si="158"/>
        <v>42678.871331018519</v>
      </c>
      <c r="T1059" s="4">
        <f t="shared" si="159"/>
        <v>42708.912997685184</v>
      </c>
      <c r="U1059" s="18">
        <f t="shared" si="160"/>
        <v>30.041666666664241</v>
      </c>
    </row>
    <row r="1060" spans="1:21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57"/>
        <v>0</v>
      </c>
      <c r="P1060" s="7">
        <v>0</v>
      </c>
      <c r="Q1060" t="str">
        <f t="shared" si="161"/>
        <v>journalism</v>
      </c>
      <c r="R1060" t="str">
        <f t="shared" si="162"/>
        <v>audio</v>
      </c>
      <c r="S1060" s="4">
        <f t="shared" si="158"/>
        <v>42047.900960648149</v>
      </c>
      <c r="T1060" s="4">
        <f t="shared" si="159"/>
        <v>42089</v>
      </c>
      <c r="U1060" s="18">
        <f t="shared" si="160"/>
        <v>41.099039351851388</v>
      </c>
    </row>
    <row r="1061" spans="1:21" ht="15.75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57"/>
        <v>0</v>
      </c>
      <c r="P1061" s="7">
        <v>0</v>
      </c>
      <c r="Q1061" t="str">
        <f t="shared" si="161"/>
        <v>journalism</v>
      </c>
      <c r="R1061" t="str">
        <f t="shared" si="162"/>
        <v>audio</v>
      </c>
      <c r="S1061" s="4">
        <f t="shared" si="158"/>
        <v>42046.79</v>
      </c>
      <c r="T1061" s="4">
        <f t="shared" si="159"/>
        <v>42076.748333333337</v>
      </c>
      <c r="U1061" s="18">
        <f t="shared" si="160"/>
        <v>29.958333333335759</v>
      </c>
    </row>
    <row r="1062" spans="1:21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57"/>
        <v>1</v>
      </c>
      <c r="P1062" s="7">
        <f>E1062/L1062</f>
        <v>50</v>
      </c>
      <c r="Q1062" t="str">
        <f t="shared" si="161"/>
        <v>journalism</v>
      </c>
      <c r="R1062" t="str">
        <f t="shared" si="162"/>
        <v>audio</v>
      </c>
      <c r="S1062" s="4">
        <f t="shared" si="158"/>
        <v>42079.913113425922</v>
      </c>
      <c r="T1062" s="4">
        <f t="shared" si="159"/>
        <v>42109.913113425922</v>
      </c>
      <c r="U1062" s="18">
        <f t="shared" si="160"/>
        <v>30</v>
      </c>
    </row>
    <row r="1063" spans="1:21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57"/>
        <v>0</v>
      </c>
      <c r="P1063" s="7">
        <v>0</v>
      </c>
      <c r="Q1063" t="str">
        <f t="shared" si="161"/>
        <v>journalism</v>
      </c>
      <c r="R1063" t="str">
        <f t="shared" si="162"/>
        <v>audio</v>
      </c>
      <c r="S1063" s="4">
        <f t="shared" si="158"/>
        <v>42432.276712962965</v>
      </c>
      <c r="T1063" s="4">
        <f t="shared" si="159"/>
        <v>42492.041666666672</v>
      </c>
      <c r="U1063" s="18">
        <f t="shared" si="160"/>
        <v>59.764953703706851</v>
      </c>
    </row>
    <row r="1064" spans="1:21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57"/>
        <v>95.477386934673376</v>
      </c>
      <c r="P1064" s="7">
        <f>E1064/L1064</f>
        <v>47.5</v>
      </c>
      <c r="Q1064" t="str">
        <f t="shared" si="161"/>
        <v>journalism</v>
      </c>
      <c r="R1064" t="str">
        <f t="shared" si="162"/>
        <v>audio</v>
      </c>
      <c r="S1064" s="4">
        <f t="shared" si="158"/>
        <v>42556.807187500002</v>
      </c>
      <c r="T1064" s="4">
        <f t="shared" si="159"/>
        <v>42563.807187500002</v>
      </c>
      <c r="U1064" s="18">
        <f t="shared" si="160"/>
        <v>7</v>
      </c>
    </row>
    <row r="1065" spans="1:21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57"/>
        <v>0</v>
      </c>
      <c r="P1065" s="7">
        <v>0</v>
      </c>
      <c r="Q1065" t="str">
        <f t="shared" si="161"/>
        <v>journalism</v>
      </c>
      <c r="R1065" t="str">
        <f t="shared" si="162"/>
        <v>audio</v>
      </c>
      <c r="S1065" s="4">
        <f t="shared" si="158"/>
        <v>42583.030810185184</v>
      </c>
      <c r="T1065" s="4">
        <f t="shared" si="159"/>
        <v>42613.030810185184</v>
      </c>
      <c r="U1065" s="18">
        <f t="shared" si="160"/>
        <v>30</v>
      </c>
    </row>
    <row r="1066" spans="1:21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57"/>
        <v>8.974444444444444</v>
      </c>
      <c r="P1066" s="7">
        <f t="shared" ref="P1066:P1072" si="163">E1066/L1066</f>
        <v>65.666666666666671</v>
      </c>
      <c r="Q1066" t="str">
        <f t="shared" ref="Q1066:Q1097" si="164">LEFT(N1066,5)</f>
        <v>games</v>
      </c>
      <c r="R1066" t="str">
        <f t="shared" ref="R1066:R1097" si="165">RIGHT(N1066,11)</f>
        <v>video games</v>
      </c>
      <c r="S1066" s="4">
        <f t="shared" si="158"/>
        <v>41417.228043981479</v>
      </c>
      <c r="T1066" s="4">
        <f t="shared" si="159"/>
        <v>41462.228043981479</v>
      </c>
      <c r="U1066" s="18">
        <f t="shared" si="160"/>
        <v>45</v>
      </c>
    </row>
    <row r="1067" spans="1:21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57"/>
        <v>2.7</v>
      </c>
      <c r="P1067" s="7">
        <f t="shared" si="163"/>
        <v>16.2</v>
      </c>
      <c r="Q1067" t="str">
        <f t="shared" si="164"/>
        <v>games</v>
      </c>
      <c r="R1067" t="str">
        <f t="shared" si="165"/>
        <v>video games</v>
      </c>
      <c r="S1067" s="4">
        <f t="shared" si="158"/>
        <v>41661.381041666667</v>
      </c>
      <c r="T1067" s="4">
        <f t="shared" si="159"/>
        <v>41689.381041666667</v>
      </c>
      <c r="U1067" s="18">
        <f t="shared" si="160"/>
        <v>28</v>
      </c>
    </row>
    <row r="1068" spans="1:21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57"/>
        <v>3.3673333333333333</v>
      </c>
      <c r="P1068" s="7">
        <f t="shared" si="163"/>
        <v>34.128378378378379</v>
      </c>
      <c r="Q1068" t="str">
        <f t="shared" si="164"/>
        <v>games</v>
      </c>
      <c r="R1068" t="str">
        <f t="shared" si="165"/>
        <v>video games</v>
      </c>
      <c r="S1068" s="4">
        <f t="shared" si="158"/>
        <v>41445.962754629625</v>
      </c>
      <c r="T1068" s="4">
        <f t="shared" si="159"/>
        <v>41490.962754629625</v>
      </c>
      <c r="U1068" s="18">
        <f t="shared" si="160"/>
        <v>45</v>
      </c>
    </row>
    <row r="1069" spans="1:21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57"/>
        <v>26</v>
      </c>
      <c r="P1069" s="7">
        <f t="shared" si="163"/>
        <v>13</v>
      </c>
      <c r="Q1069" t="str">
        <f t="shared" si="164"/>
        <v>games</v>
      </c>
      <c r="R1069" t="str">
        <f t="shared" si="165"/>
        <v>video games</v>
      </c>
      <c r="S1069" s="4">
        <f t="shared" si="158"/>
        <v>41599.855682870373</v>
      </c>
      <c r="T1069" s="4">
        <f t="shared" si="159"/>
        <v>41629.855682870373</v>
      </c>
      <c r="U1069" s="18">
        <f t="shared" si="160"/>
        <v>30</v>
      </c>
    </row>
    <row r="1070" spans="1:21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57"/>
        <v>0.15</v>
      </c>
      <c r="P1070" s="7">
        <f t="shared" si="163"/>
        <v>11.25</v>
      </c>
      <c r="Q1070" t="str">
        <f t="shared" si="164"/>
        <v>games</v>
      </c>
      <c r="R1070" t="str">
        <f t="shared" si="165"/>
        <v>video games</v>
      </c>
      <c r="S1070" s="4">
        <f t="shared" si="158"/>
        <v>42440.371111111112</v>
      </c>
      <c r="T1070" s="4">
        <f t="shared" si="159"/>
        <v>42470.329444444447</v>
      </c>
      <c r="U1070" s="18">
        <f t="shared" si="160"/>
        <v>29.958333333335759</v>
      </c>
    </row>
    <row r="1071" spans="1:21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57"/>
        <v>38.636363636363633</v>
      </c>
      <c r="P1071" s="7">
        <f t="shared" si="163"/>
        <v>40.476190476190474</v>
      </c>
      <c r="Q1071" t="str">
        <f t="shared" si="164"/>
        <v>games</v>
      </c>
      <c r="R1071" t="str">
        <f t="shared" si="165"/>
        <v>video games</v>
      </c>
      <c r="S1071" s="4">
        <f t="shared" si="158"/>
        <v>41572.229849537034</v>
      </c>
      <c r="T1071" s="4">
        <f t="shared" si="159"/>
        <v>41604.271516203706</v>
      </c>
      <c r="U1071" s="18">
        <f t="shared" si="160"/>
        <v>32.041666666671517</v>
      </c>
    </row>
    <row r="1072" spans="1:21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57"/>
        <v>0.70000000000000007</v>
      </c>
      <c r="P1072" s="7">
        <f t="shared" si="163"/>
        <v>35</v>
      </c>
      <c r="Q1072" t="str">
        <f t="shared" si="164"/>
        <v>games</v>
      </c>
      <c r="R1072" t="str">
        <f t="shared" si="165"/>
        <v>video games</v>
      </c>
      <c r="S1072" s="4">
        <f t="shared" si="158"/>
        <v>41163.011828703704</v>
      </c>
      <c r="T1072" s="4">
        <f t="shared" si="159"/>
        <v>41183.011828703704</v>
      </c>
      <c r="U1072" s="18">
        <f t="shared" si="160"/>
        <v>20</v>
      </c>
    </row>
    <row r="1073" spans="1:21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57"/>
        <v>0</v>
      </c>
      <c r="P1073" s="7">
        <v>0</v>
      </c>
      <c r="Q1073" t="str">
        <f t="shared" si="164"/>
        <v>games</v>
      </c>
      <c r="R1073" t="str">
        <f t="shared" si="165"/>
        <v>video games</v>
      </c>
      <c r="S1073" s="4">
        <f t="shared" si="158"/>
        <v>42295.753391203703</v>
      </c>
      <c r="T1073" s="4">
        <f t="shared" si="159"/>
        <v>42325.795057870375</v>
      </c>
      <c r="U1073" s="18">
        <f t="shared" si="160"/>
        <v>30.041666666671517</v>
      </c>
    </row>
    <row r="1074" spans="1:21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57"/>
        <v>6.8000000000000005E-2</v>
      </c>
      <c r="P1074" s="7">
        <f t="shared" ref="P1074:P1085" si="166">E1074/L1074</f>
        <v>12.75</v>
      </c>
      <c r="Q1074" t="str">
        <f t="shared" si="164"/>
        <v>games</v>
      </c>
      <c r="R1074" t="str">
        <f t="shared" si="165"/>
        <v>video games</v>
      </c>
      <c r="S1074" s="4">
        <f t="shared" si="158"/>
        <v>41645.832141203704</v>
      </c>
      <c r="T1074" s="4">
        <f t="shared" si="159"/>
        <v>41675.832141203704</v>
      </c>
      <c r="U1074" s="18">
        <f t="shared" si="160"/>
        <v>30</v>
      </c>
    </row>
    <row r="1075" spans="1:21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57"/>
        <v>1.3333333333333335</v>
      </c>
      <c r="P1075" s="7">
        <f t="shared" si="166"/>
        <v>10</v>
      </c>
      <c r="Q1075" t="str">
        <f t="shared" si="164"/>
        <v>games</v>
      </c>
      <c r="R1075" t="str">
        <f t="shared" si="165"/>
        <v>video games</v>
      </c>
      <c r="S1075" s="4">
        <f t="shared" si="158"/>
        <v>40802.964594907404</v>
      </c>
      <c r="T1075" s="4">
        <f t="shared" si="159"/>
        <v>40832.964594907404</v>
      </c>
      <c r="U1075" s="18">
        <f t="shared" si="160"/>
        <v>30</v>
      </c>
    </row>
    <row r="1076" spans="1:21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57"/>
        <v>6.3092592592592585</v>
      </c>
      <c r="P1076" s="7">
        <f t="shared" si="166"/>
        <v>113.56666666666666</v>
      </c>
      <c r="Q1076" t="str">
        <f t="shared" si="164"/>
        <v>games</v>
      </c>
      <c r="R1076" t="str">
        <f t="shared" si="165"/>
        <v>video games</v>
      </c>
      <c r="S1076" s="4">
        <f t="shared" si="158"/>
        <v>41613.172974537039</v>
      </c>
      <c r="T1076" s="4">
        <f t="shared" si="159"/>
        <v>41643.172974537039</v>
      </c>
      <c r="U1076" s="18">
        <f t="shared" si="160"/>
        <v>30</v>
      </c>
    </row>
    <row r="1077" spans="1:21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57"/>
        <v>4.5</v>
      </c>
      <c r="P1077" s="7">
        <f t="shared" si="166"/>
        <v>15</v>
      </c>
      <c r="Q1077" t="str">
        <f t="shared" si="164"/>
        <v>games</v>
      </c>
      <c r="R1077" t="str">
        <f t="shared" si="165"/>
        <v>video games</v>
      </c>
      <c r="S1077" s="4">
        <f t="shared" si="158"/>
        <v>41005.904120370367</v>
      </c>
      <c r="T1077" s="4">
        <f t="shared" si="159"/>
        <v>41035.904120370367</v>
      </c>
      <c r="U1077" s="18">
        <f t="shared" si="160"/>
        <v>30</v>
      </c>
    </row>
    <row r="1078" spans="1:21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57"/>
        <v>62.765333333333331</v>
      </c>
      <c r="P1078" s="7">
        <f t="shared" si="166"/>
        <v>48.281025641025643</v>
      </c>
      <c r="Q1078" t="str">
        <f t="shared" si="164"/>
        <v>games</v>
      </c>
      <c r="R1078" t="str">
        <f t="shared" si="165"/>
        <v>video games</v>
      </c>
      <c r="S1078" s="4">
        <f t="shared" si="158"/>
        <v>41838.377893518518</v>
      </c>
      <c r="T1078" s="4">
        <f t="shared" si="159"/>
        <v>41893.377893518518</v>
      </c>
      <c r="U1078" s="18">
        <f t="shared" si="160"/>
        <v>55</v>
      </c>
    </row>
    <row r="1079" spans="1:21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57"/>
        <v>29.376000000000001</v>
      </c>
      <c r="P1079" s="7">
        <f t="shared" si="166"/>
        <v>43.976047904191617</v>
      </c>
      <c r="Q1079" t="str">
        <f t="shared" si="164"/>
        <v>games</v>
      </c>
      <c r="R1079" t="str">
        <f t="shared" si="165"/>
        <v>video games</v>
      </c>
      <c r="S1079" s="4">
        <f t="shared" si="158"/>
        <v>42353.16679398148</v>
      </c>
      <c r="T1079" s="4">
        <f t="shared" si="159"/>
        <v>42383.16679398148</v>
      </c>
      <c r="U1079" s="18">
        <f t="shared" si="160"/>
        <v>30</v>
      </c>
    </row>
    <row r="1080" spans="1:21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57"/>
        <v>7.5</v>
      </c>
      <c r="P1080" s="7">
        <f t="shared" si="166"/>
        <v>9</v>
      </c>
      <c r="Q1080" t="str">
        <f t="shared" si="164"/>
        <v>games</v>
      </c>
      <c r="R1080" t="str">
        <f t="shared" si="165"/>
        <v>video games</v>
      </c>
      <c r="S1080" s="4">
        <f t="shared" si="158"/>
        <v>40701.195844907408</v>
      </c>
      <c r="T1080" s="4">
        <f t="shared" si="159"/>
        <v>40746.195844907408</v>
      </c>
      <c r="U1080" s="18">
        <f t="shared" si="160"/>
        <v>45</v>
      </c>
    </row>
    <row r="1081" spans="1:21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57"/>
        <v>2.6076923076923078</v>
      </c>
      <c r="P1081" s="7">
        <f t="shared" si="166"/>
        <v>37.666666666666664</v>
      </c>
      <c r="Q1081" t="str">
        <f t="shared" si="164"/>
        <v>games</v>
      </c>
      <c r="R1081" t="str">
        <f t="shared" si="165"/>
        <v>video games</v>
      </c>
      <c r="S1081" s="4">
        <f t="shared" si="158"/>
        <v>42479.566388888888</v>
      </c>
      <c r="T1081" s="4">
        <f t="shared" si="159"/>
        <v>42504.566388888888</v>
      </c>
      <c r="U1081" s="18">
        <f t="shared" si="160"/>
        <v>25</v>
      </c>
    </row>
    <row r="1082" spans="1:21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57"/>
        <v>9.1050000000000004</v>
      </c>
      <c r="P1082" s="7">
        <f t="shared" si="166"/>
        <v>18.581632653061224</v>
      </c>
      <c r="Q1082" t="str">
        <f t="shared" si="164"/>
        <v>games</v>
      </c>
      <c r="R1082" t="str">
        <f t="shared" si="165"/>
        <v>video games</v>
      </c>
      <c r="S1082" s="4">
        <f t="shared" si="158"/>
        <v>41740.138113425928</v>
      </c>
      <c r="T1082" s="4">
        <f t="shared" si="159"/>
        <v>41770.138113425928</v>
      </c>
      <c r="U1082" s="18">
        <f t="shared" si="160"/>
        <v>30</v>
      </c>
    </row>
    <row r="1083" spans="1:21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57"/>
        <v>1.7647058823529412E-2</v>
      </c>
      <c r="P1083" s="7">
        <f t="shared" si="166"/>
        <v>3</v>
      </c>
      <c r="Q1083" t="str">
        <f t="shared" si="164"/>
        <v>games</v>
      </c>
      <c r="R1083" t="str">
        <f t="shared" si="165"/>
        <v>video games</v>
      </c>
      <c r="S1083" s="4">
        <f t="shared" si="158"/>
        <v>42002.926990740743</v>
      </c>
      <c r="T1083" s="4">
        <f t="shared" si="159"/>
        <v>42032.926990740743</v>
      </c>
      <c r="U1083" s="18">
        <f t="shared" si="160"/>
        <v>30</v>
      </c>
    </row>
    <row r="1084" spans="1:21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57"/>
        <v>0.55999999999999994</v>
      </c>
      <c r="P1084" s="7">
        <f t="shared" si="166"/>
        <v>18.666666666666668</v>
      </c>
      <c r="Q1084" t="str">
        <f t="shared" si="164"/>
        <v>games</v>
      </c>
      <c r="R1084" t="str">
        <f t="shared" si="165"/>
        <v>video games</v>
      </c>
      <c r="S1084" s="4">
        <f t="shared" si="158"/>
        <v>41101.906111111108</v>
      </c>
      <c r="T1084" s="4">
        <f t="shared" si="159"/>
        <v>41131.906111111108</v>
      </c>
      <c r="U1084" s="18">
        <f t="shared" si="160"/>
        <v>30</v>
      </c>
    </row>
    <row r="1085" spans="1:21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57"/>
        <v>0.82000000000000006</v>
      </c>
      <c r="P1085" s="7">
        <f t="shared" si="166"/>
        <v>410</v>
      </c>
      <c r="Q1085" t="str">
        <f t="shared" si="164"/>
        <v>games</v>
      </c>
      <c r="R1085" t="str">
        <f t="shared" si="165"/>
        <v>video games</v>
      </c>
      <c r="S1085" s="4">
        <f t="shared" si="158"/>
        <v>41793.659525462965</v>
      </c>
      <c r="T1085" s="4">
        <f t="shared" si="159"/>
        <v>41853.659525462965</v>
      </c>
      <c r="U1085" s="18">
        <f t="shared" si="160"/>
        <v>60</v>
      </c>
    </row>
    <row r="1086" spans="1:21" ht="15.75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57"/>
        <v>0</v>
      </c>
      <c r="P1086" s="7">
        <v>0</v>
      </c>
      <c r="Q1086" t="str">
        <f t="shared" si="164"/>
        <v>games</v>
      </c>
      <c r="R1086" t="str">
        <f t="shared" si="165"/>
        <v>video games</v>
      </c>
      <c r="S1086" s="4">
        <f t="shared" si="158"/>
        <v>41829.912083333329</v>
      </c>
      <c r="T1086" s="4">
        <f t="shared" si="159"/>
        <v>41859.912083333329</v>
      </c>
      <c r="U1086" s="18">
        <f t="shared" si="160"/>
        <v>30</v>
      </c>
    </row>
    <row r="1087" spans="1:21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57"/>
        <v>3.42</v>
      </c>
      <c r="P1087" s="7">
        <f>E1087/L1087</f>
        <v>114</v>
      </c>
      <c r="Q1087" t="str">
        <f t="shared" si="164"/>
        <v>games</v>
      </c>
      <c r="R1087" t="str">
        <f t="shared" si="165"/>
        <v>video games</v>
      </c>
      <c r="S1087" s="4">
        <f t="shared" si="158"/>
        <v>42413.671006944445</v>
      </c>
      <c r="T1087" s="4">
        <f t="shared" si="159"/>
        <v>42443.629340277781</v>
      </c>
      <c r="U1087" s="18">
        <f t="shared" si="160"/>
        <v>29.958333333335759</v>
      </c>
    </row>
    <row r="1088" spans="1:21" ht="15.75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57"/>
        <v>8.3333333333333343E-2</v>
      </c>
      <c r="P1088" s="7">
        <f>E1088/L1088</f>
        <v>7.5</v>
      </c>
      <c r="Q1088" t="str">
        <f t="shared" si="164"/>
        <v>games</v>
      </c>
      <c r="R1088" t="str">
        <f t="shared" si="165"/>
        <v>video games</v>
      </c>
      <c r="S1088" s="4">
        <f t="shared" si="158"/>
        <v>41845.866793981484</v>
      </c>
      <c r="T1088" s="4">
        <f t="shared" si="159"/>
        <v>41875.866793981484</v>
      </c>
      <c r="U1088" s="18">
        <f t="shared" si="160"/>
        <v>30</v>
      </c>
    </row>
    <row r="1089" spans="1:21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57"/>
        <v>0</v>
      </c>
      <c r="P1089" s="7">
        <v>0</v>
      </c>
      <c r="Q1089" t="str">
        <f t="shared" si="164"/>
        <v>games</v>
      </c>
      <c r="R1089" t="str">
        <f t="shared" si="165"/>
        <v>video games</v>
      </c>
      <c r="S1089" s="4">
        <f t="shared" si="158"/>
        <v>41775.713969907403</v>
      </c>
      <c r="T1089" s="4">
        <f t="shared" si="159"/>
        <v>41805.713969907403</v>
      </c>
      <c r="U1089" s="18">
        <f t="shared" si="160"/>
        <v>30</v>
      </c>
    </row>
    <row r="1090" spans="1:21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67">(E1090/D1090)*100</f>
        <v>14.182977777777777</v>
      </c>
      <c r="P1090" s="7">
        <f t="shared" ref="P1090:P1108" si="168">E1090/L1090</f>
        <v>43.41727891156463</v>
      </c>
      <c r="Q1090" t="str">
        <f t="shared" si="164"/>
        <v>games</v>
      </c>
      <c r="R1090" t="str">
        <f t="shared" si="165"/>
        <v>video games</v>
      </c>
      <c r="S1090" s="4">
        <f t="shared" ref="S1090:S1153" si="169" xml:space="preserve"> ((J1090/86400) +25569)</f>
        <v>41723.799386574072</v>
      </c>
      <c r="T1090" s="4">
        <f t="shared" ref="T1090:T1153" si="170" xml:space="preserve"> ((I1090/86400) +25569)</f>
        <v>41753.799386574072</v>
      </c>
      <c r="U1090" s="18">
        <f t="shared" si="160"/>
        <v>30</v>
      </c>
    </row>
    <row r="1091" spans="1:21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67"/>
        <v>7.8266666666666662</v>
      </c>
      <c r="P1091" s="7">
        <f t="shared" si="168"/>
        <v>23.959183673469386</v>
      </c>
      <c r="Q1091" t="str">
        <f t="shared" si="164"/>
        <v>games</v>
      </c>
      <c r="R1091" t="str">
        <f t="shared" si="165"/>
        <v>video games</v>
      </c>
      <c r="S1091" s="4">
        <f t="shared" si="169"/>
        <v>42151.189525462964</v>
      </c>
      <c r="T1091" s="4">
        <f t="shared" si="170"/>
        <v>42181.189525462964</v>
      </c>
      <c r="U1091" s="18">
        <f t="shared" ref="U1091:U1154" si="171">T1091-S1091</f>
        <v>30</v>
      </c>
    </row>
    <row r="1092" spans="1:21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67"/>
        <v>3.8464497269020695E-2</v>
      </c>
      <c r="P1092" s="7">
        <f t="shared" si="168"/>
        <v>5</v>
      </c>
      <c r="Q1092" t="str">
        <f t="shared" si="164"/>
        <v>games</v>
      </c>
      <c r="R1092" t="str">
        <f t="shared" si="165"/>
        <v>video games</v>
      </c>
      <c r="S1092" s="4">
        <f t="shared" si="169"/>
        <v>42123.185798611114</v>
      </c>
      <c r="T1092" s="4">
        <f t="shared" si="170"/>
        <v>42153.185798611114</v>
      </c>
      <c r="U1092" s="18">
        <f t="shared" si="171"/>
        <v>30</v>
      </c>
    </row>
    <row r="1093" spans="1:21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67"/>
        <v>12.5</v>
      </c>
      <c r="P1093" s="7">
        <f t="shared" si="168"/>
        <v>12.5</v>
      </c>
      <c r="Q1093" t="str">
        <f t="shared" si="164"/>
        <v>games</v>
      </c>
      <c r="R1093" t="str">
        <f t="shared" si="165"/>
        <v>video games</v>
      </c>
      <c r="S1093" s="4">
        <f t="shared" si="169"/>
        <v>42440.820277777777</v>
      </c>
      <c r="T1093" s="4">
        <f t="shared" si="170"/>
        <v>42470.778611111113</v>
      </c>
      <c r="U1093" s="18">
        <f t="shared" si="171"/>
        <v>29.958333333335759</v>
      </c>
    </row>
    <row r="1094" spans="1:21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67"/>
        <v>1.05</v>
      </c>
      <c r="P1094" s="7">
        <f t="shared" si="168"/>
        <v>3</v>
      </c>
      <c r="Q1094" t="str">
        <f t="shared" si="164"/>
        <v>games</v>
      </c>
      <c r="R1094" t="str">
        <f t="shared" si="165"/>
        <v>video games</v>
      </c>
      <c r="S1094" s="4">
        <f t="shared" si="169"/>
        <v>41250.025902777779</v>
      </c>
      <c r="T1094" s="4">
        <f t="shared" si="170"/>
        <v>41280.025902777779</v>
      </c>
      <c r="U1094" s="18">
        <f t="shared" si="171"/>
        <v>30</v>
      </c>
    </row>
    <row r="1095" spans="1:21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67"/>
        <v>14.083333333333334</v>
      </c>
      <c r="P1095" s="7">
        <f t="shared" si="168"/>
        <v>10.5625</v>
      </c>
      <c r="Q1095" t="str">
        <f t="shared" si="164"/>
        <v>games</v>
      </c>
      <c r="R1095" t="str">
        <f t="shared" si="165"/>
        <v>video games</v>
      </c>
      <c r="S1095" s="4">
        <f t="shared" si="169"/>
        <v>42396.973807870367</v>
      </c>
      <c r="T1095" s="4">
        <f t="shared" si="170"/>
        <v>42411.973807870367</v>
      </c>
      <c r="U1095" s="18">
        <f t="shared" si="171"/>
        <v>15</v>
      </c>
    </row>
    <row r="1096" spans="1:21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67"/>
        <v>18.300055555555556</v>
      </c>
      <c r="P1096" s="7">
        <f t="shared" si="168"/>
        <v>122.00037037037038</v>
      </c>
      <c r="Q1096" t="str">
        <f t="shared" si="164"/>
        <v>games</v>
      </c>
      <c r="R1096" t="str">
        <f t="shared" si="165"/>
        <v>video games</v>
      </c>
      <c r="S1096" s="4">
        <f t="shared" si="169"/>
        <v>40795.71334490741</v>
      </c>
      <c r="T1096" s="4">
        <f t="shared" si="170"/>
        <v>40825.71334490741</v>
      </c>
      <c r="U1096" s="18">
        <f t="shared" si="171"/>
        <v>30</v>
      </c>
    </row>
    <row r="1097" spans="1:21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67"/>
        <v>5.0347999999999997</v>
      </c>
      <c r="P1097" s="7">
        <f t="shared" si="168"/>
        <v>267.80851063829789</v>
      </c>
      <c r="Q1097" t="str">
        <f t="shared" si="164"/>
        <v>games</v>
      </c>
      <c r="R1097" t="str">
        <f t="shared" si="165"/>
        <v>video games</v>
      </c>
      <c r="S1097" s="4">
        <f t="shared" si="169"/>
        <v>41486.537268518521</v>
      </c>
      <c r="T1097" s="4">
        <f t="shared" si="170"/>
        <v>41516.537268518521</v>
      </c>
      <c r="U1097" s="18">
        <f t="shared" si="171"/>
        <v>30</v>
      </c>
    </row>
    <row r="1098" spans="1:21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67"/>
        <v>17.933333333333334</v>
      </c>
      <c r="P1098" s="7">
        <f t="shared" si="168"/>
        <v>74.206896551724142</v>
      </c>
      <c r="Q1098" t="str">
        <f t="shared" ref="Q1098:Q1129" si="172">LEFT(N1098,5)</f>
        <v>games</v>
      </c>
      <c r="R1098" t="str">
        <f t="shared" ref="R1098:R1125" si="173">RIGHT(N1098,11)</f>
        <v>video games</v>
      </c>
      <c r="S1098" s="4">
        <f t="shared" si="169"/>
        <v>41885.51798611111</v>
      </c>
      <c r="T1098" s="4">
        <f t="shared" si="170"/>
        <v>41916.145833333336</v>
      </c>
      <c r="U1098" s="18">
        <f t="shared" si="171"/>
        <v>30.627847222225682</v>
      </c>
    </row>
    <row r="1099" spans="1:21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67"/>
        <v>4.7E-2</v>
      </c>
      <c r="P1099" s="7">
        <f t="shared" si="168"/>
        <v>6.7142857142857144</v>
      </c>
      <c r="Q1099" t="str">
        <f t="shared" si="172"/>
        <v>games</v>
      </c>
      <c r="R1099" t="str">
        <f t="shared" si="173"/>
        <v>video games</v>
      </c>
      <c r="S1099" s="4">
        <f t="shared" si="169"/>
        <v>41660.792557870373</v>
      </c>
      <c r="T1099" s="4">
        <f t="shared" si="170"/>
        <v>41700.792557870373</v>
      </c>
      <c r="U1099" s="18">
        <f t="shared" si="171"/>
        <v>40</v>
      </c>
    </row>
    <row r="1100" spans="1:21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67"/>
        <v>7.2120000000000006</v>
      </c>
      <c r="P1100" s="7">
        <f t="shared" si="168"/>
        <v>81.954545454545453</v>
      </c>
      <c r="Q1100" t="str">
        <f t="shared" si="172"/>
        <v>games</v>
      </c>
      <c r="R1100" t="str">
        <f t="shared" si="173"/>
        <v>video games</v>
      </c>
      <c r="S1100" s="4">
        <f t="shared" si="169"/>
        <v>41712.762673611112</v>
      </c>
      <c r="T1100" s="4">
        <f t="shared" si="170"/>
        <v>41742.762673611112</v>
      </c>
      <c r="U1100" s="18">
        <f t="shared" si="171"/>
        <v>30</v>
      </c>
    </row>
    <row r="1101" spans="1:21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67"/>
        <v>0.5</v>
      </c>
      <c r="P1101" s="7">
        <f t="shared" si="168"/>
        <v>25</v>
      </c>
      <c r="Q1101" t="str">
        <f t="shared" si="172"/>
        <v>games</v>
      </c>
      <c r="R1101" t="str">
        <f t="shared" si="173"/>
        <v>video games</v>
      </c>
      <c r="S1101" s="4">
        <f t="shared" si="169"/>
        <v>42107.836435185185</v>
      </c>
      <c r="T1101" s="4">
        <f t="shared" si="170"/>
        <v>42137.836435185185</v>
      </c>
      <c r="U1101" s="18">
        <f t="shared" si="171"/>
        <v>30</v>
      </c>
    </row>
    <row r="1102" spans="1:21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67"/>
        <v>2.5</v>
      </c>
      <c r="P1102" s="7">
        <f t="shared" si="168"/>
        <v>10</v>
      </c>
      <c r="Q1102" t="str">
        <f t="shared" si="172"/>
        <v>games</v>
      </c>
      <c r="R1102" t="str">
        <f t="shared" si="173"/>
        <v>video games</v>
      </c>
      <c r="S1102" s="4">
        <f t="shared" si="169"/>
        <v>42384.110775462963</v>
      </c>
      <c r="T1102" s="4">
        <f t="shared" si="170"/>
        <v>42414.110775462963</v>
      </c>
      <c r="U1102" s="18">
        <f t="shared" si="171"/>
        <v>30</v>
      </c>
    </row>
    <row r="1103" spans="1:21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67"/>
        <v>4.1000000000000002E-2</v>
      </c>
      <c r="P1103" s="7">
        <f t="shared" si="168"/>
        <v>6.833333333333333</v>
      </c>
      <c r="Q1103" t="str">
        <f t="shared" si="172"/>
        <v>games</v>
      </c>
      <c r="R1103" t="str">
        <f t="shared" si="173"/>
        <v>video games</v>
      </c>
      <c r="S1103" s="4">
        <f t="shared" si="169"/>
        <v>42538.77243055556</v>
      </c>
      <c r="T1103" s="4">
        <f t="shared" si="170"/>
        <v>42565.758333333331</v>
      </c>
      <c r="U1103" s="18">
        <f t="shared" si="171"/>
        <v>26.985902777771116</v>
      </c>
    </row>
    <row r="1104" spans="1:21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67"/>
        <v>5.3125</v>
      </c>
      <c r="P1104" s="7">
        <f t="shared" si="168"/>
        <v>17.708333333333332</v>
      </c>
      <c r="Q1104" t="str">
        <f t="shared" si="172"/>
        <v>games</v>
      </c>
      <c r="R1104" t="str">
        <f t="shared" si="173"/>
        <v>video games</v>
      </c>
      <c r="S1104" s="4">
        <f t="shared" si="169"/>
        <v>41577.045428240745</v>
      </c>
      <c r="T1104" s="4">
        <f t="shared" si="170"/>
        <v>41617.249305555553</v>
      </c>
      <c r="U1104" s="18">
        <f t="shared" si="171"/>
        <v>40.203877314808778</v>
      </c>
    </row>
    <row r="1105" spans="1:21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67"/>
        <v>1.6199999999999999</v>
      </c>
      <c r="P1105" s="7">
        <f t="shared" si="168"/>
        <v>16.2</v>
      </c>
      <c r="Q1105" t="str">
        <f t="shared" si="172"/>
        <v>games</v>
      </c>
      <c r="R1105" t="str">
        <f t="shared" si="173"/>
        <v>video games</v>
      </c>
      <c r="S1105" s="4">
        <f t="shared" si="169"/>
        <v>42479.22210648148</v>
      </c>
      <c r="T1105" s="4">
        <f t="shared" si="170"/>
        <v>42539.22210648148</v>
      </c>
      <c r="U1105" s="18">
        <f t="shared" si="171"/>
        <v>60</v>
      </c>
    </row>
    <row r="1106" spans="1:21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67"/>
        <v>4.9516666666666671</v>
      </c>
      <c r="P1106" s="7">
        <f t="shared" si="168"/>
        <v>80.297297297297291</v>
      </c>
      <c r="Q1106" t="str">
        <f t="shared" si="172"/>
        <v>games</v>
      </c>
      <c r="R1106" t="str">
        <f t="shared" si="173"/>
        <v>video games</v>
      </c>
      <c r="S1106" s="4">
        <f t="shared" si="169"/>
        <v>41771.40996527778</v>
      </c>
      <c r="T1106" s="4">
        <f t="shared" si="170"/>
        <v>41801.40996527778</v>
      </c>
      <c r="U1106" s="18">
        <f t="shared" si="171"/>
        <v>30</v>
      </c>
    </row>
    <row r="1107" spans="1:21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67"/>
        <v>0.159</v>
      </c>
      <c r="P1107" s="7">
        <f t="shared" si="168"/>
        <v>71.55</v>
      </c>
      <c r="Q1107" t="str">
        <f t="shared" si="172"/>
        <v>games</v>
      </c>
      <c r="R1107" t="str">
        <f t="shared" si="173"/>
        <v>video games</v>
      </c>
      <c r="S1107" s="4">
        <f t="shared" si="169"/>
        <v>41692.135729166665</v>
      </c>
      <c r="T1107" s="4">
        <f t="shared" si="170"/>
        <v>41722.0940625</v>
      </c>
      <c r="U1107" s="18">
        <f t="shared" si="171"/>
        <v>29.958333333335759</v>
      </c>
    </row>
    <row r="1108" spans="1:21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67"/>
        <v>41.25</v>
      </c>
      <c r="P1108" s="7">
        <f t="shared" si="168"/>
        <v>23.571428571428573</v>
      </c>
      <c r="Q1108" t="str">
        <f t="shared" si="172"/>
        <v>games</v>
      </c>
      <c r="R1108" t="str">
        <f t="shared" si="173"/>
        <v>video games</v>
      </c>
      <c r="S1108" s="4">
        <f t="shared" si="169"/>
        <v>40973.740451388891</v>
      </c>
      <c r="T1108" s="4">
        <f t="shared" si="170"/>
        <v>41003.698784722219</v>
      </c>
      <c r="U1108" s="18">
        <f t="shared" si="171"/>
        <v>29.958333333328483</v>
      </c>
    </row>
    <row r="1109" spans="1:21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67"/>
        <v>0</v>
      </c>
      <c r="P1109" s="7">
        <v>0</v>
      </c>
      <c r="Q1109" t="str">
        <f t="shared" si="172"/>
        <v>games</v>
      </c>
      <c r="R1109" t="str">
        <f t="shared" si="173"/>
        <v>video games</v>
      </c>
      <c r="S1109" s="4">
        <f t="shared" si="169"/>
        <v>41813.861388888887</v>
      </c>
      <c r="T1109" s="4">
        <f t="shared" si="170"/>
        <v>41843.861388888887</v>
      </c>
      <c r="U1109" s="18">
        <f t="shared" si="171"/>
        <v>30</v>
      </c>
    </row>
    <row r="1110" spans="1:21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67"/>
        <v>2.93</v>
      </c>
      <c r="P1110" s="7">
        <f t="shared" ref="P1110:P1121" si="174">E1110/L1110</f>
        <v>34.88095238095238</v>
      </c>
      <c r="Q1110" t="str">
        <f t="shared" si="172"/>
        <v>games</v>
      </c>
      <c r="R1110" t="str">
        <f t="shared" si="173"/>
        <v>video games</v>
      </c>
      <c r="S1110" s="4">
        <f t="shared" si="169"/>
        <v>40952.636979166666</v>
      </c>
      <c r="T1110" s="4">
        <f t="shared" si="170"/>
        <v>41012.595312500001</v>
      </c>
      <c r="U1110" s="18">
        <f t="shared" si="171"/>
        <v>59.958333333335759</v>
      </c>
    </row>
    <row r="1111" spans="1:21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67"/>
        <v>0.44999999999999996</v>
      </c>
      <c r="P1111" s="7">
        <f t="shared" si="174"/>
        <v>15</v>
      </c>
      <c r="Q1111" t="str">
        <f t="shared" si="172"/>
        <v>games</v>
      </c>
      <c r="R1111" t="str">
        <f t="shared" si="173"/>
        <v>video games</v>
      </c>
      <c r="S1111" s="4">
        <f t="shared" si="169"/>
        <v>42662.752199074079</v>
      </c>
      <c r="T1111" s="4">
        <f t="shared" si="170"/>
        <v>42692.793865740736</v>
      </c>
      <c r="U1111" s="18">
        <f t="shared" si="171"/>
        <v>30.041666666656965</v>
      </c>
    </row>
    <row r="1112" spans="1:21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67"/>
        <v>0.51</v>
      </c>
      <c r="P1112" s="7">
        <f t="shared" si="174"/>
        <v>23.181818181818183</v>
      </c>
      <c r="Q1112" t="str">
        <f t="shared" si="172"/>
        <v>games</v>
      </c>
      <c r="R1112" t="str">
        <f t="shared" si="173"/>
        <v>video games</v>
      </c>
      <c r="S1112" s="4">
        <f t="shared" si="169"/>
        <v>41220.933124999996</v>
      </c>
      <c r="T1112" s="4">
        <f t="shared" si="170"/>
        <v>41250.933124999996</v>
      </c>
      <c r="U1112" s="18">
        <f t="shared" si="171"/>
        <v>30</v>
      </c>
    </row>
    <row r="1113" spans="1:21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67"/>
        <v>0.04</v>
      </c>
      <c r="P1113" s="7">
        <f t="shared" si="174"/>
        <v>1</v>
      </c>
      <c r="Q1113" t="str">
        <f t="shared" si="172"/>
        <v>games</v>
      </c>
      <c r="R1113" t="str">
        <f t="shared" si="173"/>
        <v>video games</v>
      </c>
      <c r="S1113" s="4">
        <f t="shared" si="169"/>
        <v>42347.203587962962</v>
      </c>
      <c r="T1113" s="4">
        <f t="shared" si="170"/>
        <v>42377.203587962962</v>
      </c>
      <c r="U1113" s="18">
        <f t="shared" si="171"/>
        <v>30</v>
      </c>
    </row>
    <row r="1114" spans="1:21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67"/>
        <v>35.537409090909087</v>
      </c>
      <c r="P1114" s="7">
        <f t="shared" si="174"/>
        <v>100.23371794871794</v>
      </c>
      <c r="Q1114" t="str">
        <f t="shared" si="172"/>
        <v>games</v>
      </c>
      <c r="R1114" t="str">
        <f t="shared" si="173"/>
        <v>video games</v>
      </c>
      <c r="S1114" s="4">
        <f t="shared" si="169"/>
        <v>41963.759386574078</v>
      </c>
      <c r="T1114" s="4">
        <f t="shared" si="170"/>
        <v>42023.354166666672</v>
      </c>
      <c r="U1114" s="18">
        <f t="shared" si="171"/>
        <v>59.594780092593282</v>
      </c>
    </row>
    <row r="1115" spans="1:21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67"/>
        <v>0.5</v>
      </c>
      <c r="P1115" s="7">
        <f t="shared" si="174"/>
        <v>5</v>
      </c>
      <c r="Q1115" t="str">
        <f t="shared" si="172"/>
        <v>games</v>
      </c>
      <c r="R1115" t="str">
        <f t="shared" si="173"/>
        <v>video games</v>
      </c>
      <c r="S1115" s="4">
        <f t="shared" si="169"/>
        <v>41835.977083333331</v>
      </c>
      <c r="T1115" s="4">
        <f t="shared" si="170"/>
        <v>41865.977083333331</v>
      </c>
      <c r="U1115" s="18">
        <f t="shared" si="171"/>
        <v>30</v>
      </c>
    </row>
    <row r="1116" spans="1:21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67"/>
        <v>0.16666666666666669</v>
      </c>
      <c r="P1116" s="7">
        <f t="shared" si="174"/>
        <v>3.3333333333333335</v>
      </c>
      <c r="Q1116" t="str">
        <f t="shared" si="172"/>
        <v>games</v>
      </c>
      <c r="R1116" t="str">
        <f t="shared" si="173"/>
        <v>video games</v>
      </c>
      <c r="S1116" s="4">
        <f t="shared" si="169"/>
        <v>41526.345914351856</v>
      </c>
      <c r="T1116" s="4">
        <f t="shared" si="170"/>
        <v>41556.345914351856</v>
      </c>
      <c r="U1116" s="18">
        <f t="shared" si="171"/>
        <v>30</v>
      </c>
    </row>
    <row r="1117" spans="1:21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67"/>
        <v>0.13250000000000001</v>
      </c>
      <c r="P1117" s="7">
        <f t="shared" si="174"/>
        <v>13.25</v>
      </c>
      <c r="Q1117" t="str">
        <f t="shared" si="172"/>
        <v>games</v>
      </c>
      <c r="R1117" t="str">
        <f t="shared" si="173"/>
        <v>video games</v>
      </c>
      <c r="S1117" s="4">
        <f t="shared" si="169"/>
        <v>42429.695543981477</v>
      </c>
      <c r="T1117" s="4">
        <f t="shared" si="170"/>
        <v>42459.653877314813</v>
      </c>
      <c r="U1117" s="18">
        <f t="shared" si="171"/>
        <v>29.958333333335759</v>
      </c>
    </row>
    <row r="1118" spans="1:21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67"/>
        <v>3.5704000000000007E-2</v>
      </c>
      <c r="P1118" s="7">
        <f t="shared" si="174"/>
        <v>17.852</v>
      </c>
      <c r="Q1118" t="str">
        <f t="shared" si="172"/>
        <v>games</v>
      </c>
      <c r="R1118" t="str">
        <f t="shared" si="173"/>
        <v>video games</v>
      </c>
      <c r="S1118" s="4">
        <f t="shared" si="169"/>
        <v>41009.847314814819</v>
      </c>
      <c r="T1118" s="4">
        <f t="shared" si="170"/>
        <v>41069.847314814819</v>
      </c>
      <c r="U1118" s="18">
        <f t="shared" si="171"/>
        <v>60</v>
      </c>
    </row>
    <row r="1119" spans="1:21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67"/>
        <v>8.3000000000000007</v>
      </c>
      <c r="P1119" s="7">
        <f t="shared" si="174"/>
        <v>10.375</v>
      </c>
      <c r="Q1119" t="str">
        <f t="shared" si="172"/>
        <v>games</v>
      </c>
      <c r="R1119" t="str">
        <f t="shared" si="173"/>
        <v>video games</v>
      </c>
      <c r="S1119" s="4">
        <f t="shared" si="169"/>
        <v>42333.598530092597</v>
      </c>
      <c r="T1119" s="4">
        <f t="shared" si="170"/>
        <v>42363.598530092597</v>
      </c>
      <c r="U1119" s="18">
        <f t="shared" si="171"/>
        <v>30</v>
      </c>
    </row>
    <row r="1120" spans="1:21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67"/>
        <v>2.4222222222222221</v>
      </c>
      <c r="P1120" s="7">
        <f t="shared" si="174"/>
        <v>36.333333333333336</v>
      </c>
      <c r="Q1120" t="str">
        <f t="shared" si="172"/>
        <v>games</v>
      </c>
      <c r="R1120" t="str">
        <f t="shared" si="173"/>
        <v>video games</v>
      </c>
      <c r="S1120" s="4">
        <f t="shared" si="169"/>
        <v>41704.16642361111</v>
      </c>
      <c r="T1120" s="4">
        <f t="shared" si="170"/>
        <v>41734.124756944446</v>
      </c>
      <c r="U1120" s="18">
        <f t="shared" si="171"/>
        <v>29.958333333335759</v>
      </c>
    </row>
    <row r="1121" spans="1:21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67"/>
        <v>0.23809523809523811</v>
      </c>
      <c r="P1121" s="7">
        <f t="shared" si="174"/>
        <v>5</v>
      </c>
      <c r="Q1121" t="str">
        <f t="shared" si="172"/>
        <v>games</v>
      </c>
      <c r="R1121" t="str">
        <f t="shared" si="173"/>
        <v>video games</v>
      </c>
      <c r="S1121" s="4">
        <f t="shared" si="169"/>
        <v>41722.792407407411</v>
      </c>
      <c r="T1121" s="4">
        <f t="shared" si="170"/>
        <v>41735.792407407411</v>
      </c>
      <c r="U1121" s="18">
        <f t="shared" si="171"/>
        <v>13</v>
      </c>
    </row>
    <row r="1122" spans="1:21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67"/>
        <v>0</v>
      </c>
      <c r="P1122" s="7">
        <v>0</v>
      </c>
      <c r="Q1122" t="str">
        <f t="shared" si="172"/>
        <v>games</v>
      </c>
      <c r="R1122" t="str">
        <f t="shared" si="173"/>
        <v>video games</v>
      </c>
      <c r="S1122" s="4">
        <f t="shared" si="169"/>
        <v>40799.872685185182</v>
      </c>
      <c r="T1122" s="4">
        <f t="shared" si="170"/>
        <v>40844.872685185182</v>
      </c>
      <c r="U1122" s="18">
        <f t="shared" si="171"/>
        <v>45</v>
      </c>
    </row>
    <row r="1123" spans="1:21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67"/>
        <v>1.1599999999999999E-2</v>
      </c>
      <c r="P1123" s="7">
        <f>E1123/L1123</f>
        <v>5.8</v>
      </c>
      <c r="Q1123" t="str">
        <f t="shared" si="172"/>
        <v>games</v>
      </c>
      <c r="R1123" t="str">
        <f t="shared" si="173"/>
        <v>video games</v>
      </c>
      <c r="S1123" s="4">
        <f t="shared" si="169"/>
        <v>42412.934212962966</v>
      </c>
      <c r="T1123" s="4">
        <f t="shared" si="170"/>
        <v>42442.892546296294</v>
      </c>
      <c r="U1123" s="18">
        <f t="shared" si="171"/>
        <v>29.958333333328483</v>
      </c>
    </row>
    <row r="1124" spans="1:21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67"/>
        <v>0</v>
      </c>
      <c r="P1124" s="7">
        <v>0</v>
      </c>
      <c r="Q1124" t="str">
        <f t="shared" si="172"/>
        <v>games</v>
      </c>
      <c r="R1124" t="str">
        <f t="shared" si="173"/>
        <v>video games</v>
      </c>
      <c r="S1124" s="4">
        <f t="shared" si="169"/>
        <v>41410.703993055555</v>
      </c>
      <c r="T1124" s="4">
        <f t="shared" si="170"/>
        <v>41424.703993055555</v>
      </c>
      <c r="U1124" s="18">
        <f t="shared" si="171"/>
        <v>14</v>
      </c>
    </row>
    <row r="1125" spans="1:21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67"/>
        <v>0.22</v>
      </c>
      <c r="P1125" s="7">
        <f>E1125/L1125</f>
        <v>3.6666666666666665</v>
      </c>
      <c r="Q1125" t="str">
        <f t="shared" si="172"/>
        <v>games</v>
      </c>
      <c r="R1125" t="str">
        <f t="shared" si="173"/>
        <v>video games</v>
      </c>
      <c r="S1125" s="4">
        <f t="shared" si="169"/>
        <v>41718.5237037037</v>
      </c>
      <c r="T1125" s="4">
        <f t="shared" si="170"/>
        <v>41748.5237037037</v>
      </c>
      <c r="U1125" s="18">
        <f t="shared" si="171"/>
        <v>30</v>
      </c>
    </row>
    <row r="1126" spans="1:21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67"/>
        <v>0.47222222222222221</v>
      </c>
      <c r="P1126" s="7">
        <f>E1126/L1126</f>
        <v>60.714285714285715</v>
      </c>
      <c r="Q1126" t="str">
        <f t="shared" si="172"/>
        <v>games</v>
      </c>
      <c r="R1126" t="str">
        <f t="shared" ref="R1126:R1145" si="175">RIGHT(N1126,12)</f>
        <v>mobile games</v>
      </c>
      <c r="S1126" s="4">
        <f t="shared" si="169"/>
        <v>42094.667256944449</v>
      </c>
      <c r="T1126" s="4">
        <f t="shared" si="170"/>
        <v>42124.667256944449</v>
      </c>
      <c r="U1126" s="18">
        <f t="shared" si="171"/>
        <v>30</v>
      </c>
    </row>
    <row r="1127" spans="1:21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67"/>
        <v>0</v>
      </c>
      <c r="P1127" s="7">
        <v>0</v>
      </c>
      <c r="Q1127" t="str">
        <f t="shared" si="172"/>
        <v>games</v>
      </c>
      <c r="R1127" t="str">
        <f t="shared" si="175"/>
        <v>mobile games</v>
      </c>
      <c r="S1127" s="4">
        <f t="shared" si="169"/>
        <v>42212.624189814815</v>
      </c>
      <c r="T1127" s="4">
        <f t="shared" si="170"/>
        <v>42272.624189814815</v>
      </c>
      <c r="U1127" s="18">
        <f t="shared" si="171"/>
        <v>60</v>
      </c>
    </row>
    <row r="1128" spans="1:21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67"/>
        <v>0.5</v>
      </c>
      <c r="P1128" s="7">
        <f>E1128/L1128</f>
        <v>5</v>
      </c>
      <c r="Q1128" t="str">
        <f t="shared" si="172"/>
        <v>games</v>
      </c>
      <c r="R1128" t="str">
        <f t="shared" si="175"/>
        <v>mobile games</v>
      </c>
      <c r="S1128" s="4">
        <f t="shared" si="169"/>
        <v>42535.327476851853</v>
      </c>
      <c r="T1128" s="4">
        <f t="shared" si="170"/>
        <v>42565.327476851853</v>
      </c>
      <c r="U1128" s="18">
        <f t="shared" si="171"/>
        <v>30</v>
      </c>
    </row>
    <row r="1129" spans="1:21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67"/>
        <v>1.6714285714285713</v>
      </c>
      <c r="P1129" s="7">
        <f>E1129/L1129</f>
        <v>25.434782608695652</v>
      </c>
      <c r="Q1129" t="str">
        <f t="shared" si="172"/>
        <v>games</v>
      </c>
      <c r="R1129" t="str">
        <f t="shared" si="175"/>
        <v>mobile games</v>
      </c>
      <c r="S1129" s="4">
        <f t="shared" si="169"/>
        <v>41926.854166666664</v>
      </c>
      <c r="T1129" s="4">
        <f t="shared" si="170"/>
        <v>41957.895833333328</v>
      </c>
      <c r="U1129" s="18">
        <f t="shared" si="171"/>
        <v>31.041666666664241</v>
      </c>
    </row>
    <row r="1130" spans="1:21" ht="15.75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67"/>
        <v>0.1</v>
      </c>
      <c r="P1130" s="7">
        <f>E1130/L1130</f>
        <v>1</v>
      </c>
      <c r="Q1130" t="str">
        <f t="shared" ref="Q1130:Q1145" si="176">LEFT(N1130,5)</f>
        <v>games</v>
      </c>
      <c r="R1130" t="str">
        <f t="shared" si="175"/>
        <v>mobile games</v>
      </c>
      <c r="S1130" s="4">
        <f t="shared" si="169"/>
        <v>41828.649502314816</v>
      </c>
      <c r="T1130" s="4">
        <f t="shared" si="170"/>
        <v>41858.649502314816</v>
      </c>
      <c r="U1130" s="18">
        <f t="shared" si="171"/>
        <v>30</v>
      </c>
    </row>
    <row r="1131" spans="1:21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67"/>
        <v>0.105</v>
      </c>
      <c r="P1131" s="7">
        <f>E1131/L1131</f>
        <v>10.5</v>
      </c>
      <c r="Q1131" t="str">
        <f t="shared" si="176"/>
        <v>games</v>
      </c>
      <c r="R1131" t="str">
        <f t="shared" si="175"/>
        <v>mobile games</v>
      </c>
      <c r="S1131" s="4">
        <f t="shared" si="169"/>
        <v>42496.264965277776</v>
      </c>
      <c r="T1131" s="4">
        <f t="shared" si="170"/>
        <v>42526.264965277776</v>
      </c>
      <c r="U1131" s="18">
        <f t="shared" si="171"/>
        <v>30</v>
      </c>
    </row>
    <row r="1132" spans="1:21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67"/>
        <v>0.22</v>
      </c>
      <c r="P1132" s="7">
        <f>E1132/L1132</f>
        <v>3.6666666666666665</v>
      </c>
      <c r="Q1132" t="str">
        <f t="shared" si="176"/>
        <v>games</v>
      </c>
      <c r="R1132" t="str">
        <f t="shared" si="175"/>
        <v>mobile games</v>
      </c>
      <c r="S1132" s="4">
        <f t="shared" si="169"/>
        <v>41908.996527777781</v>
      </c>
      <c r="T1132" s="4">
        <f t="shared" si="170"/>
        <v>41969.038194444445</v>
      </c>
      <c r="U1132" s="18">
        <f t="shared" si="171"/>
        <v>60.041666666664241</v>
      </c>
    </row>
    <row r="1133" spans="1:21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67"/>
        <v>0</v>
      </c>
      <c r="P1133" s="7">
        <v>0</v>
      </c>
      <c r="Q1133" t="str">
        <f t="shared" si="176"/>
        <v>games</v>
      </c>
      <c r="R1133" t="str">
        <f t="shared" si="175"/>
        <v>mobile games</v>
      </c>
      <c r="S1133" s="4">
        <f t="shared" si="169"/>
        <v>42332.908194444448</v>
      </c>
      <c r="T1133" s="4">
        <f t="shared" si="170"/>
        <v>42362.908194444448</v>
      </c>
      <c r="U1133" s="18">
        <f t="shared" si="171"/>
        <v>30</v>
      </c>
    </row>
    <row r="1134" spans="1:21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67"/>
        <v>14.38</v>
      </c>
      <c r="P1134" s="7">
        <f t="shared" ref="P1134:P1141" si="177">E1134/L1134</f>
        <v>110.61538461538461</v>
      </c>
      <c r="Q1134" t="str">
        <f t="shared" si="176"/>
        <v>games</v>
      </c>
      <c r="R1134" t="str">
        <f t="shared" si="175"/>
        <v>mobile games</v>
      </c>
      <c r="S1134" s="4">
        <f t="shared" si="169"/>
        <v>42706.115405092598</v>
      </c>
      <c r="T1134" s="4">
        <f t="shared" si="170"/>
        <v>42736.115405092598</v>
      </c>
      <c r="U1134" s="18">
        <f t="shared" si="171"/>
        <v>30</v>
      </c>
    </row>
    <row r="1135" spans="1:21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67"/>
        <v>0.66666666666666674</v>
      </c>
      <c r="P1135" s="7">
        <f t="shared" si="177"/>
        <v>20</v>
      </c>
      <c r="Q1135" t="str">
        <f t="shared" si="176"/>
        <v>games</v>
      </c>
      <c r="R1135" t="str">
        <f t="shared" si="175"/>
        <v>mobile games</v>
      </c>
      <c r="S1135" s="4">
        <f t="shared" si="169"/>
        <v>41821.407187500001</v>
      </c>
      <c r="T1135" s="4">
        <f t="shared" si="170"/>
        <v>41851.407187500001</v>
      </c>
      <c r="U1135" s="18">
        <f t="shared" si="171"/>
        <v>30</v>
      </c>
    </row>
    <row r="1136" spans="1:21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67"/>
        <v>4.0000000000000001E-3</v>
      </c>
      <c r="P1136" s="7">
        <f t="shared" si="177"/>
        <v>1</v>
      </c>
      <c r="Q1136" t="str">
        <f t="shared" si="176"/>
        <v>games</v>
      </c>
      <c r="R1136" t="str">
        <f t="shared" si="175"/>
        <v>mobile games</v>
      </c>
      <c r="S1136" s="4">
        <f t="shared" si="169"/>
        <v>41958.285046296296</v>
      </c>
      <c r="T1136" s="4">
        <f t="shared" si="170"/>
        <v>41972.189583333333</v>
      </c>
      <c r="U1136" s="18">
        <f t="shared" si="171"/>
        <v>13.904537037036789</v>
      </c>
    </row>
    <row r="1137" spans="1:21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67"/>
        <v>5</v>
      </c>
      <c r="P1137" s="7">
        <f t="shared" si="177"/>
        <v>50</v>
      </c>
      <c r="Q1137" t="str">
        <f t="shared" si="176"/>
        <v>games</v>
      </c>
      <c r="R1137" t="str">
        <f t="shared" si="175"/>
        <v>mobile games</v>
      </c>
      <c r="S1137" s="4">
        <f t="shared" si="169"/>
        <v>42558.98951388889</v>
      </c>
      <c r="T1137" s="4">
        <f t="shared" si="170"/>
        <v>42588.98951388889</v>
      </c>
      <c r="U1137" s="18">
        <f t="shared" si="171"/>
        <v>30</v>
      </c>
    </row>
    <row r="1138" spans="1:21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67"/>
        <v>6.4439140811455857</v>
      </c>
      <c r="P1138" s="7">
        <f t="shared" si="177"/>
        <v>45</v>
      </c>
      <c r="Q1138" t="str">
        <f t="shared" si="176"/>
        <v>games</v>
      </c>
      <c r="R1138" t="str">
        <f t="shared" si="175"/>
        <v>mobile games</v>
      </c>
      <c r="S1138" s="4">
        <f t="shared" si="169"/>
        <v>42327.671631944446</v>
      </c>
      <c r="T1138" s="4">
        <f t="shared" si="170"/>
        <v>42357.671631944446</v>
      </c>
      <c r="U1138" s="18">
        <f t="shared" si="171"/>
        <v>30</v>
      </c>
    </row>
    <row r="1139" spans="1:21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67"/>
        <v>39.5</v>
      </c>
      <c r="P1139" s="7">
        <f t="shared" si="177"/>
        <v>253.2051282051282</v>
      </c>
      <c r="Q1139" t="str">
        <f t="shared" si="176"/>
        <v>games</v>
      </c>
      <c r="R1139" t="str">
        <f t="shared" si="175"/>
        <v>mobile games</v>
      </c>
      <c r="S1139" s="4">
        <f t="shared" si="169"/>
        <v>42453.819687499999</v>
      </c>
      <c r="T1139" s="4">
        <f t="shared" si="170"/>
        <v>42483.819687499999</v>
      </c>
      <c r="U1139" s="18">
        <f t="shared" si="171"/>
        <v>30</v>
      </c>
    </row>
    <row r="1140" spans="1:21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67"/>
        <v>0.35714285714285715</v>
      </c>
      <c r="P1140" s="7">
        <f t="shared" si="177"/>
        <v>31.25</v>
      </c>
      <c r="Q1140" t="str">
        <f t="shared" si="176"/>
        <v>games</v>
      </c>
      <c r="R1140" t="str">
        <f t="shared" si="175"/>
        <v>mobile games</v>
      </c>
      <c r="S1140" s="4">
        <f t="shared" si="169"/>
        <v>42736.9066087963</v>
      </c>
      <c r="T1140" s="4">
        <f t="shared" si="170"/>
        <v>42756.9066087963</v>
      </c>
      <c r="U1140" s="18">
        <f t="shared" si="171"/>
        <v>20</v>
      </c>
    </row>
    <row r="1141" spans="1:21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67"/>
        <v>6.25E-2</v>
      </c>
      <c r="P1141" s="7">
        <f t="shared" si="177"/>
        <v>5</v>
      </c>
      <c r="Q1141" t="str">
        <f t="shared" si="176"/>
        <v>games</v>
      </c>
      <c r="R1141" t="str">
        <f t="shared" si="175"/>
        <v>mobile games</v>
      </c>
      <c r="S1141" s="4">
        <f t="shared" si="169"/>
        <v>41975.34752314815</v>
      </c>
      <c r="T1141" s="4">
        <f t="shared" si="170"/>
        <v>42005.34752314815</v>
      </c>
      <c r="U1141" s="18">
        <f t="shared" si="171"/>
        <v>30</v>
      </c>
    </row>
    <row r="1142" spans="1:21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67"/>
        <v>0</v>
      </c>
      <c r="P1142" s="7">
        <v>0</v>
      </c>
      <c r="Q1142" t="str">
        <f t="shared" si="176"/>
        <v>games</v>
      </c>
      <c r="R1142" t="str">
        <f t="shared" si="175"/>
        <v>mobile games</v>
      </c>
      <c r="S1142" s="4">
        <f t="shared" si="169"/>
        <v>42192.462048611109</v>
      </c>
      <c r="T1142" s="4">
        <f t="shared" si="170"/>
        <v>42222.462048611109</v>
      </c>
      <c r="U1142" s="18">
        <f t="shared" si="171"/>
        <v>30</v>
      </c>
    </row>
    <row r="1143" spans="1:21" ht="15.75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67"/>
        <v>0</v>
      </c>
      <c r="P1143" s="7">
        <v>0</v>
      </c>
      <c r="Q1143" t="str">
        <f t="shared" si="176"/>
        <v>games</v>
      </c>
      <c r="R1143" t="str">
        <f t="shared" si="175"/>
        <v>mobile games</v>
      </c>
      <c r="S1143" s="4">
        <f t="shared" si="169"/>
        <v>42164.699652777781</v>
      </c>
      <c r="T1143" s="4">
        <f t="shared" si="170"/>
        <v>42194.699652777781</v>
      </c>
      <c r="U1143" s="18">
        <f t="shared" si="171"/>
        <v>30</v>
      </c>
    </row>
    <row r="1144" spans="1:21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67"/>
        <v>0</v>
      </c>
      <c r="P1144" s="7">
        <v>0</v>
      </c>
      <c r="Q1144" t="str">
        <f t="shared" si="176"/>
        <v>games</v>
      </c>
      <c r="R1144" t="str">
        <f t="shared" si="175"/>
        <v>mobile games</v>
      </c>
      <c r="S1144" s="4">
        <f t="shared" si="169"/>
        <v>42022.006099537037</v>
      </c>
      <c r="T1144" s="4">
        <f t="shared" si="170"/>
        <v>42052.006099537037</v>
      </c>
      <c r="U1144" s="18">
        <f t="shared" si="171"/>
        <v>30</v>
      </c>
    </row>
    <row r="1145" spans="1:21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67"/>
        <v>0.41333333333333333</v>
      </c>
      <c r="P1145" s="7">
        <f>E1145/L1145</f>
        <v>23.25</v>
      </c>
      <c r="Q1145" t="str">
        <f t="shared" si="176"/>
        <v>games</v>
      </c>
      <c r="R1145" t="str">
        <f t="shared" si="175"/>
        <v>mobile games</v>
      </c>
      <c r="S1145" s="4">
        <f t="shared" si="169"/>
        <v>42325.19358796296</v>
      </c>
      <c r="T1145" s="4">
        <f t="shared" si="170"/>
        <v>42355.19358796296</v>
      </c>
      <c r="U1145" s="18">
        <f t="shared" si="171"/>
        <v>30</v>
      </c>
    </row>
    <row r="1146" spans="1:21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67"/>
        <v>0</v>
      </c>
      <c r="P1146" s="7">
        <v>0</v>
      </c>
      <c r="Q1146" t="str">
        <f t="shared" ref="Q1146:Q1185" si="178">LEFT(N1146,4)</f>
        <v>food</v>
      </c>
      <c r="R1146" t="str">
        <f t="shared" ref="R1146:R1185" si="179">RIGHT(N1146,11)</f>
        <v>food trucks</v>
      </c>
      <c r="S1146" s="4">
        <f t="shared" si="169"/>
        <v>42093.181944444441</v>
      </c>
      <c r="T1146" s="4">
        <f t="shared" si="170"/>
        <v>42123.181944444441</v>
      </c>
      <c r="U1146" s="18">
        <f t="shared" si="171"/>
        <v>30</v>
      </c>
    </row>
    <row r="1147" spans="1:21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67"/>
        <v>0.125</v>
      </c>
      <c r="P1147" s="7">
        <f>E1147/L1147</f>
        <v>100</v>
      </c>
      <c r="Q1147" t="str">
        <f t="shared" si="178"/>
        <v>food</v>
      </c>
      <c r="R1147" t="str">
        <f t="shared" si="179"/>
        <v>food trucks</v>
      </c>
      <c r="S1147" s="4">
        <f t="shared" si="169"/>
        <v>41854.74759259259</v>
      </c>
      <c r="T1147" s="4">
        <f t="shared" si="170"/>
        <v>41914.74759259259</v>
      </c>
      <c r="U1147" s="18">
        <f t="shared" si="171"/>
        <v>60</v>
      </c>
    </row>
    <row r="1148" spans="1:21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67"/>
        <v>8.8333333333333339</v>
      </c>
      <c r="P1148" s="7">
        <f>E1148/L1148</f>
        <v>44.166666666666664</v>
      </c>
      <c r="Q1148" t="str">
        <f t="shared" si="178"/>
        <v>food</v>
      </c>
      <c r="R1148" t="str">
        <f t="shared" si="179"/>
        <v>food trucks</v>
      </c>
      <c r="S1148" s="4">
        <f t="shared" si="169"/>
        <v>41723.9533912037</v>
      </c>
      <c r="T1148" s="4">
        <f t="shared" si="170"/>
        <v>41761.9533912037</v>
      </c>
      <c r="U1148" s="18">
        <f t="shared" si="171"/>
        <v>38</v>
      </c>
    </row>
    <row r="1149" spans="1:21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67"/>
        <v>0</v>
      </c>
      <c r="P1149" s="7">
        <v>0</v>
      </c>
      <c r="Q1149" t="str">
        <f t="shared" si="178"/>
        <v>food</v>
      </c>
      <c r="R1149" t="str">
        <f t="shared" si="179"/>
        <v>food trucks</v>
      </c>
      <c r="S1149" s="4">
        <f t="shared" si="169"/>
        <v>41871.972025462965</v>
      </c>
      <c r="T1149" s="4">
        <f t="shared" si="170"/>
        <v>41931.972025462965</v>
      </c>
      <c r="U1149" s="18">
        <f t="shared" si="171"/>
        <v>60</v>
      </c>
    </row>
    <row r="1150" spans="1:21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67"/>
        <v>0.48666666666666669</v>
      </c>
      <c r="P1150" s="7">
        <f>E1150/L1150</f>
        <v>24.333333333333332</v>
      </c>
      <c r="Q1150" t="str">
        <f t="shared" si="178"/>
        <v>food</v>
      </c>
      <c r="R1150" t="str">
        <f t="shared" si="179"/>
        <v>food trucks</v>
      </c>
      <c r="S1150" s="4">
        <f t="shared" si="169"/>
        <v>42675.171076388884</v>
      </c>
      <c r="T1150" s="4">
        <f t="shared" si="170"/>
        <v>42705.212743055556</v>
      </c>
      <c r="U1150" s="18">
        <f t="shared" si="171"/>
        <v>30.041666666671517</v>
      </c>
    </row>
    <row r="1151" spans="1:21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67"/>
        <v>0.15</v>
      </c>
      <c r="P1151" s="7">
        <f>E1151/L1151</f>
        <v>37.5</v>
      </c>
      <c r="Q1151" t="str">
        <f t="shared" si="178"/>
        <v>food</v>
      </c>
      <c r="R1151" t="str">
        <f t="shared" si="179"/>
        <v>food trucks</v>
      </c>
      <c r="S1151" s="4">
        <f t="shared" si="169"/>
        <v>42507.71025462963</v>
      </c>
      <c r="T1151" s="4">
        <f t="shared" si="170"/>
        <v>42537.71025462963</v>
      </c>
      <c r="U1151" s="18">
        <f t="shared" si="171"/>
        <v>30</v>
      </c>
    </row>
    <row r="1152" spans="1:21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67"/>
        <v>10.08</v>
      </c>
      <c r="P1152" s="7">
        <f>E1152/L1152</f>
        <v>42</v>
      </c>
      <c r="Q1152" t="str">
        <f t="shared" si="178"/>
        <v>food</v>
      </c>
      <c r="R1152" t="str">
        <f t="shared" si="179"/>
        <v>food trucks</v>
      </c>
      <c r="S1152" s="4">
        <f t="shared" si="169"/>
        <v>42317.954571759255</v>
      </c>
      <c r="T1152" s="4">
        <f t="shared" si="170"/>
        <v>42377.954571759255</v>
      </c>
      <c r="U1152" s="18">
        <f t="shared" si="171"/>
        <v>60</v>
      </c>
    </row>
    <row r="1153" spans="1:21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67"/>
        <v>0</v>
      </c>
      <c r="P1153" s="7">
        <v>0</v>
      </c>
      <c r="Q1153" t="str">
        <f t="shared" si="178"/>
        <v>food</v>
      </c>
      <c r="R1153" t="str">
        <f t="shared" si="179"/>
        <v>food trucks</v>
      </c>
      <c r="S1153" s="4">
        <f t="shared" si="169"/>
        <v>42224.102581018524</v>
      </c>
      <c r="T1153" s="4">
        <f t="shared" si="170"/>
        <v>42254.102581018524</v>
      </c>
      <c r="U1153" s="18">
        <f t="shared" si="171"/>
        <v>30</v>
      </c>
    </row>
    <row r="1154" spans="1:21" ht="15.75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80">(E1154/D1154)*100</f>
        <v>5.6937500000000005</v>
      </c>
      <c r="P1154" s="7">
        <f>E1154/L1154</f>
        <v>60.733333333333334</v>
      </c>
      <c r="Q1154" t="str">
        <f t="shared" si="178"/>
        <v>food</v>
      </c>
      <c r="R1154" t="str">
        <f t="shared" si="179"/>
        <v>food trucks</v>
      </c>
      <c r="S1154" s="4">
        <f t="shared" ref="S1154:S1217" si="181" xml:space="preserve"> ((J1154/86400) +25569)</f>
        <v>42109.709629629629</v>
      </c>
      <c r="T1154" s="4">
        <f t="shared" ref="T1154:T1217" si="182" xml:space="preserve"> ((I1154/86400) +25569)</f>
        <v>42139.709629629629</v>
      </c>
      <c r="U1154" s="18">
        <f t="shared" si="171"/>
        <v>30</v>
      </c>
    </row>
    <row r="1155" spans="1:21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80"/>
        <v>0.625</v>
      </c>
      <c r="P1155" s="7">
        <f>E1155/L1155</f>
        <v>50</v>
      </c>
      <c r="Q1155" t="str">
        <f t="shared" si="178"/>
        <v>food</v>
      </c>
      <c r="R1155" t="str">
        <f t="shared" si="179"/>
        <v>food trucks</v>
      </c>
      <c r="S1155" s="4">
        <f t="shared" si="181"/>
        <v>42143.714178240742</v>
      </c>
      <c r="T1155" s="4">
        <f t="shared" si="182"/>
        <v>42173.714178240742</v>
      </c>
      <c r="U1155" s="18">
        <f t="shared" ref="U1155:U1218" si="183">T1155-S1155</f>
        <v>30</v>
      </c>
    </row>
    <row r="1156" spans="1:21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80"/>
        <v>6.5</v>
      </c>
      <c r="P1156" s="7">
        <f>E1156/L1156</f>
        <v>108.33333333333333</v>
      </c>
      <c r="Q1156" t="str">
        <f t="shared" si="178"/>
        <v>food</v>
      </c>
      <c r="R1156" t="str">
        <f t="shared" si="179"/>
        <v>food trucks</v>
      </c>
      <c r="S1156" s="4">
        <f t="shared" si="181"/>
        <v>42223.108865740738</v>
      </c>
      <c r="T1156" s="4">
        <f t="shared" si="182"/>
        <v>42253.108865740738</v>
      </c>
      <c r="U1156" s="18">
        <f t="shared" si="183"/>
        <v>30</v>
      </c>
    </row>
    <row r="1157" spans="1:21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80"/>
        <v>0.752</v>
      </c>
      <c r="P1157" s="7">
        <f>E1157/L1157</f>
        <v>23.5</v>
      </c>
      <c r="Q1157" t="str">
        <f t="shared" si="178"/>
        <v>food</v>
      </c>
      <c r="R1157" t="str">
        <f t="shared" si="179"/>
        <v>food trucks</v>
      </c>
      <c r="S1157" s="4">
        <f t="shared" si="181"/>
        <v>41835.763981481483</v>
      </c>
      <c r="T1157" s="4">
        <f t="shared" si="182"/>
        <v>41865.763981481483</v>
      </c>
      <c r="U1157" s="18">
        <f t="shared" si="183"/>
        <v>30</v>
      </c>
    </row>
    <row r="1158" spans="1:21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80"/>
        <v>0</v>
      </c>
      <c r="P1158" s="7">
        <v>0</v>
      </c>
      <c r="Q1158" t="str">
        <f t="shared" si="178"/>
        <v>food</v>
      </c>
      <c r="R1158" t="str">
        <f t="shared" si="179"/>
        <v>food trucks</v>
      </c>
      <c r="S1158" s="4">
        <f t="shared" si="181"/>
        <v>42029.07131944444</v>
      </c>
      <c r="T1158" s="4">
        <f t="shared" si="182"/>
        <v>42059.07131944444</v>
      </c>
      <c r="U1158" s="18">
        <f t="shared" si="183"/>
        <v>30</v>
      </c>
    </row>
    <row r="1159" spans="1:21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80"/>
        <v>1.51</v>
      </c>
      <c r="P1159" s="7">
        <f>E1159/L1159</f>
        <v>50.333333333333336</v>
      </c>
      <c r="Q1159" t="str">
        <f t="shared" si="178"/>
        <v>food</v>
      </c>
      <c r="R1159" t="str">
        <f t="shared" si="179"/>
        <v>food trucks</v>
      </c>
      <c r="S1159" s="4">
        <f t="shared" si="181"/>
        <v>41918.628240740742</v>
      </c>
      <c r="T1159" s="4">
        <f t="shared" si="182"/>
        <v>41978.669907407406</v>
      </c>
      <c r="U1159" s="18">
        <f t="shared" si="183"/>
        <v>60.041666666664241</v>
      </c>
    </row>
    <row r="1160" spans="1:21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80"/>
        <v>0.46666666666666673</v>
      </c>
      <c r="P1160" s="7">
        <f>E1160/L1160</f>
        <v>11.666666666666666</v>
      </c>
      <c r="Q1160" t="str">
        <f t="shared" si="178"/>
        <v>food</v>
      </c>
      <c r="R1160" t="str">
        <f t="shared" si="179"/>
        <v>food trucks</v>
      </c>
      <c r="S1160" s="4">
        <f t="shared" si="181"/>
        <v>41952.09175925926</v>
      </c>
      <c r="T1160" s="4">
        <f t="shared" si="182"/>
        <v>41982.09175925926</v>
      </c>
      <c r="U1160" s="18">
        <f t="shared" si="183"/>
        <v>30</v>
      </c>
    </row>
    <row r="1161" spans="1:21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80"/>
        <v>0</v>
      </c>
      <c r="P1161" s="7">
        <v>0</v>
      </c>
      <c r="Q1161" t="str">
        <f t="shared" si="178"/>
        <v>food</v>
      </c>
      <c r="R1161" t="str">
        <f t="shared" si="179"/>
        <v>food trucks</v>
      </c>
      <c r="S1161" s="4">
        <f t="shared" si="181"/>
        <v>42154.726446759261</v>
      </c>
      <c r="T1161" s="4">
        <f t="shared" si="182"/>
        <v>42185.65625</v>
      </c>
      <c r="U1161" s="18">
        <f t="shared" si="183"/>
        <v>30.929803240738693</v>
      </c>
    </row>
    <row r="1162" spans="1:21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80"/>
        <v>3.85</v>
      </c>
      <c r="P1162" s="7">
        <f>E1162/L1162</f>
        <v>60.789473684210527</v>
      </c>
      <c r="Q1162" t="str">
        <f t="shared" si="178"/>
        <v>food</v>
      </c>
      <c r="R1162" t="str">
        <f t="shared" si="179"/>
        <v>food trucks</v>
      </c>
      <c r="S1162" s="4">
        <f t="shared" si="181"/>
        <v>42061.154930555553</v>
      </c>
      <c r="T1162" s="4">
        <f t="shared" si="182"/>
        <v>42091.113263888888</v>
      </c>
      <c r="U1162" s="18">
        <f t="shared" si="183"/>
        <v>29.958333333335759</v>
      </c>
    </row>
    <row r="1163" spans="1:21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80"/>
        <v>0</v>
      </c>
      <c r="P1163" s="7">
        <v>0</v>
      </c>
      <c r="Q1163" t="str">
        <f t="shared" si="178"/>
        <v>food</v>
      </c>
      <c r="R1163" t="str">
        <f t="shared" si="179"/>
        <v>food trucks</v>
      </c>
      <c r="S1163" s="4">
        <f t="shared" si="181"/>
        <v>42122.629502314812</v>
      </c>
      <c r="T1163" s="4">
        <f t="shared" si="182"/>
        <v>42143.629502314812</v>
      </c>
      <c r="U1163" s="18">
        <f t="shared" si="183"/>
        <v>21</v>
      </c>
    </row>
    <row r="1164" spans="1:21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80"/>
        <v>5.8333333333333341E-2</v>
      </c>
      <c r="P1164" s="7">
        <f>E1164/L1164</f>
        <v>17.5</v>
      </c>
      <c r="Q1164" t="str">
        <f t="shared" si="178"/>
        <v>food</v>
      </c>
      <c r="R1164" t="str">
        <f t="shared" si="179"/>
        <v>food trucks</v>
      </c>
      <c r="S1164" s="4">
        <f t="shared" si="181"/>
        <v>41876.683611111112</v>
      </c>
      <c r="T1164" s="4">
        <f t="shared" si="182"/>
        <v>41907.683611111112</v>
      </c>
      <c r="U1164" s="18">
        <f t="shared" si="183"/>
        <v>31</v>
      </c>
    </row>
    <row r="1165" spans="1:21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80"/>
        <v>0</v>
      </c>
      <c r="P1165" s="7">
        <v>0</v>
      </c>
      <c r="Q1165" t="str">
        <f t="shared" si="178"/>
        <v>food</v>
      </c>
      <c r="R1165" t="str">
        <f t="shared" si="179"/>
        <v>food trucks</v>
      </c>
      <c r="S1165" s="4">
        <f t="shared" si="181"/>
        <v>41830.723611111112</v>
      </c>
      <c r="T1165" s="4">
        <f t="shared" si="182"/>
        <v>41860.723611111112</v>
      </c>
      <c r="U1165" s="18">
        <f t="shared" si="183"/>
        <v>30</v>
      </c>
    </row>
    <row r="1166" spans="1:21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80"/>
        <v>0</v>
      </c>
      <c r="P1166" s="7">
        <v>0</v>
      </c>
      <c r="Q1166" t="str">
        <f t="shared" si="178"/>
        <v>food</v>
      </c>
      <c r="R1166" t="str">
        <f t="shared" si="179"/>
        <v>food trucks</v>
      </c>
      <c r="S1166" s="4">
        <f t="shared" si="181"/>
        <v>42509.724328703705</v>
      </c>
      <c r="T1166" s="4">
        <f t="shared" si="182"/>
        <v>42539.724328703705</v>
      </c>
      <c r="U1166" s="18">
        <f t="shared" si="183"/>
        <v>30</v>
      </c>
    </row>
    <row r="1167" spans="1:21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80"/>
        <v>20.705000000000002</v>
      </c>
      <c r="P1167" s="7">
        <f t="shared" ref="P1167:P1173" si="184">E1167/L1167</f>
        <v>82.82</v>
      </c>
      <c r="Q1167" t="str">
        <f t="shared" si="178"/>
        <v>food</v>
      </c>
      <c r="R1167" t="str">
        <f t="shared" si="179"/>
        <v>food trucks</v>
      </c>
      <c r="S1167" s="4">
        <f t="shared" si="181"/>
        <v>41792.214467592596</v>
      </c>
      <c r="T1167" s="4">
        <f t="shared" si="182"/>
        <v>41826.214467592596</v>
      </c>
      <c r="U1167" s="18">
        <f t="shared" si="183"/>
        <v>34</v>
      </c>
    </row>
    <row r="1168" spans="1:21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80"/>
        <v>19.139999999999997</v>
      </c>
      <c r="P1168" s="7">
        <f t="shared" si="184"/>
        <v>358.875</v>
      </c>
      <c r="Q1168" t="str">
        <f t="shared" si="178"/>
        <v>food</v>
      </c>
      <c r="R1168" t="str">
        <f t="shared" si="179"/>
        <v>food trucks</v>
      </c>
      <c r="S1168" s="4">
        <f t="shared" si="181"/>
        <v>42150.485439814816</v>
      </c>
      <c r="T1168" s="4">
        <f t="shared" si="182"/>
        <v>42181.166666666672</v>
      </c>
      <c r="U1168" s="18">
        <f t="shared" si="183"/>
        <v>30.681226851855172</v>
      </c>
    </row>
    <row r="1169" spans="1:21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80"/>
        <v>1.6316666666666666</v>
      </c>
      <c r="P1169" s="7">
        <f t="shared" si="184"/>
        <v>61.1875</v>
      </c>
      <c r="Q1169" t="str">
        <f t="shared" si="178"/>
        <v>food</v>
      </c>
      <c r="R1169" t="str">
        <f t="shared" si="179"/>
        <v>food trucks</v>
      </c>
      <c r="S1169" s="4">
        <f t="shared" si="181"/>
        <v>41863.734895833331</v>
      </c>
      <c r="T1169" s="4">
        <f t="shared" si="182"/>
        <v>41894.734895833331</v>
      </c>
      <c r="U1169" s="18">
        <f t="shared" si="183"/>
        <v>31</v>
      </c>
    </row>
    <row r="1170" spans="1:21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80"/>
        <v>5.6666666666666661</v>
      </c>
      <c r="P1170" s="7">
        <f t="shared" si="184"/>
        <v>340</v>
      </c>
      <c r="Q1170" t="str">
        <f t="shared" si="178"/>
        <v>food</v>
      </c>
      <c r="R1170" t="str">
        <f t="shared" si="179"/>
        <v>food trucks</v>
      </c>
      <c r="S1170" s="4">
        <f t="shared" si="181"/>
        <v>42605.053993055553</v>
      </c>
      <c r="T1170" s="4">
        <f t="shared" si="182"/>
        <v>42635.053993055553</v>
      </c>
      <c r="U1170" s="18">
        <f t="shared" si="183"/>
        <v>30</v>
      </c>
    </row>
    <row r="1171" spans="1:21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80"/>
        <v>0.16999999999999998</v>
      </c>
      <c r="P1171" s="7">
        <f t="shared" si="184"/>
        <v>5.666666666666667</v>
      </c>
      <c r="Q1171" t="str">
        <f t="shared" si="178"/>
        <v>food</v>
      </c>
      <c r="R1171" t="str">
        <f t="shared" si="179"/>
        <v>food trucks</v>
      </c>
      <c r="S1171" s="4">
        <f t="shared" si="181"/>
        <v>42027.353738425925</v>
      </c>
      <c r="T1171" s="4">
        <f t="shared" si="182"/>
        <v>42057.353738425925</v>
      </c>
      <c r="U1171" s="18">
        <f t="shared" si="183"/>
        <v>30</v>
      </c>
    </row>
    <row r="1172" spans="1:21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80"/>
        <v>0.4</v>
      </c>
      <c r="P1172" s="7">
        <f t="shared" si="184"/>
        <v>50</v>
      </c>
      <c r="Q1172" t="str">
        <f t="shared" si="178"/>
        <v>food</v>
      </c>
      <c r="R1172" t="str">
        <f t="shared" si="179"/>
        <v>food trucks</v>
      </c>
      <c r="S1172" s="4">
        <f t="shared" si="181"/>
        <v>42124.893182870372</v>
      </c>
      <c r="T1172" s="4">
        <f t="shared" si="182"/>
        <v>42154.893182870372</v>
      </c>
      <c r="U1172" s="18">
        <f t="shared" si="183"/>
        <v>30</v>
      </c>
    </row>
    <row r="1173" spans="1:21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80"/>
        <v>0.1</v>
      </c>
      <c r="P1173" s="7">
        <f t="shared" si="184"/>
        <v>25</v>
      </c>
      <c r="Q1173" t="str">
        <f t="shared" si="178"/>
        <v>food</v>
      </c>
      <c r="R1173" t="str">
        <f t="shared" si="179"/>
        <v>food trucks</v>
      </c>
      <c r="S1173" s="4">
        <f t="shared" si="181"/>
        <v>41938.804710648146</v>
      </c>
      <c r="T1173" s="4">
        <f t="shared" si="182"/>
        <v>41956.846377314811</v>
      </c>
      <c r="U1173" s="18">
        <f t="shared" si="183"/>
        <v>18.041666666664241</v>
      </c>
    </row>
    <row r="1174" spans="1:21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80"/>
        <v>0</v>
      </c>
      <c r="P1174" s="7">
        <v>0</v>
      </c>
      <c r="Q1174" t="str">
        <f t="shared" si="178"/>
        <v>food</v>
      </c>
      <c r="R1174" t="str">
        <f t="shared" si="179"/>
        <v>food trucks</v>
      </c>
      <c r="S1174" s="4">
        <f t="shared" si="181"/>
        <v>41841.682314814811</v>
      </c>
      <c r="T1174" s="4">
        <f t="shared" si="182"/>
        <v>41871.682314814811</v>
      </c>
      <c r="U1174" s="18">
        <f t="shared" si="183"/>
        <v>30</v>
      </c>
    </row>
    <row r="1175" spans="1:21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80"/>
        <v>2.4E-2</v>
      </c>
      <c r="P1175" s="7">
        <f>E1175/L1175</f>
        <v>30</v>
      </c>
      <c r="Q1175" t="str">
        <f t="shared" si="178"/>
        <v>food</v>
      </c>
      <c r="R1175" t="str">
        <f t="shared" si="179"/>
        <v>food trucks</v>
      </c>
      <c r="S1175" s="4">
        <f t="shared" si="181"/>
        <v>42184.185844907406</v>
      </c>
      <c r="T1175" s="4">
        <f t="shared" si="182"/>
        <v>42219.185844907406</v>
      </c>
      <c r="U1175" s="18">
        <f t="shared" si="183"/>
        <v>35</v>
      </c>
    </row>
    <row r="1176" spans="1:21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80"/>
        <v>5.9066666666666672</v>
      </c>
      <c r="P1176" s="7">
        <f>E1176/L1176</f>
        <v>46.631578947368418</v>
      </c>
      <c r="Q1176" t="str">
        <f t="shared" si="178"/>
        <v>food</v>
      </c>
      <c r="R1176" t="str">
        <f t="shared" si="179"/>
        <v>food trucks</v>
      </c>
      <c r="S1176" s="4">
        <f t="shared" si="181"/>
        <v>42468.84174768519</v>
      </c>
      <c r="T1176" s="4">
        <f t="shared" si="182"/>
        <v>42498.84174768519</v>
      </c>
      <c r="U1176" s="18">
        <f t="shared" si="183"/>
        <v>30</v>
      </c>
    </row>
    <row r="1177" spans="1:21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80"/>
        <v>2.9250000000000003</v>
      </c>
      <c r="P1177" s="7">
        <f>E1177/L1177</f>
        <v>65</v>
      </c>
      <c r="Q1177" t="str">
        <f t="shared" si="178"/>
        <v>food</v>
      </c>
      <c r="R1177" t="str">
        <f t="shared" si="179"/>
        <v>food trucks</v>
      </c>
      <c r="S1177" s="4">
        <f t="shared" si="181"/>
        <v>42170.728460648148</v>
      </c>
      <c r="T1177" s="4">
        <f t="shared" si="182"/>
        <v>42200.728460648148</v>
      </c>
      <c r="U1177" s="18">
        <f t="shared" si="183"/>
        <v>30</v>
      </c>
    </row>
    <row r="1178" spans="1:21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80"/>
        <v>5.7142857142857143E-3</v>
      </c>
      <c r="P1178" s="7">
        <f>E1178/L1178</f>
        <v>10</v>
      </c>
      <c r="Q1178" t="str">
        <f t="shared" si="178"/>
        <v>food</v>
      </c>
      <c r="R1178" t="str">
        <f t="shared" si="179"/>
        <v>food trucks</v>
      </c>
      <c r="S1178" s="4">
        <f t="shared" si="181"/>
        <v>42746.019652777773</v>
      </c>
      <c r="T1178" s="4">
        <f t="shared" si="182"/>
        <v>42800.541666666672</v>
      </c>
      <c r="U1178" s="18">
        <f t="shared" si="183"/>
        <v>54.522013888898073</v>
      </c>
    </row>
    <row r="1179" spans="1:21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80"/>
        <v>0</v>
      </c>
      <c r="P1179" s="7">
        <v>0</v>
      </c>
      <c r="Q1179" t="str">
        <f t="shared" si="178"/>
        <v>food</v>
      </c>
      <c r="R1179" t="str">
        <f t="shared" si="179"/>
        <v>food trucks</v>
      </c>
      <c r="S1179" s="4">
        <f t="shared" si="181"/>
        <v>41897.660833333335</v>
      </c>
      <c r="T1179" s="4">
        <f t="shared" si="182"/>
        <v>41927.660833333335</v>
      </c>
      <c r="U1179" s="18">
        <f t="shared" si="183"/>
        <v>30</v>
      </c>
    </row>
    <row r="1180" spans="1:21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80"/>
        <v>6.6666666666666671E-3</v>
      </c>
      <c r="P1180" s="7">
        <f t="shared" ref="P1180:P1211" si="185">E1180/L1180</f>
        <v>5</v>
      </c>
      <c r="Q1180" t="str">
        <f t="shared" si="178"/>
        <v>food</v>
      </c>
      <c r="R1180" t="str">
        <f t="shared" si="179"/>
        <v>food trucks</v>
      </c>
      <c r="S1180" s="4">
        <f t="shared" si="181"/>
        <v>41837.905694444446</v>
      </c>
      <c r="T1180" s="4">
        <f t="shared" si="182"/>
        <v>41867.905694444446</v>
      </c>
      <c r="U1180" s="18">
        <f t="shared" si="183"/>
        <v>30</v>
      </c>
    </row>
    <row r="1181" spans="1:21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80"/>
        <v>5.3333333333333339</v>
      </c>
      <c r="P1181" s="7">
        <f t="shared" si="185"/>
        <v>640</v>
      </c>
      <c r="Q1181" t="str">
        <f t="shared" si="178"/>
        <v>food</v>
      </c>
      <c r="R1181" t="str">
        <f t="shared" si="179"/>
        <v>food trucks</v>
      </c>
      <c r="S1181" s="4">
        <f t="shared" si="181"/>
        <v>42275.720219907409</v>
      </c>
      <c r="T1181" s="4">
        <f t="shared" si="182"/>
        <v>42305.720219907409</v>
      </c>
      <c r="U1181" s="18">
        <f t="shared" si="183"/>
        <v>30</v>
      </c>
    </row>
    <row r="1182" spans="1:21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80"/>
        <v>11.75</v>
      </c>
      <c r="P1182" s="7">
        <f t="shared" si="185"/>
        <v>69.117647058823536</v>
      </c>
      <c r="Q1182" t="str">
        <f t="shared" si="178"/>
        <v>food</v>
      </c>
      <c r="R1182" t="str">
        <f t="shared" si="179"/>
        <v>food trucks</v>
      </c>
      <c r="S1182" s="4">
        <f t="shared" si="181"/>
        <v>41781.806875000002</v>
      </c>
      <c r="T1182" s="4">
        <f t="shared" si="182"/>
        <v>41818.806875000002</v>
      </c>
      <c r="U1182" s="18">
        <f t="shared" si="183"/>
        <v>37</v>
      </c>
    </row>
    <row r="1183" spans="1:21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80"/>
        <v>8.0000000000000002E-3</v>
      </c>
      <c r="P1183" s="7">
        <f t="shared" si="185"/>
        <v>1.3333333333333333</v>
      </c>
      <c r="Q1183" t="str">
        <f t="shared" si="178"/>
        <v>food</v>
      </c>
      <c r="R1183" t="str">
        <f t="shared" si="179"/>
        <v>food trucks</v>
      </c>
      <c r="S1183" s="4">
        <f t="shared" si="181"/>
        <v>42034.339363425926</v>
      </c>
      <c r="T1183" s="4">
        <f t="shared" si="182"/>
        <v>42064.339363425926</v>
      </c>
      <c r="U1183" s="18">
        <f t="shared" si="183"/>
        <v>30</v>
      </c>
    </row>
    <row r="1184" spans="1:21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80"/>
        <v>4.2</v>
      </c>
      <c r="P1184" s="7">
        <f t="shared" si="185"/>
        <v>10.5</v>
      </c>
      <c r="Q1184" t="str">
        <f t="shared" si="178"/>
        <v>food</v>
      </c>
      <c r="R1184" t="str">
        <f t="shared" si="179"/>
        <v>food trucks</v>
      </c>
      <c r="S1184" s="4">
        <f t="shared" si="181"/>
        <v>42728.827407407407</v>
      </c>
      <c r="T1184" s="4">
        <f t="shared" si="182"/>
        <v>42747.695833333331</v>
      </c>
      <c r="U1184" s="18">
        <f t="shared" si="183"/>
        <v>18.868425925924385</v>
      </c>
    </row>
    <row r="1185" spans="1:21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80"/>
        <v>4</v>
      </c>
      <c r="P1185" s="7">
        <f t="shared" si="185"/>
        <v>33.333333333333336</v>
      </c>
      <c r="Q1185" t="str">
        <f t="shared" si="178"/>
        <v>food</v>
      </c>
      <c r="R1185" t="str">
        <f t="shared" si="179"/>
        <v>food trucks</v>
      </c>
      <c r="S1185" s="4">
        <f t="shared" si="181"/>
        <v>42656.86137731481</v>
      </c>
      <c r="T1185" s="4">
        <f t="shared" si="182"/>
        <v>42676.165972222225</v>
      </c>
      <c r="U1185" s="18">
        <f t="shared" si="183"/>
        <v>19.304594907414867</v>
      </c>
    </row>
    <row r="1186" spans="1:21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80"/>
        <v>104.93636363636362</v>
      </c>
      <c r="P1186" s="7">
        <f t="shared" si="185"/>
        <v>61.562666666666665</v>
      </c>
      <c r="Q1186" t="str">
        <f t="shared" ref="Q1186:Q1225" si="186">LEFT(N1186,11)</f>
        <v>photography</v>
      </c>
      <c r="R1186" t="str">
        <f t="shared" ref="R1186:R1225" si="187">RIGHT(N1186,10)</f>
        <v>photobooks</v>
      </c>
      <c r="S1186" s="4">
        <f t="shared" si="181"/>
        <v>42741.599664351852</v>
      </c>
      <c r="T1186" s="4">
        <f t="shared" si="182"/>
        <v>42772.599664351852</v>
      </c>
      <c r="U1186" s="18">
        <f t="shared" si="183"/>
        <v>31</v>
      </c>
    </row>
    <row r="1187" spans="1:21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80"/>
        <v>105.44</v>
      </c>
      <c r="P1187" s="7">
        <f t="shared" si="185"/>
        <v>118.73873873873873</v>
      </c>
      <c r="Q1187" t="str">
        <f t="shared" si="186"/>
        <v>photography</v>
      </c>
      <c r="R1187" t="str">
        <f t="shared" si="187"/>
        <v>photobooks</v>
      </c>
      <c r="S1187" s="4">
        <f t="shared" si="181"/>
        <v>42130.865150462967</v>
      </c>
      <c r="T1187" s="4">
        <f t="shared" si="182"/>
        <v>42163.166666666672</v>
      </c>
      <c r="U1187" s="18">
        <f t="shared" si="183"/>
        <v>32.301516203704523</v>
      </c>
    </row>
    <row r="1188" spans="1:21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80"/>
        <v>106.73333333333332</v>
      </c>
      <c r="P1188" s="7">
        <f t="shared" si="185"/>
        <v>65.081300813008127</v>
      </c>
      <c r="Q1188" t="str">
        <f t="shared" si="186"/>
        <v>photography</v>
      </c>
      <c r="R1188" t="str">
        <f t="shared" si="187"/>
        <v>photobooks</v>
      </c>
      <c r="S1188" s="4">
        <f t="shared" si="181"/>
        <v>42123.86336805555</v>
      </c>
      <c r="T1188" s="4">
        <f t="shared" si="182"/>
        <v>42156.945833333331</v>
      </c>
      <c r="U1188" s="18">
        <f t="shared" si="183"/>
        <v>33.082465277781012</v>
      </c>
    </row>
    <row r="1189" spans="1:21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80"/>
        <v>104.12571428571428</v>
      </c>
      <c r="P1189" s="7">
        <f t="shared" si="185"/>
        <v>130.15714285714284</v>
      </c>
      <c r="Q1189" t="str">
        <f t="shared" si="186"/>
        <v>photography</v>
      </c>
      <c r="R1189" t="str">
        <f t="shared" si="187"/>
        <v>photobooks</v>
      </c>
      <c r="S1189" s="4">
        <f t="shared" si="181"/>
        <v>42109.894942129627</v>
      </c>
      <c r="T1189" s="4">
        <f t="shared" si="182"/>
        <v>42141.75</v>
      </c>
      <c r="U1189" s="18">
        <f t="shared" si="183"/>
        <v>31.855057870372548</v>
      </c>
    </row>
    <row r="1190" spans="1:21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80"/>
        <v>160.54999999999998</v>
      </c>
      <c r="P1190" s="7">
        <f t="shared" si="185"/>
        <v>37.776470588235291</v>
      </c>
      <c r="Q1190" t="str">
        <f t="shared" si="186"/>
        <v>photography</v>
      </c>
      <c r="R1190" t="str">
        <f t="shared" si="187"/>
        <v>photobooks</v>
      </c>
      <c r="S1190" s="4">
        <f t="shared" si="181"/>
        <v>42711.700694444444</v>
      </c>
      <c r="T1190" s="4">
        <f t="shared" si="182"/>
        <v>42732.700694444444</v>
      </c>
      <c r="U1190" s="18">
        <f t="shared" si="183"/>
        <v>21</v>
      </c>
    </row>
    <row r="1191" spans="1:21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80"/>
        <v>107.77777777777777</v>
      </c>
      <c r="P1191" s="7">
        <f t="shared" si="185"/>
        <v>112.79069767441861</v>
      </c>
      <c r="Q1191" t="str">
        <f t="shared" si="186"/>
        <v>photography</v>
      </c>
      <c r="R1191" t="str">
        <f t="shared" si="187"/>
        <v>photobooks</v>
      </c>
      <c r="S1191" s="4">
        <f t="shared" si="181"/>
        <v>42529.979108796295</v>
      </c>
      <c r="T1191" s="4">
        <f t="shared" si="182"/>
        <v>42550.979108796295</v>
      </c>
      <c r="U1191" s="18">
        <f t="shared" si="183"/>
        <v>21</v>
      </c>
    </row>
    <row r="1192" spans="1:21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80"/>
        <v>135</v>
      </c>
      <c r="P1192" s="7">
        <f t="shared" si="185"/>
        <v>51.92307692307692</v>
      </c>
      <c r="Q1192" t="str">
        <f t="shared" si="186"/>
        <v>photography</v>
      </c>
      <c r="R1192" t="str">
        <f t="shared" si="187"/>
        <v>photobooks</v>
      </c>
      <c r="S1192" s="4">
        <f t="shared" si="181"/>
        <v>41852.665798611109</v>
      </c>
      <c r="T1192" s="4">
        <f t="shared" si="182"/>
        <v>41882.665798611109</v>
      </c>
      <c r="U1192" s="18">
        <f t="shared" si="183"/>
        <v>30</v>
      </c>
    </row>
    <row r="1193" spans="1:21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80"/>
        <v>109.07407407407408</v>
      </c>
      <c r="P1193" s="7">
        <f t="shared" si="185"/>
        <v>89.242424242424249</v>
      </c>
      <c r="Q1193" t="str">
        <f t="shared" si="186"/>
        <v>photography</v>
      </c>
      <c r="R1193" t="str">
        <f t="shared" si="187"/>
        <v>photobooks</v>
      </c>
      <c r="S1193" s="4">
        <f t="shared" si="181"/>
        <v>42419.603703703702</v>
      </c>
      <c r="T1193" s="4">
        <f t="shared" si="182"/>
        <v>42449.562037037038</v>
      </c>
      <c r="U1193" s="18">
        <f t="shared" si="183"/>
        <v>29.958333333335759</v>
      </c>
    </row>
    <row r="1194" spans="1:21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80"/>
        <v>290</v>
      </c>
      <c r="P1194" s="7">
        <f t="shared" si="185"/>
        <v>19.333333333333332</v>
      </c>
      <c r="Q1194" t="str">
        <f t="shared" si="186"/>
        <v>photography</v>
      </c>
      <c r="R1194" t="str">
        <f t="shared" si="187"/>
        <v>photobooks</v>
      </c>
      <c r="S1194" s="4">
        <f t="shared" si="181"/>
        <v>42747.506689814814</v>
      </c>
      <c r="T1194" s="4">
        <f t="shared" si="182"/>
        <v>42777.506689814814</v>
      </c>
      <c r="U1194" s="18">
        <f t="shared" si="183"/>
        <v>30</v>
      </c>
    </row>
    <row r="1195" spans="1:21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80"/>
        <v>103.95714285714286</v>
      </c>
      <c r="P1195" s="7">
        <f t="shared" si="185"/>
        <v>79.967032967032964</v>
      </c>
      <c r="Q1195" t="str">
        <f t="shared" si="186"/>
        <v>photography</v>
      </c>
      <c r="R1195" t="str">
        <f t="shared" si="187"/>
        <v>photobooks</v>
      </c>
      <c r="S1195" s="4">
        <f t="shared" si="181"/>
        <v>42409.776076388887</v>
      </c>
      <c r="T1195" s="4">
        <f t="shared" si="182"/>
        <v>42469.734409722223</v>
      </c>
      <c r="U1195" s="18">
        <f t="shared" si="183"/>
        <v>59.958333333335759</v>
      </c>
    </row>
    <row r="1196" spans="1:21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80"/>
        <v>322.24</v>
      </c>
      <c r="P1196" s="7">
        <f t="shared" si="185"/>
        <v>56.414565826330531</v>
      </c>
      <c r="Q1196" t="str">
        <f t="shared" si="186"/>
        <v>photography</v>
      </c>
      <c r="R1196" t="str">
        <f t="shared" si="187"/>
        <v>photobooks</v>
      </c>
      <c r="S1196" s="4">
        <f t="shared" si="181"/>
        <v>42072.488182870366</v>
      </c>
      <c r="T1196" s="4">
        <f t="shared" si="182"/>
        <v>42102.488182870366</v>
      </c>
      <c r="U1196" s="18">
        <f t="shared" si="183"/>
        <v>30</v>
      </c>
    </row>
    <row r="1197" spans="1:21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80"/>
        <v>135</v>
      </c>
      <c r="P1197" s="7">
        <f t="shared" si="185"/>
        <v>79.411764705882348</v>
      </c>
      <c r="Q1197" t="str">
        <f t="shared" si="186"/>
        <v>photography</v>
      </c>
      <c r="R1197" t="str">
        <f t="shared" si="187"/>
        <v>photobooks</v>
      </c>
      <c r="S1197" s="4">
        <f t="shared" si="181"/>
        <v>42298.34783564815</v>
      </c>
      <c r="T1197" s="4">
        <f t="shared" si="182"/>
        <v>42358.375</v>
      </c>
      <c r="U1197" s="18">
        <f t="shared" si="183"/>
        <v>60.027164351849933</v>
      </c>
    </row>
    <row r="1198" spans="1:21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80"/>
        <v>269.91034482758624</v>
      </c>
      <c r="P1198" s="7">
        <f t="shared" si="185"/>
        <v>76.439453125</v>
      </c>
      <c r="Q1198" t="str">
        <f t="shared" si="186"/>
        <v>photography</v>
      </c>
      <c r="R1198" t="str">
        <f t="shared" si="187"/>
        <v>photobooks</v>
      </c>
      <c r="S1198" s="4">
        <f t="shared" si="181"/>
        <v>42326.818738425922</v>
      </c>
      <c r="T1198" s="4">
        <f t="shared" si="182"/>
        <v>42356.818738425922</v>
      </c>
      <c r="U1198" s="18">
        <f t="shared" si="183"/>
        <v>30</v>
      </c>
    </row>
    <row r="1199" spans="1:21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80"/>
        <v>253.29333333333332</v>
      </c>
      <c r="P1199" s="7">
        <f t="shared" si="185"/>
        <v>121</v>
      </c>
      <c r="Q1199" t="str">
        <f t="shared" si="186"/>
        <v>photography</v>
      </c>
      <c r="R1199" t="str">
        <f t="shared" si="187"/>
        <v>photobooks</v>
      </c>
      <c r="S1199" s="4">
        <f t="shared" si="181"/>
        <v>42503.66474537037</v>
      </c>
      <c r="T1199" s="4">
        <f t="shared" si="182"/>
        <v>42534.249305555553</v>
      </c>
      <c r="U1199" s="18">
        <f t="shared" si="183"/>
        <v>30.584560185183364</v>
      </c>
    </row>
    <row r="1200" spans="1:21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80"/>
        <v>260.59999999999997</v>
      </c>
      <c r="P1200" s="7">
        <f t="shared" si="185"/>
        <v>54.616766467065865</v>
      </c>
      <c r="Q1200" t="str">
        <f t="shared" si="186"/>
        <v>photography</v>
      </c>
      <c r="R1200" t="str">
        <f t="shared" si="187"/>
        <v>photobooks</v>
      </c>
      <c r="S1200" s="4">
        <f t="shared" si="181"/>
        <v>42333.619050925925</v>
      </c>
      <c r="T1200" s="4">
        <f t="shared" si="182"/>
        <v>42369.125</v>
      </c>
      <c r="U1200" s="18">
        <f t="shared" si="183"/>
        <v>35.505949074075033</v>
      </c>
    </row>
    <row r="1201" spans="1:21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80"/>
        <v>101.31677953348381</v>
      </c>
      <c r="P1201" s="7">
        <f t="shared" si="185"/>
        <v>299.22222222222223</v>
      </c>
      <c r="Q1201" t="str">
        <f t="shared" si="186"/>
        <v>photography</v>
      </c>
      <c r="R1201" t="str">
        <f t="shared" si="187"/>
        <v>photobooks</v>
      </c>
      <c r="S1201" s="4">
        <f t="shared" si="181"/>
        <v>42161.770833333328</v>
      </c>
      <c r="T1201" s="4">
        <f t="shared" si="182"/>
        <v>42193.770833333328</v>
      </c>
      <c r="U1201" s="18">
        <f t="shared" si="183"/>
        <v>32</v>
      </c>
    </row>
    <row r="1202" spans="1:21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80"/>
        <v>125.60416666666667</v>
      </c>
      <c r="P1202" s="7">
        <f t="shared" si="185"/>
        <v>58.533980582524272</v>
      </c>
      <c r="Q1202" t="str">
        <f t="shared" si="186"/>
        <v>photography</v>
      </c>
      <c r="R1202" t="str">
        <f t="shared" si="187"/>
        <v>photobooks</v>
      </c>
      <c r="S1202" s="4">
        <f t="shared" si="181"/>
        <v>42089.477500000001</v>
      </c>
      <c r="T1202" s="4">
        <f t="shared" si="182"/>
        <v>42110.477500000001</v>
      </c>
      <c r="U1202" s="18">
        <f t="shared" si="183"/>
        <v>21</v>
      </c>
    </row>
    <row r="1203" spans="1:21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80"/>
        <v>102.43783333333334</v>
      </c>
      <c r="P1203" s="7">
        <f t="shared" si="185"/>
        <v>55.371801801801809</v>
      </c>
      <c r="Q1203" t="str">
        <f t="shared" si="186"/>
        <v>photography</v>
      </c>
      <c r="R1203" t="str">
        <f t="shared" si="187"/>
        <v>photobooks</v>
      </c>
      <c r="S1203" s="4">
        <f t="shared" si="181"/>
        <v>42536.60701388889</v>
      </c>
      <c r="T1203" s="4">
        <f t="shared" si="182"/>
        <v>42566.60701388889</v>
      </c>
      <c r="U1203" s="18">
        <f t="shared" si="183"/>
        <v>30</v>
      </c>
    </row>
    <row r="1204" spans="1:21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80"/>
        <v>199.244</v>
      </c>
      <c r="P1204" s="7">
        <f t="shared" si="185"/>
        <v>183.80442804428046</v>
      </c>
      <c r="Q1204" t="str">
        <f t="shared" si="186"/>
        <v>photography</v>
      </c>
      <c r="R1204" t="str">
        <f t="shared" si="187"/>
        <v>photobooks</v>
      </c>
      <c r="S1204" s="4">
        <f t="shared" si="181"/>
        <v>42152.288819444446</v>
      </c>
      <c r="T1204" s="4">
        <f t="shared" si="182"/>
        <v>42182.288819444446</v>
      </c>
      <c r="U1204" s="18">
        <f t="shared" si="183"/>
        <v>30</v>
      </c>
    </row>
    <row r="1205" spans="1:21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80"/>
        <v>102.45398773006136</v>
      </c>
      <c r="P1205" s="7">
        <f t="shared" si="185"/>
        <v>165.34653465346534</v>
      </c>
      <c r="Q1205" t="str">
        <f t="shared" si="186"/>
        <v>photography</v>
      </c>
      <c r="R1205" t="str">
        <f t="shared" si="187"/>
        <v>photobooks</v>
      </c>
      <c r="S1205" s="4">
        <f t="shared" si="181"/>
        <v>42125.614895833336</v>
      </c>
      <c r="T1205" s="4">
        <f t="shared" si="182"/>
        <v>42155.614895833336</v>
      </c>
      <c r="U1205" s="18">
        <f t="shared" si="183"/>
        <v>30</v>
      </c>
    </row>
    <row r="1206" spans="1:21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80"/>
        <v>102.94615384615385</v>
      </c>
      <c r="P1206" s="7">
        <f t="shared" si="185"/>
        <v>234.78947368421052</v>
      </c>
      <c r="Q1206" t="str">
        <f t="shared" si="186"/>
        <v>photography</v>
      </c>
      <c r="R1206" t="str">
        <f t="shared" si="187"/>
        <v>photobooks</v>
      </c>
      <c r="S1206" s="4">
        <f t="shared" si="181"/>
        <v>42297.748067129629</v>
      </c>
      <c r="T1206" s="4">
        <f t="shared" si="182"/>
        <v>42342.208333333328</v>
      </c>
      <c r="U1206" s="18">
        <f t="shared" si="183"/>
        <v>44.460266203699575</v>
      </c>
    </row>
    <row r="1207" spans="1:21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80"/>
        <v>100.86153846153847</v>
      </c>
      <c r="P1207" s="7">
        <f t="shared" si="185"/>
        <v>211.48387096774192</v>
      </c>
      <c r="Q1207" t="str">
        <f t="shared" si="186"/>
        <v>photography</v>
      </c>
      <c r="R1207" t="str">
        <f t="shared" si="187"/>
        <v>photobooks</v>
      </c>
      <c r="S1207" s="4">
        <f t="shared" si="181"/>
        <v>42138.506377314814</v>
      </c>
      <c r="T1207" s="4">
        <f t="shared" si="182"/>
        <v>42168.506377314814</v>
      </c>
      <c r="U1207" s="18">
        <f t="shared" si="183"/>
        <v>30</v>
      </c>
    </row>
    <row r="1208" spans="1:21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80"/>
        <v>114.99999999999999</v>
      </c>
      <c r="P1208" s="7">
        <f t="shared" si="185"/>
        <v>32.34375</v>
      </c>
      <c r="Q1208" t="str">
        <f t="shared" si="186"/>
        <v>photography</v>
      </c>
      <c r="R1208" t="str">
        <f t="shared" si="187"/>
        <v>photobooks</v>
      </c>
      <c r="S1208" s="4">
        <f t="shared" si="181"/>
        <v>42772.776076388887</v>
      </c>
      <c r="T1208" s="4">
        <f t="shared" si="182"/>
        <v>42805.561805555553</v>
      </c>
      <c r="U1208" s="18">
        <f t="shared" si="183"/>
        <v>32.785729166665988</v>
      </c>
    </row>
    <row r="1209" spans="1:21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80"/>
        <v>104.16766467065868</v>
      </c>
      <c r="P1209" s="7">
        <f t="shared" si="185"/>
        <v>123.37588652482269</v>
      </c>
      <c r="Q1209" t="str">
        <f t="shared" si="186"/>
        <v>photography</v>
      </c>
      <c r="R1209" t="str">
        <f t="shared" si="187"/>
        <v>photobooks</v>
      </c>
      <c r="S1209" s="4">
        <f t="shared" si="181"/>
        <v>42430.430243055554</v>
      </c>
      <c r="T1209" s="4">
        <f t="shared" si="182"/>
        <v>42460.416666666672</v>
      </c>
      <c r="U1209" s="18">
        <f t="shared" si="183"/>
        <v>29.986423611117061</v>
      </c>
    </row>
    <row r="1210" spans="1:21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80"/>
        <v>155.29999999999998</v>
      </c>
      <c r="P1210" s="7">
        <f t="shared" si="185"/>
        <v>207.06666666666666</v>
      </c>
      <c r="Q1210" t="str">
        <f t="shared" si="186"/>
        <v>photography</v>
      </c>
      <c r="R1210" t="str">
        <f t="shared" si="187"/>
        <v>photobooks</v>
      </c>
      <c r="S1210" s="4">
        <f t="shared" si="181"/>
        <v>42423.709074074075</v>
      </c>
      <c r="T1210" s="4">
        <f t="shared" si="182"/>
        <v>42453.667407407411</v>
      </c>
      <c r="U1210" s="18">
        <f t="shared" si="183"/>
        <v>29.958333333335759</v>
      </c>
    </row>
    <row r="1211" spans="1:21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80"/>
        <v>106</v>
      </c>
      <c r="P1211" s="7">
        <f t="shared" si="185"/>
        <v>138.2608695652174</v>
      </c>
      <c r="Q1211" t="str">
        <f t="shared" si="186"/>
        <v>photography</v>
      </c>
      <c r="R1211" t="str">
        <f t="shared" si="187"/>
        <v>photobooks</v>
      </c>
      <c r="S1211" s="4">
        <f t="shared" si="181"/>
        <v>42761.846122685187</v>
      </c>
      <c r="T1211" s="4">
        <f t="shared" si="182"/>
        <v>42791.846122685187</v>
      </c>
      <c r="U1211" s="18">
        <f t="shared" si="183"/>
        <v>30</v>
      </c>
    </row>
    <row r="1212" spans="1:21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80"/>
        <v>254.31499999999997</v>
      </c>
      <c r="P1212" s="7">
        <f t="shared" ref="P1212:P1228" si="188">E1212/L1212</f>
        <v>493.81553398058253</v>
      </c>
      <c r="Q1212" t="str">
        <f t="shared" si="186"/>
        <v>photography</v>
      </c>
      <c r="R1212" t="str">
        <f t="shared" si="187"/>
        <v>photobooks</v>
      </c>
      <c r="S1212" s="4">
        <f t="shared" si="181"/>
        <v>42132.941805555558</v>
      </c>
      <c r="T1212" s="4">
        <f t="shared" si="182"/>
        <v>42155.875</v>
      </c>
      <c r="U1212" s="18">
        <f t="shared" si="183"/>
        <v>22.933194444442051</v>
      </c>
    </row>
    <row r="1213" spans="1:21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80"/>
        <v>101.1</v>
      </c>
      <c r="P1213" s="7">
        <f t="shared" si="188"/>
        <v>168.5</v>
      </c>
      <c r="Q1213" t="str">
        <f t="shared" si="186"/>
        <v>photography</v>
      </c>
      <c r="R1213" t="str">
        <f t="shared" si="187"/>
        <v>photobooks</v>
      </c>
      <c r="S1213" s="4">
        <f t="shared" si="181"/>
        <v>42515.866446759261</v>
      </c>
      <c r="T1213" s="4">
        <f t="shared" si="182"/>
        <v>42530.866446759261</v>
      </c>
      <c r="U1213" s="18">
        <f t="shared" si="183"/>
        <v>15</v>
      </c>
    </row>
    <row r="1214" spans="1:21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80"/>
        <v>129.04</v>
      </c>
      <c r="P1214" s="7">
        <f t="shared" si="188"/>
        <v>38.867469879518069</v>
      </c>
      <c r="Q1214" t="str">
        <f t="shared" si="186"/>
        <v>photography</v>
      </c>
      <c r="R1214" t="str">
        <f t="shared" si="187"/>
        <v>photobooks</v>
      </c>
      <c r="S1214" s="4">
        <f t="shared" si="181"/>
        <v>42318.950173611112</v>
      </c>
      <c r="T1214" s="4">
        <f t="shared" si="182"/>
        <v>42335.041666666672</v>
      </c>
      <c r="U1214" s="18">
        <f t="shared" si="183"/>
        <v>16.091493055559113</v>
      </c>
    </row>
    <row r="1215" spans="1:21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80"/>
        <v>102.23076923076924</v>
      </c>
      <c r="P1215" s="7">
        <f t="shared" si="188"/>
        <v>61.527777777777779</v>
      </c>
      <c r="Q1215" t="str">
        <f t="shared" si="186"/>
        <v>photography</v>
      </c>
      <c r="R1215" t="str">
        <f t="shared" si="187"/>
        <v>photobooks</v>
      </c>
      <c r="S1215" s="4">
        <f t="shared" si="181"/>
        <v>42731.755787037036</v>
      </c>
      <c r="T1215" s="4">
        <f t="shared" si="182"/>
        <v>42766.755787037036</v>
      </c>
      <c r="U1215" s="18">
        <f t="shared" si="183"/>
        <v>35</v>
      </c>
    </row>
    <row r="1216" spans="1:21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80"/>
        <v>131.80000000000001</v>
      </c>
      <c r="P1216" s="7">
        <f t="shared" si="188"/>
        <v>105.44</v>
      </c>
      <c r="Q1216" t="str">
        <f t="shared" si="186"/>
        <v>photography</v>
      </c>
      <c r="R1216" t="str">
        <f t="shared" si="187"/>
        <v>photobooks</v>
      </c>
      <c r="S1216" s="4">
        <f t="shared" si="181"/>
        <v>42104.840335648143</v>
      </c>
      <c r="T1216" s="4">
        <f t="shared" si="182"/>
        <v>42164.840335648143</v>
      </c>
      <c r="U1216" s="18">
        <f t="shared" si="183"/>
        <v>60</v>
      </c>
    </row>
    <row r="1217" spans="1:21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80"/>
        <v>786.0802000000001</v>
      </c>
      <c r="P1217" s="7">
        <f t="shared" si="188"/>
        <v>71.592003642987251</v>
      </c>
      <c r="Q1217" t="str">
        <f t="shared" si="186"/>
        <v>photography</v>
      </c>
      <c r="R1217" t="str">
        <f t="shared" si="187"/>
        <v>photobooks</v>
      </c>
      <c r="S1217" s="4">
        <f t="shared" si="181"/>
        <v>41759.923101851848</v>
      </c>
      <c r="T1217" s="4">
        <f t="shared" si="182"/>
        <v>41789.923101851848</v>
      </c>
      <c r="U1217" s="18">
        <f t="shared" si="183"/>
        <v>30</v>
      </c>
    </row>
    <row r="1218" spans="1:21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89">(E1218/D1218)*100</f>
        <v>145.70000000000002</v>
      </c>
      <c r="P1218" s="7">
        <f t="shared" si="188"/>
        <v>91.882882882882882</v>
      </c>
      <c r="Q1218" t="str">
        <f t="shared" si="186"/>
        <v>photography</v>
      </c>
      <c r="R1218" t="str">
        <f t="shared" si="187"/>
        <v>photobooks</v>
      </c>
      <c r="S1218" s="4">
        <f t="shared" ref="S1218:S1281" si="190" xml:space="preserve"> ((J1218/86400) +25569)</f>
        <v>42247.616400462968</v>
      </c>
      <c r="T1218" s="4">
        <f t="shared" ref="T1218:T1281" si="191" xml:space="preserve"> ((I1218/86400) +25569)</f>
        <v>42279.960416666669</v>
      </c>
      <c r="U1218" s="18">
        <f t="shared" si="183"/>
        <v>32.344016203700448</v>
      </c>
    </row>
    <row r="1219" spans="1:21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89"/>
        <v>102.60000000000001</v>
      </c>
      <c r="P1219" s="7">
        <f t="shared" si="188"/>
        <v>148.57377049180329</v>
      </c>
      <c r="Q1219" t="str">
        <f t="shared" si="186"/>
        <v>photography</v>
      </c>
      <c r="R1219" t="str">
        <f t="shared" si="187"/>
        <v>photobooks</v>
      </c>
      <c r="S1219" s="4">
        <f t="shared" si="190"/>
        <v>42535.809490740736</v>
      </c>
      <c r="T1219" s="4">
        <f t="shared" si="191"/>
        <v>42565.809490740736</v>
      </c>
      <c r="U1219" s="18">
        <f t="shared" ref="U1219:U1282" si="192">T1219-S1219</f>
        <v>30</v>
      </c>
    </row>
    <row r="1220" spans="1:21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89"/>
        <v>172.27777777777777</v>
      </c>
      <c r="P1220" s="7">
        <f t="shared" si="188"/>
        <v>174.2134831460674</v>
      </c>
      <c r="Q1220" t="str">
        <f t="shared" si="186"/>
        <v>photography</v>
      </c>
      <c r="R1220" t="str">
        <f t="shared" si="187"/>
        <v>photobooks</v>
      </c>
      <c r="S1220" s="4">
        <f t="shared" si="190"/>
        <v>42278.662037037036</v>
      </c>
      <c r="T1220" s="4">
        <f t="shared" si="191"/>
        <v>42309.125</v>
      </c>
      <c r="U1220" s="18">
        <f t="shared" si="192"/>
        <v>30.462962962963502</v>
      </c>
    </row>
    <row r="1221" spans="1:21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89"/>
        <v>159.16819571865443</v>
      </c>
      <c r="P1221" s="7">
        <f t="shared" si="188"/>
        <v>102.86166007905139</v>
      </c>
      <c r="Q1221" t="str">
        <f t="shared" si="186"/>
        <v>photography</v>
      </c>
      <c r="R1221" t="str">
        <f t="shared" si="187"/>
        <v>photobooks</v>
      </c>
      <c r="S1221" s="4">
        <f t="shared" si="190"/>
        <v>42633.461956018524</v>
      </c>
      <c r="T1221" s="4">
        <f t="shared" si="191"/>
        <v>42663.461956018524</v>
      </c>
      <c r="U1221" s="18">
        <f t="shared" si="192"/>
        <v>30</v>
      </c>
    </row>
    <row r="1222" spans="1:21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89"/>
        <v>103.76666666666668</v>
      </c>
      <c r="P1222" s="7">
        <f t="shared" si="188"/>
        <v>111.17857142857143</v>
      </c>
      <c r="Q1222" t="str">
        <f t="shared" si="186"/>
        <v>photography</v>
      </c>
      <c r="R1222" t="str">
        <f t="shared" si="187"/>
        <v>photobooks</v>
      </c>
      <c r="S1222" s="4">
        <f t="shared" si="190"/>
        <v>42211.628611111111</v>
      </c>
      <c r="T1222" s="4">
        <f t="shared" si="191"/>
        <v>42241.628611111111</v>
      </c>
      <c r="U1222" s="18">
        <f t="shared" si="192"/>
        <v>30</v>
      </c>
    </row>
    <row r="1223" spans="1:21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89"/>
        <v>111.40954545454547</v>
      </c>
      <c r="P1223" s="7">
        <f t="shared" si="188"/>
        <v>23.796213592233013</v>
      </c>
      <c r="Q1223" t="str">
        <f t="shared" si="186"/>
        <v>photography</v>
      </c>
      <c r="R1223" t="str">
        <f t="shared" si="187"/>
        <v>photobooks</v>
      </c>
      <c r="S1223" s="4">
        <f t="shared" si="190"/>
        <v>42680.47555555556</v>
      </c>
      <c r="T1223" s="4">
        <f t="shared" si="191"/>
        <v>42708</v>
      </c>
      <c r="U1223" s="18">
        <f t="shared" si="192"/>
        <v>27.524444444439723</v>
      </c>
    </row>
    <row r="1224" spans="1:21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89"/>
        <v>280.375</v>
      </c>
      <c r="P1224" s="7">
        <f t="shared" si="188"/>
        <v>81.268115942028984</v>
      </c>
      <c r="Q1224" t="str">
        <f t="shared" si="186"/>
        <v>photography</v>
      </c>
      <c r="R1224" t="str">
        <f t="shared" si="187"/>
        <v>photobooks</v>
      </c>
      <c r="S1224" s="4">
        <f t="shared" si="190"/>
        <v>42430.720451388886</v>
      </c>
      <c r="T1224" s="4">
        <f t="shared" si="191"/>
        <v>42461.166666666672</v>
      </c>
      <c r="U1224" s="18">
        <f t="shared" si="192"/>
        <v>30.446215277785086</v>
      </c>
    </row>
    <row r="1225" spans="1:21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89"/>
        <v>112.10606060606061</v>
      </c>
      <c r="P1225" s="7">
        <f t="shared" si="188"/>
        <v>116.21465968586388</v>
      </c>
      <c r="Q1225" t="str">
        <f t="shared" si="186"/>
        <v>photography</v>
      </c>
      <c r="R1225" t="str">
        <f t="shared" si="187"/>
        <v>photobooks</v>
      </c>
      <c r="S1225" s="4">
        <f t="shared" si="190"/>
        <v>42654.177187499998</v>
      </c>
      <c r="T1225" s="4">
        <f t="shared" si="191"/>
        <v>42684.218854166669</v>
      </c>
      <c r="U1225" s="18">
        <f t="shared" si="192"/>
        <v>30.041666666671517</v>
      </c>
    </row>
    <row r="1226" spans="1:21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89"/>
        <v>7.0666666666666673</v>
      </c>
      <c r="P1226" s="7">
        <f t="shared" si="188"/>
        <v>58.888888888888886</v>
      </c>
      <c r="Q1226" t="str">
        <f t="shared" ref="Q1226:Q1257" si="193">LEFT(N1226,5)</f>
        <v>music</v>
      </c>
      <c r="R1226" t="str">
        <f t="shared" ref="R1226:R1245" si="194">RIGHT(N1226,11)</f>
        <v>world music</v>
      </c>
      <c r="S1226" s="4">
        <f t="shared" si="190"/>
        <v>41736.549791666665</v>
      </c>
      <c r="T1226" s="4">
        <f t="shared" si="191"/>
        <v>41796.549791666665</v>
      </c>
      <c r="U1226" s="18">
        <f t="shared" si="192"/>
        <v>60</v>
      </c>
    </row>
    <row r="1227" spans="1:21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89"/>
        <v>4.3999999999999995</v>
      </c>
      <c r="P1227" s="7">
        <f t="shared" si="188"/>
        <v>44</v>
      </c>
      <c r="Q1227" t="str">
        <f t="shared" si="193"/>
        <v>music</v>
      </c>
      <c r="R1227" t="str">
        <f t="shared" si="194"/>
        <v>world music</v>
      </c>
      <c r="S1227" s="4">
        <f t="shared" si="190"/>
        <v>41509.905995370369</v>
      </c>
      <c r="T1227" s="4">
        <f t="shared" si="191"/>
        <v>41569.905995370369</v>
      </c>
      <c r="U1227" s="18">
        <f t="shared" si="192"/>
        <v>60</v>
      </c>
    </row>
    <row r="1228" spans="1:21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89"/>
        <v>3.8739999999999997</v>
      </c>
      <c r="P1228" s="7">
        <f t="shared" si="188"/>
        <v>48.424999999999997</v>
      </c>
      <c r="Q1228" t="str">
        <f t="shared" si="193"/>
        <v>music</v>
      </c>
      <c r="R1228" t="str">
        <f t="shared" si="194"/>
        <v>world music</v>
      </c>
      <c r="S1228" s="4">
        <f t="shared" si="190"/>
        <v>41715.874780092592</v>
      </c>
      <c r="T1228" s="4">
        <f t="shared" si="191"/>
        <v>41750.041666666664</v>
      </c>
      <c r="U1228" s="18">
        <f t="shared" si="192"/>
        <v>34.166886574072123</v>
      </c>
    </row>
    <row r="1229" spans="1:21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89"/>
        <v>0</v>
      </c>
      <c r="P1229" s="7">
        <v>0</v>
      </c>
      <c r="Q1229" t="str">
        <f t="shared" si="193"/>
        <v>music</v>
      </c>
      <c r="R1229" t="str">
        <f t="shared" si="194"/>
        <v>world music</v>
      </c>
      <c r="S1229" s="4">
        <f t="shared" si="190"/>
        <v>41827.919166666667</v>
      </c>
      <c r="T1229" s="4">
        <f t="shared" si="191"/>
        <v>41858.291666666664</v>
      </c>
      <c r="U1229" s="18">
        <f t="shared" si="192"/>
        <v>30.372499999997672</v>
      </c>
    </row>
    <row r="1230" spans="1:21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89"/>
        <v>29.299999999999997</v>
      </c>
      <c r="P1230" s="7">
        <f>E1230/L1230</f>
        <v>61.041666666666664</v>
      </c>
      <c r="Q1230" t="str">
        <f t="shared" si="193"/>
        <v>music</v>
      </c>
      <c r="R1230" t="str">
        <f t="shared" si="194"/>
        <v>world music</v>
      </c>
      <c r="S1230" s="4">
        <f t="shared" si="190"/>
        <v>40754.729259259257</v>
      </c>
      <c r="T1230" s="4">
        <f t="shared" si="191"/>
        <v>40814.729259259257</v>
      </c>
      <c r="U1230" s="18">
        <f t="shared" si="192"/>
        <v>60</v>
      </c>
    </row>
    <row r="1231" spans="1:21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89"/>
        <v>0.90909090909090906</v>
      </c>
      <c r="P1231" s="7">
        <f>E1231/L1231</f>
        <v>25</v>
      </c>
      <c r="Q1231" t="str">
        <f t="shared" si="193"/>
        <v>music</v>
      </c>
      <c r="R1231" t="str">
        <f t="shared" si="194"/>
        <v>world music</v>
      </c>
      <c r="S1231" s="4">
        <f t="shared" si="190"/>
        <v>40985.459803240738</v>
      </c>
      <c r="T1231" s="4">
        <f t="shared" si="191"/>
        <v>41015.666666666664</v>
      </c>
      <c r="U1231" s="18">
        <f t="shared" si="192"/>
        <v>30.206863425926713</v>
      </c>
    </row>
    <row r="1232" spans="1:21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89"/>
        <v>0</v>
      </c>
      <c r="P1232" s="7">
        <v>0</v>
      </c>
      <c r="Q1232" t="str">
        <f t="shared" si="193"/>
        <v>music</v>
      </c>
      <c r="R1232" t="str">
        <f t="shared" si="194"/>
        <v>world music</v>
      </c>
      <c r="S1232" s="4">
        <f t="shared" si="190"/>
        <v>40568.972569444442</v>
      </c>
      <c r="T1232" s="4">
        <f t="shared" si="191"/>
        <v>40598.972569444442</v>
      </c>
      <c r="U1232" s="18">
        <f t="shared" si="192"/>
        <v>30</v>
      </c>
    </row>
    <row r="1233" spans="1:21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89"/>
        <v>0</v>
      </c>
      <c r="P1233" s="7">
        <v>0</v>
      </c>
      <c r="Q1233" t="str">
        <f t="shared" si="193"/>
        <v>music</v>
      </c>
      <c r="R1233" t="str">
        <f t="shared" si="194"/>
        <v>world music</v>
      </c>
      <c r="S1233" s="4">
        <f t="shared" si="190"/>
        <v>42193.941759259258</v>
      </c>
      <c r="T1233" s="4">
        <f t="shared" si="191"/>
        <v>42244.041666666672</v>
      </c>
      <c r="U1233" s="18">
        <f t="shared" si="192"/>
        <v>50.099907407413411</v>
      </c>
    </row>
    <row r="1234" spans="1:21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89"/>
        <v>0.8</v>
      </c>
      <c r="P1234" s="7">
        <f>E1234/L1234</f>
        <v>40</v>
      </c>
      <c r="Q1234" t="str">
        <f t="shared" si="193"/>
        <v>music</v>
      </c>
      <c r="R1234" t="str">
        <f t="shared" si="194"/>
        <v>world music</v>
      </c>
      <c r="S1234" s="4">
        <f t="shared" si="190"/>
        <v>41506.848032407404</v>
      </c>
      <c r="T1234" s="4">
        <f t="shared" si="191"/>
        <v>41553.848032407404</v>
      </c>
      <c r="U1234" s="18">
        <f t="shared" si="192"/>
        <v>47</v>
      </c>
    </row>
    <row r="1235" spans="1:21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89"/>
        <v>11.600000000000001</v>
      </c>
      <c r="P1235" s="7">
        <f>E1235/L1235</f>
        <v>19.333333333333332</v>
      </c>
      <c r="Q1235" t="str">
        <f t="shared" si="193"/>
        <v>music</v>
      </c>
      <c r="R1235" t="str">
        <f t="shared" si="194"/>
        <v>world music</v>
      </c>
      <c r="S1235" s="4">
        <f t="shared" si="190"/>
        <v>40939.948773148149</v>
      </c>
      <c r="T1235" s="4">
        <f t="shared" si="191"/>
        <v>40960.948773148149</v>
      </c>
      <c r="U1235" s="18">
        <f t="shared" si="192"/>
        <v>21</v>
      </c>
    </row>
    <row r="1236" spans="1:21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89"/>
        <v>0</v>
      </c>
      <c r="P1236" s="7">
        <v>0</v>
      </c>
      <c r="Q1236" t="str">
        <f t="shared" si="193"/>
        <v>music</v>
      </c>
      <c r="R1236" t="str">
        <f t="shared" si="194"/>
        <v>world music</v>
      </c>
      <c r="S1236" s="4">
        <f t="shared" si="190"/>
        <v>42007.788680555561</v>
      </c>
      <c r="T1236" s="4">
        <f t="shared" si="191"/>
        <v>42037.788680555561</v>
      </c>
      <c r="U1236" s="18">
        <f t="shared" si="192"/>
        <v>30</v>
      </c>
    </row>
    <row r="1237" spans="1:21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89"/>
        <v>2.7873639500929119</v>
      </c>
      <c r="P1237" s="7">
        <f>E1237/L1237</f>
        <v>35</v>
      </c>
      <c r="Q1237" t="str">
        <f t="shared" si="193"/>
        <v>music</v>
      </c>
      <c r="R1237" t="str">
        <f t="shared" si="194"/>
        <v>world music</v>
      </c>
      <c r="S1237" s="4">
        <f t="shared" si="190"/>
        <v>41583.135405092595</v>
      </c>
      <c r="T1237" s="4">
        <f t="shared" si="191"/>
        <v>41623.135405092595</v>
      </c>
      <c r="U1237" s="18">
        <f t="shared" si="192"/>
        <v>40</v>
      </c>
    </row>
    <row r="1238" spans="1:21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89"/>
        <v>0</v>
      </c>
      <c r="P1238" s="7">
        <v>0</v>
      </c>
      <c r="Q1238" t="str">
        <f t="shared" si="193"/>
        <v>music</v>
      </c>
      <c r="R1238" t="str">
        <f t="shared" si="194"/>
        <v>world music</v>
      </c>
      <c r="S1238" s="4">
        <f t="shared" si="190"/>
        <v>41110.680138888885</v>
      </c>
      <c r="T1238" s="4">
        <f t="shared" si="191"/>
        <v>41118.666666666664</v>
      </c>
      <c r="U1238" s="18">
        <f t="shared" si="192"/>
        <v>7.9865277777789743</v>
      </c>
    </row>
    <row r="1239" spans="1:21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89"/>
        <v>0</v>
      </c>
      <c r="P1239" s="7">
        <v>0</v>
      </c>
      <c r="Q1239" t="str">
        <f t="shared" si="193"/>
        <v>music</v>
      </c>
      <c r="R1239" t="str">
        <f t="shared" si="194"/>
        <v>world music</v>
      </c>
      <c r="S1239" s="4">
        <f t="shared" si="190"/>
        <v>41125.283159722225</v>
      </c>
      <c r="T1239" s="4">
        <f t="shared" si="191"/>
        <v>41145.283159722225</v>
      </c>
      <c r="U1239" s="18">
        <f t="shared" si="192"/>
        <v>20</v>
      </c>
    </row>
    <row r="1240" spans="1:21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89"/>
        <v>17.8</v>
      </c>
      <c r="P1240" s="7">
        <f>E1240/L1240</f>
        <v>59.333333333333336</v>
      </c>
      <c r="Q1240" t="str">
        <f t="shared" si="193"/>
        <v>music</v>
      </c>
      <c r="R1240" t="str">
        <f t="shared" si="194"/>
        <v>world music</v>
      </c>
      <c r="S1240" s="4">
        <f t="shared" si="190"/>
        <v>40731.61037037037</v>
      </c>
      <c r="T1240" s="4">
        <f t="shared" si="191"/>
        <v>40761.61037037037</v>
      </c>
      <c r="U1240" s="18">
        <f t="shared" si="192"/>
        <v>30</v>
      </c>
    </row>
    <row r="1241" spans="1:21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89"/>
        <v>0</v>
      </c>
      <c r="P1241" s="7">
        <v>0</v>
      </c>
      <c r="Q1241" t="str">
        <f t="shared" si="193"/>
        <v>music</v>
      </c>
      <c r="R1241" t="str">
        <f t="shared" si="194"/>
        <v>world music</v>
      </c>
      <c r="S1241" s="4">
        <f t="shared" si="190"/>
        <v>40883.962581018517</v>
      </c>
      <c r="T1241" s="4">
        <f t="shared" si="191"/>
        <v>40913.962581018517</v>
      </c>
      <c r="U1241" s="18">
        <f t="shared" si="192"/>
        <v>30</v>
      </c>
    </row>
    <row r="1242" spans="1:21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89"/>
        <v>3.0124999999999997</v>
      </c>
      <c r="P1242" s="7">
        <f t="shared" ref="P1242:P1273" si="195">E1242/L1242</f>
        <v>30.125</v>
      </c>
      <c r="Q1242" t="str">
        <f t="shared" si="193"/>
        <v>music</v>
      </c>
      <c r="R1242" t="str">
        <f t="shared" si="194"/>
        <v>world music</v>
      </c>
      <c r="S1242" s="4">
        <f t="shared" si="190"/>
        <v>41409.040011574078</v>
      </c>
      <c r="T1242" s="4">
        <f t="shared" si="191"/>
        <v>41467.910416666666</v>
      </c>
      <c r="U1242" s="18">
        <f t="shared" si="192"/>
        <v>58.870405092588044</v>
      </c>
    </row>
    <row r="1243" spans="1:21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89"/>
        <v>50.739999999999995</v>
      </c>
      <c r="P1243" s="7">
        <f t="shared" si="195"/>
        <v>74.617647058823536</v>
      </c>
      <c r="Q1243" t="str">
        <f t="shared" si="193"/>
        <v>music</v>
      </c>
      <c r="R1243" t="str">
        <f t="shared" si="194"/>
        <v>world music</v>
      </c>
      <c r="S1243" s="4">
        <f t="shared" si="190"/>
        <v>41923.837731481479</v>
      </c>
      <c r="T1243" s="4">
        <f t="shared" si="191"/>
        <v>41946.249305555553</v>
      </c>
      <c r="U1243" s="18">
        <f t="shared" si="192"/>
        <v>22.411574074074451</v>
      </c>
    </row>
    <row r="1244" spans="1:21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89"/>
        <v>0.54884742041712409</v>
      </c>
      <c r="P1244" s="7">
        <f t="shared" si="195"/>
        <v>5</v>
      </c>
      <c r="Q1244" t="str">
        <f t="shared" si="193"/>
        <v>music</v>
      </c>
      <c r="R1244" t="str">
        <f t="shared" si="194"/>
        <v>world music</v>
      </c>
      <c r="S1244" s="4">
        <f t="shared" si="190"/>
        <v>40782.165532407409</v>
      </c>
      <c r="T1244" s="4">
        <f t="shared" si="191"/>
        <v>40797.554166666669</v>
      </c>
      <c r="U1244" s="18">
        <f t="shared" si="192"/>
        <v>15.388634259259561</v>
      </c>
    </row>
    <row r="1245" spans="1:21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89"/>
        <v>14.091666666666667</v>
      </c>
      <c r="P1245" s="7">
        <f t="shared" si="195"/>
        <v>44.5</v>
      </c>
      <c r="Q1245" t="str">
        <f t="shared" si="193"/>
        <v>music</v>
      </c>
      <c r="R1245" t="str">
        <f t="shared" si="194"/>
        <v>world music</v>
      </c>
      <c r="S1245" s="4">
        <f t="shared" si="190"/>
        <v>40671.879293981481</v>
      </c>
      <c r="T1245" s="4">
        <f t="shared" si="191"/>
        <v>40732.875</v>
      </c>
      <c r="U1245" s="18">
        <f t="shared" si="192"/>
        <v>60.995706018518831</v>
      </c>
    </row>
    <row r="1246" spans="1:21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89"/>
        <v>103.8</v>
      </c>
      <c r="P1246" s="7">
        <f t="shared" si="195"/>
        <v>46.133333333333333</v>
      </c>
      <c r="Q1246" t="str">
        <f t="shared" si="193"/>
        <v>music</v>
      </c>
      <c r="R1246" t="str">
        <f t="shared" ref="R1246:R1285" si="196">RIGHT(N1246,4)</f>
        <v>rock</v>
      </c>
      <c r="S1246" s="4">
        <f t="shared" si="190"/>
        <v>41355.825497685189</v>
      </c>
      <c r="T1246" s="4">
        <f t="shared" si="191"/>
        <v>41386.875</v>
      </c>
      <c r="U1246" s="18">
        <f t="shared" si="192"/>
        <v>31.049502314810525</v>
      </c>
    </row>
    <row r="1247" spans="1:21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89"/>
        <v>120.24999999999999</v>
      </c>
      <c r="P1247" s="7">
        <f t="shared" si="195"/>
        <v>141.47058823529412</v>
      </c>
      <c r="Q1247" t="str">
        <f t="shared" si="193"/>
        <v>music</v>
      </c>
      <c r="R1247" t="str">
        <f t="shared" si="196"/>
        <v>rock</v>
      </c>
      <c r="S1247" s="4">
        <f t="shared" si="190"/>
        <v>41774.59993055556</v>
      </c>
      <c r="T1247" s="4">
        <f t="shared" si="191"/>
        <v>41804.59993055556</v>
      </c>
      <c r="U1247" s="18">
        <f t="shared" si="192"/>
        <v>30</v>
      </c>
    </row>
    <row r="1248" spans="1:21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89"/>
        <v>117</v>
      </c>
      <c r="P1248" s="7">
        <f t="shared" si="195"/>
        <v>75.483870967741936</v>
      </c>
      <c r="Q1248" t="str">
        <f t="shared" si="193"/>
        <v>music</v>
      </c>
      <c r="R1248" t="str">
        <f t="shared" si="196"/>
        <v>rock</v>
      </c>
      <c r="S1248" s="4">
        <f t="shared" si="190"/>
        <v>40838.043391203704</v>
      </c>
      <c r="T1248" s="4">
        <f t="shared" si="191"/>
        <v>40883.085057870368</v>
      </c>
      <c r="U1248" s="18">
        <f t="shared" si="192"/>
        <v>45.041666666664241</v>
      </c>
    </row>
    <row r="1249" spans="1:21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89"/>
        <v>122.14285714285715</v>
      </c>
      <c r="P1249" s="7">
        <f t="shared" si="195"/>
        <v>85.5</v>
      </c>
      <c r="Q1249" t="str">
        <f t="shared" si="193"/>
        <v>music</v>
      </c>
      <c r="R1249" t="str">
        <f t="shared" si="196"/>
        <v>rock</v>
      </c>
      <c r="S1249" s="4">
        <f t="shared" si="190"/>
        <v>41370.292303240742</v>
      </c>
      <c r="T1249" s="4">
        <f t="shared" si="191"/>
        <v>41400.292303240742</v>
      </c>
      <c r="U1249" s="18">
        <f t="shared" si="192"/>
        <v>30</v>
      </c>
    </row>
    <row r="1250" spans="1:21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89"/>
        <v>151.63999999999999</v>
      </c>
      <c r="P1250" s="7">
        <f t="shared" si="195"/>
        <v>64.254237288135599</v>
      </c>
      <c r="Q1250" t="str">
        <f t="shared" si="193"/>
        <v>music</v>
      </c>
      <c r="R1250" t="str">
        <f t="shared" si="196"/>
        <v>rock</v>
      </c>
      <c r="S1250" s="4">
        <f t="shared" si="190"/>
        <v>41767.656863425924</v>
      </c>
      <c r="T1250" s="4">
        <f t="shared" si="191"/>
        <v>41803.290972222225</v>
      </c>
      <c r="U1250" s="18">
        <f t="shared" si="192"/>
        <v>35.634108796301007</v>
      </c>
    </row>
    <row r="1251" spans="1:21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89"/>
        <v>104.44</v>
      </c>
      <c r="P1251" s="7">
        <f t="shared" si="195"/>
        <v>64.46913580246914</v>
      </c>
      <c r="Q1251" t="str">
        <f t="shared" si="193"/>
        <v>music</v>
      </c>
      <c r="R1251" t="str">
        <f t="shared" si="196"/>
        <v>rock</v>
      </c>
      <c r="S1251" s="4">
        <f t="shared" si="190"/>
        <v>41067.740868055553</v>
      </c>
      <c r="T1251" s="4">
        <f t="shared" si="191"/>
        <v>41097.740868055553</v>
      </c>
      <c r="U1251" s="18">
        <f t="shared" si="192"/>
        <v>30</v>
      </c>
    </row>
    <row r="1252" spans="1:21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89"/>
        <v>200.15333333333331</v>
      </c>
      <c r="P1252" s="7">
        <f t="shared" si="195"/>
        <v>118.2007874015748</v>
      </c>
      <c r="Q1252" t="str">
        <f t="shared" si="193"/>
        <v>music</v>
      </c>
      <c r="R1252" t="str">
        <f t="shared" si="196"/>
        <v>rock</v>
      </c>
      <c r="S1252" s="4">
        <f t="shared" si="190"/>
        <v>41843.64271990741</v>
      </c>
      <c r="T1252" s="4">
        <f t="shared" si="191"/>
        <v>41888.64271990741</v>
      </c>
      <c r="U1252" s="18">
        <f t="shared" si="192"/>
        <v>45</v>
      </c>
    </row>
    <row r="1253" spans="1:21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89"/>
        <v>101.8</v>
      </c>
      <c r="P1253" s="7">
        <f t="shared" si="195"/>
        <v>82.540540540540547</v>
      </c>
      <c r="Q1253" t="str">
        <f t="shared" si="193"/>
        <v>music</v>
      </c>
      <c r="R1253" t="str">
        <f t="shared" si="196"/>
        <v>rock</v>
      </c>
      <c r="S1253" s="4">
        <f t="shared" si="190"/>
        <v>40751.814432870371</v>
      </c>
      <c r="T1253" s="4">
        <f t="shared" si="191"/>
        <v>40811.814432870371</v>
      </c>
      <c r="U1253" s="18">
        <f t="shared" si="192"/>
        <v>60</v>
      </c>
    </row>
    <row r="1254" spans="1:21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89"/>
        <v>137.65714285714284</v>
      </c>
      <c r="P1254" s="7">
        <f t="shared" si="195"/>
        <v>34.170212765957444</v>
      </c>
      <c r="Q1254" t="str">
        <f t="shared" si="193"/>
        <v>music</v>
      </c>
      <c r="R1254" t="str">
        <f t="shared" si="196"/>
        <v>rock</v>
      </c>
      <c r="S1254" s="4">
        <f t="shared" si="190"/>
        <v>41543.988067129627</v>
      </c>
      <c r="T1254" s="4">
        <f t="shared" si="191"/>
        <v>41571.988067129627</v>
      </c>
      <c r="U1254" s="18">
        <f t="shared" si="192"/>
        <v>28</v>
      </c>
    </row>
    <row r="1255" spans="1:21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89"/>
        <v>303833.2</v>
      </c>
      <c r="P1255" s="7">
        <f t="shared" si="195"/>
        <v>42.73322081575246</v>
      </c>
      <c r="Q1255" t="str">
        <f t="shared" si="193"/>
        <v>music</v>
      </c>
      <c r="R1255" t="str">
        <f t="shared" si="196"/>
        <v>rock</v>
      </c>
      <c r="S1255" s="4">
        <f t="shared" si="190"/>
        <v>41855.783645833333</v>
      </c>
      <c r="T1255" s="4">
        <f t="shared" si="191"/>
        <v>41885.783645833333</v>
      </c>
      <c r="U1255" s="18">
        <f t="shared" si="192"/>
        <v>30</v>
      </c>
    </row>
    <row r="1256" spans="1:21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89"/>
        <v>198.85074626865671</v>
      </c>
      <c r="P1256" s="7">
        <f t="shared" si="195"/>
        <v>94.489361702127653</v>
      </c>
      <c r="Q1256" t="str">
        <f t="shared" si="193"/>
        <v>music</v>
      </c>
      <c r="R1256" t="str">
        <f t="shared" si="196"/>
        <v>rock</v>
      </c>
      <c r="S1256" s="4">
        <f t="shared" si="190"/>
        <v>40487.621365740742</v>
      </c>
      <c r="T1256" s="4">
        <f t="shared" si="191"/>
        <v>40544.207638888889</v>
      </c>
      <c r="U1256" s="18">
        <f t="shared" si="192"/>
        <v>56.586273148146574</v>
      </c>
    </row>
    <row r="1257" spans="1:21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89"/>
        <v>202.36666666666667</v>
      </c>
      <c r="P1257" s="7">
        <f t="shared" si="195"/>
        <v>55.697247706422019</v>
      </c>
      <c r="Q1257" t="str">
        <f t="shared" si="193"/>
        <v>music</v>
      </c>
      <c r="R1257" t="str">
        <f t="shared" si="196"/>
        <v>rock</v>
      </c>
      <c r="S1257" s="4">
        <f t="shared" si="190"/>
        <v>41579.845509259263</v>
      </c>
      <c r="T1257" s="4">
        <f t="shared" si="191"/>
        <v>41609.887175925927</v>
      </c>
      <c r="U1257" s="18">
        <f t="shared" si="192"/>
        <v>30.041666666664241</v>
      </c>
    </row>
    <row r="1258" spans="1:21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89"/>
        <v>117.96376666666666</v>
      </c>
      <c r="P1258" s="7">
        <f t="shared" si="195"/>
        <v>98.030831024930734</v>
      </c>
      <c r="Q1258" t="str">
        <f t="shared" ref="Q1258:Q1285" si="197">LEFT(N1258,5)</f>
        <v>music</v>
      </c>
      <c r="R1258" t="str">
        <f t="shared" si="196"/>
        <v>rock</v>
      </c>
      <c r="S1258" s="4">
        <f t="shared" si="190"/>
        <v>40921.919340277775</v>
      </c>
      <c r="T1258" s="4">
        <f t="shared" si="191"/>
        <v>40951.919340277775</v>
      </c>
      <c r="U1258" s="18">
        <f t="shared" si="192"/>
        <v>30</v>
      </c>
    </row>
    <row r="1259" spans="1:21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89"/>
        <v>294.72727272727275</v>
      </c>
      <c r="P1259" s="7">
        <f t="shared" si="195"/>
        <v>92.102272727272734</v>
      </c>
      <c r="Q1259" t="str">
        <f t="shared" si="197"/>
        <v>music</v>
      </c>
      <c r="R1259" t="str">
        <f t="shared" si="196"/>
        <v>rock</v>
      </c>
      <c r="S1259" s="4">
        <f t="shared" si="190"/>
        <v>40587.085532407407</v>
      </c>
      <c r="T1259" s="4">
        <f t="shared" si="191"/>
        <v>40636.043865740743</v>
      </c>
      <c r="U1259" s="18">
        <f t="shared" si="192"/>
        <v>48.958333333335759</v>
      </c>
    </row>
    <row r="1260" spans="1:21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89"/>
        <v>213.14633333333336</v>
      </c>
      <c r="P1260" s="7">
        <f t="shared" si="195"/>
        <v>38.175462686567165</v>
      </c>
      <c r="Q1260" t="str">
        <f t="shared" si="197"/>
        <v>music</v>
      </c>
      <c r="R1260" t="str">
        <f t="shared" si="196"/>
        <v>rock</v>
      </c>
      <c r="S1260" s="4">
        <f t="shared" si="190"/>
        <v>41487.611250000002</v>
      </c>
      <c r="T1260" s="4">
        <f t="shared" si="191"/>
        <v>41517.611250000002</v>
      </c>
      <c r="U1260" s="18">
        <f t="shared" si="192"/>
        <v>30</v>
      </c>
    </row>
    <row r="1261" spans="1:21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89"/>
        <v>104.24</v>
      </c>
      <c r="P1261" s="7">
        <f t="shared" si="195"/>
        <v>27.145833333333332</v>
      </c>
      <c r="Q1261" t="str">
        <f t="shared" si="197"/>
        <v>music</v>
      </c>
      <c r="R1261" t="str">
        <f t="shared" si="196"/>
        <v>rock</v>
      </c>
      <c r="S1261" s="4">
        <f t="shared" si="190"/>
        <v>41766.970648148148</v>
      </c>
      <c r="T1261" s="4">
        <f t="shared" si="191"/>
        <v>41799.165972222225</v>
      </c>
      <c r="U1261" s="18">
        <f t="shared" si="192"/>
        <v>32.19532407407678</v>
      </c>
    </row>
    <row r="1262" spans="1:21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89"/>
        <v>113.66666666666667</v>
      </c>
      <c r="P1262" s="7">
        <f t="shared" si="195"/>
        <v>50.689189189189186</v>
      </c>
      <c r="Q1262" t="str">
        <f t="shared" si="197"/>
        <v>music</v>
      </c>
      <c r="R1262" t="str">
        <f t="shared" si="196"/>
        <v>rock</v>
      </c>
      <c r="S1262" s="4">
        <f t="shared" si="190"/>
        <v>41666.842824074076</v>
      </c>
      <c r="T1262" s="4">
        <f t="shared" si="191"/>
        <v>41696.842824074076</v>
      </c>
      <c r="U1262" s="18">
        <f t="shared" si="192"/>
        <v>30</v>
      </c>
    </row>
    <row r="1263" spans="1:21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89"/>
        <v>101.25</v>
      </c>
      <c r="P1263" s="7">
        <f t="shared" si="195"/>
        <v>38.942307692307693</v>
      </c>
      <c r="Q1263" t="str">
        <f t="shared" si="197"/>
        <v>music</v>
      </c>
      <c r="R1263" t="str">
        <f t="shared" si="196"/>
        <v>rock</v>
      </c>
      <c r="S1263" s="4">
        <f t="shared" si="190"/>
        <v>41638.342905092592</v>
      </c>
      <c r="T1263" s="4">
        <f t="shared" si="191"/>
        <v>41668.342905092592</v>
      </c>
      <c r="U1263" s="18">
        <f t="shared" si="192"/>
        <v>30</v>
      </c>
    </row>
    <row r="1264" spans="1:21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89"/>
        <v>125.41538461538462</v>
      </c>
      <c r="P1264" s="7">
        <f t="shared" si="195"/>
        <v>77.638095238095232</v>
      </c>
      <c r="Q1264" t="str">
        <f t="shared" si="197"/>
        <v>music</v>
      </c>
      <c r="R1264" t="str">
        <f t="shared" si="196"/>
        <v>rock</v>
      </c>
      <c r="S1264" s="4">
        <f t="shared" si="190"/>
        <v>41656.762638888889</v>
      </c>
      <c r="T1264" s="4">
        <f t="shared" si="191"/>
        <v>41686.762638888889</v>
      </c>
      <c r="U1264" s="18">
        <f t="shared" si="192"/>
        <v>30</v>
      </c>
    </row>
    <row r="1265" spans="1:21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89"/>
        <v>119</v>
      </c>
      <c r="P1265" s="7">
        <f t="shared" si="195"/>
        <v>43.536585365853661</v>
      </c>
      <c r="Q1265" t="str">
        <f t="shared" si="197"/>
        <v>music</v>
      </c>
      <c r="R1265" t="str">
        <f t="shared" si="196"/>
        <v>rock</v>
      </c>
      <c r="S1265" s="4">
        <f t="shared" si="190"/>
        <v>41692.084143518521</v>
      </c>
      <c r="T1265" s="4">
        <f t="shared" si="191"/>
        <v>41727.041666666664</v>
      </c>
      <c r="U1265" s="18">
        <f t="shared" si="192"/>
        <v>34.957523148143082</v>
      </c>
    </row>
    <row r="1266" spans="1:21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89"/>
        <v>166.46153846153845</v>
      </c>
      <c r="P1266" s="7">
        <f t="shared" si="195"/>
        <v>31.823529411764707</v>
      </c>
      <c r="Q1266" t="str">
        <f t="shared" si="197"/>
        <v>music</v>
      </c>
      <c r="R1266" t="str">
        <f t="shared" si="196"/>
        <v>rock</v>
      </c>
      <c r="S1266" s="4">
        <f t="shared" si="190"/>
        <v>41547.662997685184</v>
      </c>
      <c r="T1266" s="4">
        <f t="shared" si="191"/>
        <v>41576.662997685184</v>
      </c>
      <c r="U1266" s="18">
        <f t="shared" si="192"/>
        <v>29</v>
      </c>
    </row>
    <row r="1267" spans="1:21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89"/>
        <v>119.14771428571429</v>
      </c>
      <c r="P1267" s="7">
        <f t="shared" si="195"/>
        <v>63.184393939393942</v>
      </c>
      <c r="Q1267" t="str">
        <f t="shared" si="197"/>
        <v>music</v>
      </c>
      <c r="R1267" t="str">
        <f t="shared" si="196"/>
        <v>rock</v>
      </c>
      <c r="S1267" s="4">
        <f t="shared" si="190"/>
        <v>40465.655266203699</v>
      </c>
      <c r="T1267" s="4">
        <f t="shared" si="191"/>
        <v>40512.655266203699</v>
      </c>
      <c r="U1267" s="18">
        <f t="shared" si="192"/>
        <v>47</v>
      </c>
    </row>
    <row r="1268" spans="1:21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89"/>
        <v>100.47368421052632</v>
      </c>
      <c r="P1268" s="7">
        <f t="shared" si="195"/>
        <v>190.9</v>
      </c>
      <c r="Q1268" t="str">
        <f t="shared" si="197"/>
        <v>music</v>
      </c>
      <c r="R1268" t="str">
        <f t="shared" si="196"/>
        <v>rock</v>
      </c>
      <c r="S1268" s="4">
        <f t="shared" si="190"/>
        <v>41620.87667824074</v>
      </c>
      <c r="T1268" s="4">
        <f t="shared" si="191"/>
        <v>41650.87667824074</v>
      </c>
      <c r="U1268" s="18">
        <f t="shared" si="192"/>
        <v>30</v>
      </c>
    </row>
    <row r="1269" spans="1:21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89"/>
        <v>101.8</v>
      </c>
      <c r="P1269" s="7">
        <f t="shared" si="195"/>
        <v>140.85534591194968</v>
      </c>
      <c r="Q1269" t="str">
        <f t="shared" si="197"/>
        <v>music</v>
      </c>
      <c r="R1269" t="str">
        <f t="shared" si="196"/>
        <v>rock</v>
      </c>
      <c r="S1269" s="4">
        <f t="shared" si="190"/>
        <v>41449.585162037038</v>
      </c>
      <c r="T1269" s="4">
        <f t="shared" si="191"/>
        <v>41479.585162037038</v>
      </c>
      <c r="U1269" s="18">
        <f t="shared" si="192"/>
        <v>30</v>
      </c>
    </row>
    <row r="1270" spans="1:21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89"/>
        <v>116.66666666666667</v>
      </c>
      <c r="P1270" s="7">
        <f t="shared" si="195"/>
        <v>76.92307692307692</v>
      </c>
      <c r="Q1270" t="str">
        <f t="shared" si="197"/>
        <v>music</v>
      </c>
      <c r="R1270" t="str">
        <f t="shared" si="196"/>
        <v>rock</v>
      </c>
      <c r="S1270" s="4">
        <f t="shared" si="190"/>
        <v>41507.845451388886</v>
      </c>
      <c r="T1270" s="4">
        <f t="shared" si="191"/>
        <v>41537.845451388886</v>
      </c>
      <c r="U1270" s="18">
        <f t="shared" si="192"/>
        <v>30</v>
      </c>
    </row>
    <row r="1271" spans="1:21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89"/>
        <v>108.64893617021276</v>
      </c>
      <c r="P1271" s="7">
        <f t="shared" si="195"/>
        <v>99.15533980582525</v>
      </c>
      <c r="Q1271" t="str">
        <f t="shared" si="197"/>
        <v>music</v>
      </c>
      <c r="R1271" t="str">
        <f t="shared" si="196"/>
        <v>rock</v>
      </c>
      <c r="S1271" s="4">
        <f t="shared" si="190"/>
        <v>42445.823055555556</v>
      </c>
      <c r="T1271" s="4">
        <f t="shared" si="191"/>
        <v>42476</v>
      </c>
      <c r="U1271" s="18">
        <f t="shared" si="192"/>
        <v>30.176944444443507</v>
      </c>
    </row>
    <row r="1272" spans="1:21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89"/>
        <v>114.72</v>
      </c>
      <c r="P1272" s="7">
        <f t="shared" si="195"/>
        <v>67.881656804733723</v>
      </c>
      <c r="Q1272" t="str">
        <f t="shared" si="197"/>
        <v>music</v>
      </c>
      <c r="R1272" t="str">
        <f t="shared" si="196"/>
        <v>rock</v>
      </c>
      <c r="S1272" s="4">
        <f t="shared" si="190"/>
        <v>40933.85696759259</v>
      </c>
      <c r="T1272" s="4">
        <f t="shared" si="191"/>
        <v>40993.815300925926</v>
      </c>
      <c r="U1272" s="18">
        <f t="shared" si="192"/>
        <v>59.958333333335759</v>
      </c>
    </row>
    <row r="1273" spans="1:21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89"/>
        <v>101.8</v>
      </c>
      <c r="P1273" s="7">
        <f t="shared" si="195"/>
        <v>246.29032258064515</v>
      </c>
      <c r="Q1273" t="str">
        <f t="shared" si="197"/>
        <v>music</v>
      </c>
      <c r="R1273" t="str">
        <f t="shared" si="196"/>
        <v>rock</v>
      </c>
      <c r="S1273" s="4">
        <f t="shared" si="190"/>
        <v>41561.683553240742</v>
      </c>
      <c r="T1273" s="4">
        <f t="shared" si="191"/>
        <v>41591.725219907406</v>
      </c>
      <c r="U1273" s="18">
        <f t="shared" si="192"/>
        <v>30.041666666664241</v>
      </c>
    </row>
    <row r="1274" spans="1:21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89"/>
        <v>106</v>
      </c>
      <c r="P1274" s="7">
        <f t="shared" ref="P1274:P1305" si="198">E1274/L1274</f>
        <v>189.28571428571428</v>
      </c>
      <c r="Q1274" t="str">
        <f t="shared" si="197"/>
        <v>music</v>
      </c>
      <c r="R1274" t="str">
        <f t="shared" si="196"/>
        <v>rock</v>
      </c>
      <c r="S1274" s="4">
        <f t="shared" si="190"/>
        <v>40274.745127314818</v>
      </c>
      <c r="T1274" s="4">
        <f t="shared" si="191"/>
        <v>40344.166666666664</v>
      </c>
      <c r="U1274" s="18">
        <f t="shared" si="192"/>
        <v>69.42153935184615</v>
      </c>
    </row>
    <row r="1275" spans="1:21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89"/>
        <v>103.49999999999999</v>
      </c>
      <c r="P1275" s="7">
        <f t="shared" si="198"/>
        <v>76.666666666666671</v>
      </c>
      <c r="Q1275" t="str">
        <f t="shared" si="197"/>
        <v>music</v>
      </c>
      <c r="R1275" t="str">
        <f t="shared" si="196"/>
        <v>rock</v>
      </c>
      <c r="S1275" s="4">
        <f t="shared" si="190"/>
        <v>41852.730219907404</v>
      </c>
      <c r="T1275" s="4">
        <f t="shared" si="191"/>
        <v>41882.730219907404</v>
      </c>
      <c r="U1275" s="18">
        <f t="shared" si="192"/>
        <v>30</v>
      </c>
    </row>
    <row r="1276" spans="1:21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89"/>
        <v>154.97535999999999</v>
      </c>
      <c r="P1276" s="7">
        <f t="shared" si="198"/>
        <v>82.963254817987149</v>
      </c>
      <c r="Q1276" t="str">
        <f t="shared" si="197"/>
        <v>music</v>
      </c>
      <c r="R1276" t="str">
        <f t="shared" si="196"/>
        <v>rock</v>
      </c>
      <c r="S1276" s="4">
        <f t="shared" si="190"/>
        <v>41116.690104166664</v>
      </c>
      <c r="T1276" s="4">
        <f t="shared" si="191"/>
        <v>41151.690104166664</v>
      </c>
      <c r="U1276" s="18">
        <f t="shared" si="192"/>
        <v>35</v>
      </c>
    </row>
    <row r="1277" spans="1:21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89"/>
        <v>162.14066666666668</v>
      </c>
      <c r="P1277" s="7">
        <f t="shared" si="198"/>
        <v>62.522107969151669</v>
      </c>
      <c r="Q1277" t="str">
        <f t="shared" si="197"/>
        <v>music</v>
      </c>
      <c r="R1277" t="str">
        <f t="shared" si="196"/>
        <v>rock</v>
      </c>
      <c r="S1277" s="4">
        <f t="shared" si="190"/>
        <v>41458.867905092593</v>
      </c>
      <c r="T1277" s="4">
        <f t="shared" si="191"/>
        <v>41493.867905092593</v>
      </c>
      <c r="U1277" s="18">
        <f t="shared" si="192"/>
        <v>35</v>
      </c>
    </row>
    <row r="1278" spans="1:21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89"/>
        <v>104.42100000000001</v>
      </c>
      <c r="P1278" s="7">
        <f t="shared" si="198"/>
        <v>46.06808823529412</v>
      </c>
      <c r="Q1278" t="str">
        <f t="shared" si="197"/>
        <v>music</v>
      </c>
      <c r="R1278" t="str">
        <f t="shared" si="196"/>
        <v>rock</v>
      </c>
      <c r="S1278" s="4">
        <f t="shared" si="190"/>
        <v>40007.704247685186</v>
      </c>
      <c r="T1278" s="4">
        <f t="shared" si="191"/>
        <v>40057.166666666664</v>
      </c>
      <c r="U1278" s="18">
        <f t="shared" si="192"/>
        <v>49.46241898147855</v>
      </c>
    </row>
    <row r="1279" spans="1:21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89"/>
        <v>106.12433333333333</v>
      </c>
      <c r="P1279" s="7">
        <f t="shared" si="198"/>
        <v>38.543946731234868</v>
      </c>
      <c r="Q1279" t="str">
        <f t="shared" si="197"/>
        <v>music</v>
      </c>
      <c r="R1279" t="str">
        <f t="shared" si="196"/>
        <v>rock</v>
      </c>
      <c r="S1279" s="4">
        <f t="shared" si="190"/>
        <v>41121.561886574076</v>
      </c>
      <c r="T1279" s="4">
        <f t="shared" si="191"/>
        <v>41156.561886574076</v>
      </c>
      <c r="U1279" s="18">
        <f t="shared" si="192"/>
        <v>35</v>
      </c>
    </row>
    <row r="1280" spans="1:21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89"/>
        <v>154.93846153846152</v>
      </c>
      <c r="P1280" s="7">
        <f t="shared" si="198"/>
        <v>53.005263157894738</v>
      </c>
      <c r="Q1280" t="str">
        <f t="shared" si="197"/>
        <v>music</v>
      </c>
      <c r="R1280" t="str">
        <f t="shared" si="196"/>
        <v>rock</v>
      </c>
      <c r="S1280" s="4">
        <f t="shared" si="190"/>
        <v>41786.555162037039</v>
      </c>
      <c r="T1280" s="4">
        <f t="shared" si="191"/>
        <v>41815.083333333336</v>
      </c>
      <c r="U1280" s="18">
        <f t="shared" si="192"/>
        <v>28.528171296296932</v>
      </c>
    </row>
    <row r="1281" spans="1:21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89"/>
        <v>110.77157238734421</v>
      </c>
      <c r="P1281" s="7">
        <f t="shared" si="198"/>
        <v>73.355396825396824</v>
      </c>
      <c r="Q1281" t="str">
        <f t="shared" si="197"/>
        <v>music</v>
      </c>
      <c r="R1281" t="str">
        <f t="shared" si="196"/>
        <v>rock</v>
      </c>
      <c r="S1281" s="4">
        <f t="shared" si="190"/>
        <v>41682.099189814813</v>
      </c>
      <c r="T1281" s="4">
        <f t="shared" si="191"/>
        <v>41722.057523148149</v>
      </c>
      <c r="U1281" s="18">
        <f t="shared" si="192"/>
        <v>39.958333333335759</v>
      </c>
    </row>
    <row r="1282" spans="1:21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99">(E1282/D1282)*100</f>
        <v>110.91186666666665</v>
      </c>
      <c r="P1282" s="7">
        <f t="shared" si="198"/>
        <v>127.97523076923076</v>
      </c>
      <c r="Q1282" t="str">
        <f t="shared" si="197"/>
        <v>music</v>
      </c>
      <c r="R1282" t="str">
        <f t="shared" si="196"/>
        <v>rock</v>
      </c>
      <c r="S1282" s="4">
        <f t="shared" ref="S1282:S1345" si="200" xml:space="preserve"> ((J1282/86400) +25569)</f>
        <v>40513.757569444446</v>
      </c>
      <c r="T1282" s="4">
        <f t="shared" ref="T1282:T1345" si="201" xml:space="preserve"> ((I1282/86400) +25569)</f>
        <v>40603.757569444446</v>
      </c>
      <c r="U1282" s="18">
        <f t="shared" si="192"/>
        <v>90</v>
      </c>
    </row>
    <row r="1283" spans="1:21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99"/>
        <v>110.71428571428572</v>
      </c>
      <c r="P1283" s="7">
        <f t="shared" si="198"/>
        <v>104.72972972972973</v>
      </c>
      <c r="Q1283" t="str">
        <f t="shared" si="197"/>
        <v>music</v>
      </c>
      <c r="R1283" t="str">
        <f t="shared" si="196"/>
        <v>rock</v>
      </c>
      <c r="S1283" s="4">
        <f t="shared" si="200"/>
        <v>41463.743472222224</v>
      </c>
      <c r="T1283" s="4">
        <f t="shared" si="201"/>
        <v>41483.743472222224</v>
      </c>
      <c r="U1283" s="18">
        <f t="shared" ref="U1283:U1346" si="202">T1283-S1283</f>
        <v>20</v>
      </c>
    </row>
    <row r="1284" spans="1:21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99"/>
        <v>123.61333333333333</v>
      </c>
      <c r="P1284" s="7">
        <f t="shared" si="198"/>
        <v>67.671532846715323</v>
      </c>
      <c r="Q1284" t="str">
        <f t="shared" si="197"/>
        <v>music</v>
      </c>
      <c r="R1284" t="str">
        <f t="shared" si="196"/>
        <v>rock</v>
      </c>
      <c r="S1284" s="4">
        <f t="shared" si="200"/>
        <v>41586.475173611107</v>
      </c>
      <c r="T1284" s="4">
        <f t="shared" si="201"/>
        <v>41617.207638888889</v>
      </c>
      <c r="U1284" s="18">
        <f t="shared" si="202"/>
        <v>30.732465277782467</v>
      </c>
    </row>
    <row r="1285" spans="1:21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99"/>
        <v>211.05</v>
      </c>
      <c r="P1285" s="7">
        <f t="shared" si="198"/>
        <v>95.931818181818187</v>
      </c>
      <c r="Q1285" t="str">
        <f t="shared" si="197"/>
        <v>music</v>
      </c>
      <c r="R1285" t="str">
        <f t="shared" si="196"/>
        <v>rock</v>
      </c>
      <c r="S1285" s="4">
        <f t="shared" si="200"/>
        <v>41320.717465277776</v>
      </c>
      <c r="T1285" s="4">
        <f t="shared" si="201"/>
        <v>41344.166666666664</v>
      </c>
      <c r="U1285" s="18">
        <f t="shared" si="202"/>
        <v>23.449201388888469</v>
      </c>
    </row>
    <row r="1286" spans="1:21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99"/>
        <v>101</v>
      </c>
      <c r="P1286" s="7">
        <f t="shared" si="198"/>
        <v>65.161290322580641</v>
      </c>
      <c r="Q1286" t="str">
        <f t="shared" ref="Q1286:Q1305" si="203">LEFT(N1286,7)</f>
        <v>theater</v>
      </c>
      <c r="R1286" t="str">
        <f t="shared" ref="R1286:R1305" si="204">RIGHT(N1286,5)</f>
        <v>plays</v>
      </c>
      <c r="S1286" s="4">
        <f t="shared" si="200"/>
        <v>42712.23474537037</v>
      </c>
      <c r="T1286" s="4">
        <f t="shared" si="201"/>
        <v>42735.707638888889</v>
      </c>
      <c r="U1286" s="18">
        <f t="shared" si="202"/>
        <v>23.472893518519413</v>
      </c>
    </row>
    <row r="1287" spans="1:21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99"/>
        <v>101.64999999999999</v>
      </c>
      <c r="P1287" s="7">
        <f t="shared" si="198"/>
        <v>32.269841269841272</v>
      </c>
      <c r="Q1287" t="str">
        <f t="shared" si="203"/>
        <v>theater</v>
      </c>
      <c r="R1287" t="str">
        <f t="shared" si="204"/>
        <v>plays</v>
      </c>
      <c r="S1287" s="4">
        <f t="shared" si="200"/>
        <v>42160.583043981482</v>
      </c>
      <c r="T1287" s="4">
        <f t="shared" si="201"/>
        <v>42175.583043981482</v>
      </c>
      <c r="U1287" s="18">
        <f t="shared" si="202"/>
        <v>15</v>
      </c>
    </row>
    <row r="1288" spans="1:21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99"/>
        <v>108.33333333333333</v>
      </c>
      <c r="P1288" s="7">
        <f t="shared" si="198"/>
        <v>81.25</v>
      </c>
      <c r="Q1288" t="str">
        <f t="shared" si="203"/>
        <v>theater</v>
      </c>
      <c r="R1288" t="str">
        <f t="shared" si="204"/>
        <v>plays</v>
      </c>
      <c r="S1288" s="4">
        <f t="shared" si="200"/>
        <v>42039.384571759263</v>
      </c>
      <c r="T1288" s="4">
        <f t="shared" si="201"/>
        <v>42052.583333333328</v>
      </c>
      <c r="U1288" s="18">
        <f t="shared" si="202"/>
        <v>13.198761574065429</v>
      </c>
    </row>
    <row r="1289" spans="1:21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99"/>
        <v>242</v>
      </c>
      <c r="P1289" s="7">
        <f t="shared" si="198"/>
        <v>24.2</v>
      </c>
      <c r="Q1289" t="str">
        <f t="shared" si="203"/>
        <v>theater</v>
      </c>
      <c r="R1289" t="str">
        <f t="shared" si="204"/>
        <v>plays</v>
      </c>
      <c r="S1289" s="4">
        <f t="shared" si="200"/>
        <v>42107.621018518519</v>
      </c>
      <c r="T1289" s="4">
        <f t="shared" si="201"/>
        <v>42167.621018518519</v>
      </c>
      <c r="U1289" s="18">
        <f t="shared" si="202"/>
        <v>60</v>
      </c>
    </row>
    <row r="1290" spans="1:21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99"/>
        <v>100.44999999999999</v>
      </c>
      <c r="P1290" s="7">
        <f t="shared" si="198"/>
        <v>65.868852459016395</v>
      </c>
      <c r="Q1290" t="str">
        <f t="shared" si="203"/>
        <v>theater</v>
      </c>
      <c r="R1290" t="str">
        <f t="shared" si="204"/>
        <v>plays</v>
      </c>
      <c r="S1290" s="4">
        <f t="shared" si="200"/>
        <v>42561.154664351852</v>
      </c>
      <c r="T1290" s="4">
        <f t="shared" si="201"/>
        <v>42592.166666666672</v>
      </c>
      <c r="U1290" s="18">
        <f t="shared" si="202"/>
        <v>31.012002314819256</v>
      </c>
    </row>
    <row r="1291" spans="1:21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99"/>
        <v>125.06666666666666</v>
      </c>
      <c r="P1291" s="7">
        <f t="shared" si="198"/>
        <v>36.07692307692308</v>
      </c>
      <c r="Q1291" t="str">
        <f t="shared" si="203"/>
        <v>theater</v>
      </c>
      <c r="R1291" t="str">
        <f t="shared" si="204"/>
        <v>plays</v>
      </c>
      <c r="S1291" s="4">
        <f t="shared" si="200"/>
        <v>42709.134780092594</v>
      </c>
      <c r="T1291" s="4">
        <f t="shared" si="201"/>
        <v>42739.134780092594</v>
      </c>
      <c r="U1291" s="18">
        <f t="shared" si="202"/>
        <v>30</v>
      </c>
    </row>
    <row r="1292" spans="1:21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99"/>
        <v>108.57142857142857</v>
      </c>
      <c r="P1292" s="7">
        <f t="shared" si="198"/>
        <v>44.186046511627907</v>
      </c>
      <c r="Q1292" t="str">
        <f t="shared" si="203"/>
        <v>theater</v>
      </c>
      <c r="R1292" t="str">
        <f t="shared" si="204"/>
        <v>plays</v>
      </c>
      <c r="S1292" s="4">
        <f t="shared" si="200"/>
        <v>42086.614942129629</v>
      </c>
      <c r="T1292" s="4">
        <f t="shared" si="201"/>
        <v>42117.290972222225</v>
      </c>
      <c r="U1292" s="18">
        <f t="shared" si="202"/>
        <v>30.676030092596193</v>
      </c>
    </row>
    <row r="1293" spans="1:21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99"/>
        <v>145.70000000000002</v>
      </c>
      <c r="P1293" s="7">
        <f t="shared" si="198"/>
        <v>104.07142857142857</v>
      </c>
      <c r="Q1293" t="str">
        <f t="shared" si="203"/>
        <v>theater</v>
      </c>
      <c r="R1293" t="str">
        <f t="shared" si="204"/>
        <v>plays</v>
      </c>
      <c r="S1293" s="4">
        <f t="shared" si="200"/>
        <v>42064.652673611112</v>
      </c>
      <c r="T1293" s="4">
        <f t="shared" si="201"/>
        <v>42101.291666666672</v>
      </c>
      <c r="U1293" s="18">
        <f t="shared" si="202"/>
        <v>36.638993055559695</v>
      </c>
    </row>
    <row r="1294" spans="1:21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99"/>
        <v>110.00000000000001</v>
      </c>
      <c r="P1294" s="7">
        <f t="shared" si="198"/>
        <v>35.96153846153846</v>
      </c>
      <c r="Q1294" t="str">
        <f t="shared" si="203"/>
        <v>theater</v>
      </c>
      <c r="R1294" t="str">
        <f t="shared" si="204"/>
        <v>plays</v>
      </c>
      <c r="S1294" s="4">
        <f t="shared" si="200"/>
        <v>42256.764212962968</v>
      </c>
      <c r="T1294" s="4">
        <f t="shared" si="201"/>
        <v>42283.957638888889</v>
      </c>
      <c r="U1294" s="18">
        <f t="shared" si="202"/>
        <v>27.193425925921474</v>
      </c>
    </row>
    <row r="1295" spans="1:21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99"/>
        <v>102.23333333333333</v>
      </c>
      <c r="P1295" s="7">
        <f t="shared" si="198"/>
        <v>127.79166666666667</v>
      </c>
      <c r="Q1295" t="str">
        <f t="shared" si="203"/>
        <v>theater</v>
      </c>
      <c r="R1295" t="str">
        <f t="shared" si="204"/>
        <v>plays</v>
      </c>
      <c r="S1295" s="4">
        <f t="shared" si="200"/>
        <v>42292.701053240744</v>
      </c>
      <c r="T1295" s="4">
        <f t="shared" si="201"/>
        <v>42322.742719907408</v>
      </c>
      <c r="U1295" s="18">
        <f t="shared" si="202"/>
        <v>30.041666666664241</v>
      </c>
    </row>
    <row r="1296" spans="1:21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99"/>
        <v>122</v>
      </c>
      <c r="P1296" s="7">
        <f t="shared" si="198"/>
        <v>27.727272727272727</v>
      </c>
      <c r="Q1296" t="str">
        <f t="shared" si="203"/>
        <v>theater</v>
      </c>
      <c r="R1296" t="str">
        <f t="shared" si="204"/>
        <v>plays</v>
      </c>
      <c r="S1296" s="4">
        <f t="shared" si="200"/>
        <v>42278.453668981485</v>
      </c>
      <c r="T1296" s="4">
        <f t="shared" si="201"/>
        <v>42296.458333333328</v>
      </c>
      <c r="U1296" s="18">
        <f t="shared" si="202"/>
        <v>18.00466435184353</v>
      </c>
    </row>
    <row r="1297" spans="1:21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99"/>
        <v>101.96000000000001</v>
      </c>
      <c r="P1297" s="7">
        <f t="shared" si="198"/>
        <v>39.828125</v>
      </c>
      <c r="Q1297" t="str">
        <f t="shared" si="203"/>
        <v>theater</v>
      </c>
      <c r="R1297" t="str">
        <f t="shared" si="204"/>
        <v>plays</v>
      </c>
      <c r="S1297" s="4">
        <f t="shared" si="200"/>
        <v>42184.572881944448</v>
      </c>
      <c r="T1297" s="4">
        <f t="shared" si="201"/>
        <v>42214.708333333328</v>
      </c>
      <c r="U1297" s="18">
        <f t="shared" si="202"/>
        <v>30.135451388880028</v>
      </c>
    </row>
    <row r="1298" spans="1:21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99"/>
        <v>141.1764705882353</v>
      </c>
      <c r="P1298" s="7">
        <f t="shared" si="198"/>
        <v>52.173913043478258</v>
      </c>
      <c r="Q1298" t="str">
        <f t="shared" si="203"/>
        <v>theater</v>
      </c>
      <c r="R1298" t="str">
        <f t="shared" si="204"/>
        <v>plays</v>
      </c>
      <c r="S1298" s="4">
        <f t="shared" si="200"/>
        <v>42423.050613425927</v>
      </c>
      <c r="T1298" s="4">
        <f t="shared" si="201"/>
        <v>42443.008946759262</v>
      </c>
      <c r="U1298" s="18">
        <f t="shared" si="202"/>
        <v>19.958333333335759</v>
      </c>
    </row>
    <row r="1299" spans="1:21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99"/>
        <v>109.52500000000001</v>
      </c>
      <c r="P1299" s="7">
        <f t="shared" si="198"/>
        <v>92.037815126050418</v>
      </c>
      <c r="Q1299" t="str">
        <f t="shared" si="203"/>
        <v>theater</v>
      </c>
      <c r="R1299" t="str">
        <f t="shared" si="204"/>
        <v>plays</v>
      </c>
      <c r="S1299" s="4">
        <f t="shared" si="200"/>
        <v>42461.747199074074</v>
      </c>
      <c r="T1299" s="4">
        <f t="shared" si="201"/>
        <v>42491.747199074074</v>
      </c>
      <c r="U1299" s="18">
        <f t="shared" si="202"/>
        <v>30</v>
      </c>
    </row>
    <row r="1300" spans="1:21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99"/>
        <v>104.65</v>
      </c>
      <c r="P1300" s="7">
        <f t="shared" si="198"/>
        <v>63.424242424242422</v>
      </c>
      <c r="Q1300" t="str">
        <f t="shared" si="203"/>
        <v>theater</v>
      </c>
      <c r="R1300" t="str">
        <f t="shared" si="204"/>
        <v>plays</v>
      </c>
      <c r="S1300" s="4">
        <f t="shared" si="200"/>
        <v>42458.680925925924</v>
      </c>
      <c r="T1300" s="4">
        <f t="shared" si="201"/>
        <v>42488.680925925924</v>
      </c>
      <c r="U1300" s="18">
        <f t="shared" si="202"/>
        <v>30</v>
      </c>
    </row>
    <row r="1301" spans="1:21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99"/>
        <v>124</v>
      </c>
      <c r="P1301" s="7">
        <f t="shared" si="198"/>
        <v>135.625</v>
      </c>
      <c r="Q1301" t="str">
        <f t="shared" si="203"/>
        <v>theater</v>
      </c>
      <c r="R1301" t="str">
        <f t="shared" si="204"/>
        <v>plays</v>
      </c>
      <c r="S1301" s="4">
        <f t="shared" si="200"/>
        <v>42169.814340277779</v>
      </c>
      <c r="T1301" s="4">
        <f t="shared" si="201"/>
        <v>42199.814340277779</v>
      </c>
      <c r="U1301" s="18">
        <f t="shared" si="202"/>
        <v>30</v>
      </c>
    </row>
    <row r="1302" spans="1:21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99"/>
        <v>135</v>
      </c>
      <c r="P1302" s="7">
        <f t="shared" si="198"/>
        <v>168.75</v>
      </c>
      <c r="Q1302" t="str">
        <f t="shared" si="203"/>
        <v>theater</v>
      </c>
      <c r="R1302" t="str">
        <f t="shared" si="204"/>
        <v>plays</v>
      </c>
      <c r="S1302" s="4">
        <f t="shared" si="200"/>
        <v>42483.675208333334</v>
      </c>
      <c r="T1302" s="4">
        <f t="shared" si="201"/>
        <v>42522.789583333331</v>
      </c>
      <c r="U1302" s="18">
        <f t="shared" si="202"/>
        <v>39.114374999997381</v>
      </c>
    </row>
    <row r="1303" spans="1:21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99"/>
        <v>102.75000000000001</v>
      </c>
      <c r="P1303" s="7">
        <f t="shared" si="198"/>
        <v>70.862068965517238</v>
      </c>
      <c r="Q1303" t="str">
        <f t="shared" si="203"/>
        <v>theater</v>
      </c>
      <c r="R1303" t="str">
        <f t="shared" si="204"/>
        <v>plays</v>
      </c>
      <c r="S1303" s="4">
        <f t="shared" si="200"/>
        <v>42195.749745370369</v>
      </c>
      <c r="T1303" s="4">
        <f t="shared" si="201"/>
        <v>42206.125</v>
      </c>
      <c r="U1303" s="18">
        <f t="shared" si="202"/>
        <v>10.375254629630945</v>
      </c>
    </row>
    <row r="1304" spans="1:21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99"/>
        <v>100</v>
      </c>
      <c r="P1304" s="7">
        <f t="shared" si="198"/>
        <v>50</v>
      </c>
      <c r="Q1304" t="str">
        <f t="shared" si="203"/>
        <v>theater</v>
      </c>
      <c r="R1304" t="str">
        <f t="shared" si="204"/>
        <v>plays</v>
      </c>
      <c r="S1304" s="4">
        <f t="shared" si="200"/>
        <v>42675.057997685188</v>
      </c>
      <c r="T1304" s="4">
        <f t="shared" si="201"/>
        <v>42705.099664351852</v>
      </c>
      <c r="U1304" s="18">
        <f t="shared" si="202"/>
        <v>30.041666666664241</v>
      </c>
    </row>
    <row r="1305" spans="1:21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99"/>
        <v>130.26085714285716</v>
      </c>
      <c r="P1305" s="7">
        <f t="shared" si="198"/>
        <v>42.214166666666671</v>
      </c>
      <c r="Q1305" t="str">
        <f t="shared" si="203"/>
        <v>theater</v>
      </c>
      <c r="R1305" t="str">
        <f t="shared" si="204"/>
        <v>plays</v>
      </c>
      <c r="S1305" s="4">
        <f t="shared" si="200"/>
        <v>42566.441203703704</v>
      </c>
      <c r="T1305" s="4">
        <f t="shared" si="201"/>
        <v>42582.458333333328</v>
      </c>
      <c r="U1305" s="18">
        <f t="shared" si="202"/>
        <v>16.017129629624833</v>
      </c>
    </row>
    <row r="1306" spans="1:21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99"/>
        <v>39.627499999999998</v>
      </c>
      <c r="P1306" s="7">
        <f t="shared" ref="P1306:P1333" si="205">E1306/L1306</f>
        <v>152.41346153846155</v>
      </c>
      <c r="Q1306" t="str">
        <f t="shared" ref="Q1306:Q1337" si="206">LEFT(N1306,10)</f>
        <v>technology</v>
      </c>
      <c r="R1306" t="str">
        <f t="shared" ref="R1306:R1345" si="207">RIGHT(N1306,9)</f>
        <v>wearables</v>
      </c>
      <c r="S1306" s="4">
        <f t="shared" si="200"/>
        <v>42747.194502314815</v>
      </c>
      <c r="T1306" s="4">
        <f t="shared" si="201"/>
        <v>42807.152835648143</v>
      </c>
      <c r="U1306" s="18">
        <f t="shared" si="202"/>
        <v>59.958333333328483</v>
      </c>
    </row>
    <row r="1307" spans="1:21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99"/>
        <v>25.976666666666663</v>
      </c>
      <c r="P1307" s="7">
        <f t="shared" si="205"/>
        <v>90.616279069767444</v>
      </c>
      <c r="Q1307" t="str">
        <f t="shared" si="206"/>
        <v>technology</v>
      </c>
      <c r="R1307" t="str">
        <f t="shared" si="207"/>
        <v>wearables</v>
      </c>
      <c r="S1307" s="4">
        <f t="shared" si="200"/>
        <v>42543.665601851855</v>
      </c>
      <c r="T1307" s="4">
        <f t="shared" si="201"/>
        <v>42572.729166666672</v>
      </c>
      <c r="U1307" s="18">
        <f t="shared" si="202"/>
        <v>29.063564814816345</v>
      </c>
    </row>
    <row r="1308" spans="1:21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99"/>
        <v>65.24636363636364</v>
      </c>
      <c r="P1308" s="7">
        <f t="shared" si="205"/>
        <v>201.60393258426967</v>
      </c>
      <c r="Q1308" t="str">
        <f t="shared" si="206"/>
        <v>technology</v>
      </c>
      <c r="R1308" t="str">
        <f t="shared" si="207"/>
        <v>wearables</v>
      </c>
      <c r="S1308" s="4">
        <f t="shared" si="200"/>
        <v>41947.457569444443</v>
      </c>
      <c r="T1308" s="4">
        <f t="shared" si="201"/>
        <v>41977.457569444443</v>
      </c>
      <c r="U1308" s="18">
        <f t="shared" si="202"/>
        <v>30</v>
      </c>
    </row>
    <row r="1309" spans="1:21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99"/>
        <v>11.514000000000001</v>
      </c>
      <c r="P1309" s="7">
        <f t="shared" si="205"/>
        <v>127.93333333333334</v>
      </c>
      <c r="Q1309" t="str">
        <f t="shared" si="206"/>
        <v>technology</v>
      </c>
      <c r="R1309" t="str">
        <f t="shared" si="207"/>
        <v>wearables</v>
      </c>
      <c r="S1309" s="4">
        <f t="shared" si="200"/>
        <v>42387.503229166672</v>
      </c>
      <c r="T1309" s="4">
        <f t="shared" si="201"/>
        <v>42417.503229166672</v>
      </c>
      <c r="U1309" s="18">
        <f t="shared" si="202"/>
        <v>30</v>
      </c>
    </row>
    <row r="1310" spans="1:21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99"/>
        <v>11.360000000000001</v>
      </c>
      <c r="P1310" s="7">
        <f t="shared" si="205"/>
        <v>29.894736842105264</v>
      </c>
      <c r="Q1310" t="str">
        <f t="shared" si="206"/>
        <v>technology</v>
      </c>
      <c r="R1310" t="str">
        <f t="shared" si="207"/>
        <v>wearables</v>
      </c>
      <c r="S1310" s="4">
        <f t="shared" si="200"/>
        <v>42611.613564814819</v>
      </c>
      <c r="T1310" s="4">
        <f t="shared" si="201"/>
        <v>42651.613564814819</v>
      </c>
      <c r="U1310" s="18">
        <f t="shared" si="202"/>
        <v>40</v>
      </c>
    </row>
    <row r="1311" spans="1:21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99"/>
        <v>111.99130434782609</v>
      </c>
      <c r="P1311" s="7">
        <f t="shared" si="205"/>
        <v>367.97142857142859</v>
      </c>
      <c r="Q1311" t="str">
        <f t="shared" si="206"/>
        <v>technology</v>
      </c>
      <c r="R1311" t="str">
        <f t="shared" si="207"/>
        <v>wearables</v>
      </c>
      <c r="S1311" s="4">
        <f t="shared" si="200"/>
        <v>42257.882731481484</v>
      </c>
      <c r="T1311" s="4">
        <f t="shared" si="201"/>
        <v>42292.882731481484</v>
      </c>
      <c r="U1311" s="18">
        <f t="shared" si="202"/>
        <v>35</v>
      </c>
    </row>
    <row r="1312" spans="1:21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99"/>
        <v>15.5</v>
      </c>
      <c r="P1312" s="7">
        <f t="shared" si="205"/>
        <v>129.16666666666666</v>
      </c>
      <c r="Q1312" t="str">
        <f t="shared" si="206"/>
        <v>technology</v>
      </c>
      <c r="R1312" t="str">
        <f t="shared" si="207"/>
        <v>wearables</v>
      </c>
      <c r="S1312" s="4">
        <f t="shared" si="200"/>
        <v>42556.667245370365</v>
      </c>
      <c r="T1312" s="4">
        <f t="shared" si="201"/>
        <v>42601.667245370365</v>
      </c>
      <c r="U1312" s="18">
        <f t="shared" si="202"/>
        <v>45</v>
      </c>
    </row>
    <row r="1313" spans="1:21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99"/>
        <v>32.027999999999999</v>
      </c>
      <c r="P1313" s="7">
        <f t="shared" si="205"/>
        <v>800.7</v>
      </c>
      <c r="Q1313" t="str">
        <f t="shared" si="206"/>
        <v>technology</v>
      </c>
      <c r="R1313" t="str">
        <f t="shared" si="207"/>
        <v>wearables</v>
      </c>
      <c r="S1313" s="4">
        <f t="shared" si="200"/>
        <v>42669.802303240736</v>
      </c>
      <c r="T1313" s="4">
        <f t="shared" si="201"/>
        <v>42704.843969907408</v>
      </c>
      <c r="U1313" s="18">
        <f t="shared" si="202"/>
        <v>35.041666666671517</v>
      </c>
    </row>
    <row r="1314" spans="1:21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99"/>
        <v>0.60869565217391308</v>
      </c>
      <c r="P1314" s="7">
        <f t="shared" si="205"/>
        <v>28</v>
      </c>
      <c r="Q1314" t="str">
        <f t="shared" si="206"/>
        <v>technology</v>
      </c>
      <c r="R1314" t="str">
        <f t="shared" si="207"/>
        <v>wearables</v>
      </c>
      <c r="S1314" s="4">
        <f t="shared" si="200"/>
        <v>42082.702800925923</v>
      </c>
      <c r="T1314" s="4">
        <f t="shared" si="201"/>
        <v>42112.702800925923</v>
      </c>
      <c r="U1314" s="18">
        <f t="shared" si="202"/>
        <v>30</v>
      </c>
    </row>
    <row r="1315" spans="1:21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99"/>
        <v>31.114999999999998</v>
      </c>
      <c r="P1315" s="7">
        <f t="shared" si="205"/>
        <v>102.01639344262296</v>
      </c>
      <c r="Q1315" t="str">
        <f t="shared" si="206"/>
        <v>technology</v>
      </c>
      <c r="R1315" t="str">
        <f t="shared" si="207"/>
        <v>wearables</v>
      </c>
      <c r="S1315" s="4">
        <f t="shared" si="200"/>
        <v>42402.709652777776</v>
      </c>
      <c r="T1315" s="4">
        <f t="shared" si="201"/>
        <v>42432.709652777776</v>
      </c>
      <c r="U1315" s="18">
        <f t="shared" si="202"/>
        <v>30</v>
      </c>
    </row>
    <row r="1316" spans="1:21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99"/>
        <v>1.1266666666666667</v>
      </c>
      <c r="P1316" s="7">
        <f t="shared" si="205"/>
        <v>184.36363636363637</v>
      </c>
      <c r="Q1316" t="str">
        <f t="shared" si="206"/>
        <v>technology</v>
      </c>
      <c r="R1316" t="str">
        <f t="shared" si="207"/>
        <v>wearables</v>
      </c>
      <c r="S1316" s="4">
        <f t="shared" si="200"/>
        <v>42604.669675925921</v>
      </c>
      <c r="T1316" s="4">
        <f t="shared" si="201"/>
        <v>42664.669675925921</v>
      </c>
      <c r="U1316" s="18">
        <f t="shared" si="202"/>
        <v>60</v>
      </c>
    </row>
    <row r="1317" spans="1:21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99"/>
        <v>40.404000000000003</v>
      </c>
      <c r="P1317" s="7">
        <f t="shared" si="205"/>
        <v>162.91935483870967</v>
      </c>
      <c r="Q1317" t="str">
        <f t="shared" si="206"/>
        <v>technology</v>
      </c>
      <c r="R1317" t="str">
        <f t="shared" si="207"/>
        <v>wearables</v>
      </c>
      <c r="S1317" s="4">
        <f t="shared" si="200"/>
        <v>42278.498240740737</v>
      </c>
      <c r="T1317" s="4">
        <f t="shared" si="201"/>
        <v>42314.041666666672</v>
      </c>
      <c r="U1317" s="18">
        <f t="shared" si="202"/>
        <v>35.543425925934571</v>
      </c>
    </row>
    <row r="1318" spans="1:21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99"/>
        <v>1.3333333333333333E-3</v>
      </c>
      <c r="P1318" s="7">
        <f t="shared" si="205"/>
        <v>1</v>
      </c>
      <c r="Q1318" t="str">
        <f t="shared" si="206"/>
        <v>technology</v>
      </c>
      <c r="R1318" t="str">
        <f t="shared" si="207"/>
        <v>wearables</v>
      </c>
      <c r="S1318" s="4">
        <f t="shared" si="200"/>
        <v>42393.961909722224</v>
      </c>
      <c r="T1318" s="4">
        <f t="shared" si="201"/>
        <v>42428.961909722224</v>
      </c>
      <c r="U1318" s="18">
        <f t="shared" si="202"/>
        <v>35</v>
      </c>
    </row>
    <row r="1319" spans="1:21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99"/>
        <v>5.7334999999999994</v>
      </c>
      <c r="P1319" s="7">
        <f t="shared" si="205"/>
        <v>603.52631578947364</v>
      </c>
      <c r="Q1319" t="str">
        <f t="shared" si="206"/>
        <v>technology</v>
      </c>
      <c r="R1319" t="str">
        <f t="shared" si="207"/>
        <v>wearables</v>
      </c>
      <c r="S1319" s="4">
        <f t="shared" si="200"/>
        <v>42520.235486111109</v>
      </c>
      <c r="T1319" s="4">
        <f t="shared" si="201"/>
        <v>42572.583333333328</v>
      </c>
      <c r="U1319" s="18">
        <f t="shared" si="202"/>
        <v>52.347847222219571</v>
      </c>
    </row>
    <row r="1320" spans="1:21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99"/>
        <v>15.324999999999999</v>
      </c>
      <c r="P1320" s="7">
        <f t="shared" si="205"/>
        <v>45.407407407407405</v>
      </c>
      <c r="Q1320" t="str">
        <f t="shared" si="206"/>
        <v>technology</v>
      </c>
      <c r="R1320" t="str">
        <f t="shared" si="207"/>
        <v>wearables</v>
      </c>
      <c r="S1320" s="4">
        <f t="shared" si="200"/>
        <v>41985.043657407412</v>
      </c>
      <c r="T1320" s="4">
        <f t="shared" si="201"/>
        <v>42015.043657407412</v>
      </c>
      <c r="U1320" s="18">
        <f t="shared" si="202"/>
        <v>30</v>
      </c>
    </row>
    <row r="1321" spans="1:21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99"/>
        <v>15.103448275862069</v>
      </c>
      <c r="P1321" s="7">
        <f t="shared" si="205"/>
        <v>97.333333333333329</v>
      </c>
      <c r="Q1321" t="str">
        <f t="shared" si="206"/>
        <v>technology</v>
      </c>
      <c r="R1321" t="str">
        <f t="shared" si="207"/>
        <v>wearables</v>
      </c>
      <c r="S1321" s="4">
        <f t="shared" si="200"/>
        <v>41816.812094907407</v>
      </c>
      <c r="T1321" s="4">
        <f t="shared" si="201"/>
        <v>41831.666666666664</v>
      </c>
      <c r="U1321" s="18">
        <f t="shared" si="202"/>
        <v>14.854571759256942</v>
      </c>
    </row>
    <row r="1322" spans="1:21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99"/>
        <v>0.503</v>
      </c>
      <c r="P1322" s="7">
        <f t="shared" si="205"/>
        <v>167.66666666666666</v>
      </c>
      <c r="Q1322" t="str">
        <f t="shared" si="206"/>
        <v>technology</v>
      </c>
      <c r="R1322" t="str">
        <f t="shared" si="207"/>
        <v>wearables</v>
      </c>
      <c r="S1322" s="4">
        <f t="shared" si="200"/>
        <v>42705.690347222218</v>
      </c>
      <c r="T1322" s="4">
        <f t="shared" si="201"/>
        <v>42734.958333333328</v>
      </c>
      <c r="U1322" s="18">
        <f t="shared" si="202"/>
        <v>29.267986111110076</v>
      </c>
    </row>
    <row r="1323" spans="1:21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99"/>
        <v>1.3028138528138529</v>
      </c>
      <c r="P1323" s="7">
        <f t="shared" si="205"/>
        <v>859.85714285714289</v>
      </c>
      <c r="Q1323" t="str">
        <f t="shared" si="206"/>
        <v>technology</v>
      </c>
      <c r="R1323" t="str">
        <f t="shared" si="207"/>
        <v>wearables</v>
      </c>
      <c r="S1323" s="4">
        <f t="shared" si="200"/>
        <v>42697.74927083333</v>
      </c>
      <c r="T1323" s="4">
        <f t="shared" si="201"/>
        <v>42727.74927083333</v>
      </c>
      <c r="U1323" s="18">
        <f t="shared" si="202"/>
        <v>30</v>
      </c>
    </row>
    <row r="1324" spans="1:21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99"/>
        <v>0.30285714285714288</v>
      </c>
      <c r="P1324" s="7">
        <f t="shared" si="205"/>
        <v>26.5</v>
      </c>
      <c r="Q1324" t="str">
        <f t="shared" si="206"/>
        <v>technology</v>
      </c>
      <c r="R1324" t="str">
        <f t="shared" si="207"/>
        <v>wearables</v>
      </c>
      <c r="S1324" s="4">
        <f t="shared" si="200"/>
        <v>42115.656539351854</v>
      </c>
      <c r="T1324" s="4">
        <f t="shared" si="201"/>
        <v>42145.656539351854</v>
      </c>
      <c r="U1324" s="18">
        <f t="shared" si="202"/>
        <v>30</v>
      </c>
    </row>
    <row r="1325" spans="1:21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99"/>
        <v>8.8800000000000008</v>
      </c>
      <c r="P1325" s="7">
        <f t="shared" si="205"/>
        <v>30.272727272727273</v>
      </c>
      <c r="Q1325" t="str">
        <f t="shared" si="206"/>
        <v>technology</v>
      </c>
      <c r="R1325" t="str">
        <f t="shared" si="207"/>
        <v>wearables</v>
      </c>
      <c r="S1325" s="4">
        <f t="shared" si="200"/>
        <v>42451.698449074072</v>
      </c>
      <c r="T1325" s="4">
        <f t="shared" si="201"/>
        <v>42486.288194444445</v>
      </c>
      <c r="U1325" s="18">
        <f t="shared" si="202"/>
        <v>34.589745370372839</v>
      </c>
    </row>
    <row r="1326" spans="1:21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99"/>
        <v>9.84</v>
      </c>
      <c r="P1326" s="7">
        <f t="shared" si="205"/>
        <v>54.666666666666664</v>
      </c>
      <c r="Q1326" t="str">
        <f t="shared" si="206"/>
        <v>technology</v>
      </c>
      <c r="R1326" t="str">
        <f t="shared" si="207"/>
        <v>wearables</v>
      </c>
      <c r="S1326" s="4">
        <f t="shared" si="200"/>
        <v>42626.633703703701</v>
      </c>
      <c r="T1326" s="4">
        <f t="shared" si="201"/>
        <v>42656.633703703701</v>
      </c>
      <c r="U1326" s="18">
        <f t="shared" si="202"/>
        <v>30</v>
      </c>
    </row>
    <row r="1327" spans="1:21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99"/>
        <v>2.4299999999999997</v>
      </c>
      <c r="P1327" s="7">
        <f t="shared" si="205"/>
        <v>60.75</v>
      </c>
      <c r="Q1327" t="str">
        <f t="shared" si="206"/>
        <v>technology</v>
      </c>
      <c r="R1327" t="str">
        <f t="shared" si="207"/>
        <v>wearables</v>
      </c>
      <c r="S1327" s="4">
        <f t="shared" si="200"/>
        <v>42704.086053240739</v>
      </c>
      <c r="T1327" s="4">
        <f t="shared" si="201"/>
        <v>42734.086053240739</v>
      </c>
      <c r="U1327" s="18">
        <f t="shared" si="202"/>
        <v>30</v>
      </c>
    </row>
    <row r="1328" spans="1:21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99"/>
        <v>1.1299999999999999</v>
      </c>
      <c r="P1328" s="7">
        <f t="shared" si="205"/>
        <v>102.72727272727273</v>
      </c>
      <c r="Q1328" t="str">
        <f t="shared" si="206"/>
        <v>technology</v>
      </c>
      <c r="R1328" t="str">
        <f t="shared" si="207"/>
        <v>wearables</v>
      </c>
      <c r="S1328" s="4">
        <f t="shared" si="200"/>
        <v>41974.791990740741</v>
      </c>
      <c r="T1328" s="4">
        <f t="shared" si="201"/>
        <v>42019.791990740741</v>
      </c>
      <c r="U1328" s="18">
        <f t="shared" si="202"/>
        <v>45</v>
      </c>
    </row>
    <row r="1329" spans="1:21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99"/>
        <v>3.5520833333333335</v>
      </c>
      <c r="P1329" s="7">
        <f t="shared" si="205"/>
        <v>41.585365853658537</v>
      </c>
      <c r="Q1329" t="str">
        <f t="shared" si="206"/>
        <v>technology</v>
      </c>
      <c r="R1329" t="str">
        <f t="shared" si="207"/>
        <v>wearables</v>
      </c>
      <c r="S1329" s="4">
        <f t="shared" si="200"/>
        <v>42123.678645833337</v>
      </c>
      <c r="T1329" s="4">
        <f t="shared" si="201"/>
        <v>42153.678645833337</v>
      </c>
      <c r="U1329" s="18">
        <f t="shared" si="202"/>
        <v>30</v>
      </c>
    </row>
    <row r="1330" spans="1:21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99"/>
        <v>2.3306666666666667</v>
      </c>
      <c r="P1330" s="7">
        <f t="shared" si="205"/>
        <v>116.53333333333333</v>
      </c>
      <c r="Q1330" t="str">
        <f t="shared" si="206"/>
        <v>technology</v>
      </c>
      <c r="R1330" t="str">
        <f t="shared" si="207"/>
        <v>wearables</v>
      </c>
      <c r="S1330" s="4">
        <f t="shared" si="200"/>
        <v>42612.642754629633</v>
      </c>
      <c r="T1330" s="4">
        <f t="shared" si="201"/>
        <v>42657.642754629633</v>
      </c>
      <c r="U1330" s="18">
        <f t="shared" si="202"/>
        <v>45</v>
      </c>
    </row>
    <row r="1331" spans="1:21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99"/>
        <v>0.81600000000000006</v>
      </c>
      <c r="P1331" s="7">
        <f t="shared" si="205"/>
        <v>45.333333333333336</v>
      </c>
      <c r="Q1331" t="str">
        <f t="shared" si="206"/>
        <v>technology</v>
      </c>
      <c r="R1331" t="str">
        <f t="shared" si="207"/>
        <v>wearables</v>
      </c>
      <c r="S1331" s="4">
        <f t="shared" si="200"/>
        <v>41935.221585648149</v>
      </c>
      <c r="T1331" s="4">
        <f t="shared" si="201"/>
        <v>41975.263252314813</v>
      </c>
      <c r="U1331" s="18">
        <f t="shared" si="202"/>
        <v>40.041666666664241</v>
      </c>
    </row>
    <row r="1332" spans="1:21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99"/>
        <v>22.494285714285713</v>
      </c>
      <c r="P1332" s="7">
        <f t="shared" si="205"/>
        <v>157.46</v>
      </c>
      <c r="Q1332" t="str">
        <f t="shared" si="206"/>
        <v>technology</v>
      </c>
      <c r="R1332" t="str">
        <f t="shared" si="207"/>
        <v>wearables</v>
      </c>
      <c r="S1332" s="4">
        <f t="shared" si="200"/>
        <v>42522.276724537034</v>
      </c>
      <c r="T1332" s="4">
        <f t="shared" si="201"/>
        <v>42553.166666666672</v>
      </c>
      <c r="U1332" s="18">
        <f t="shared" si="202"/>
        <v>30.889942129637348</v>
      </c>
    </row>
    <row r="1333" spans="1:21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99"/>
        <v>1.3668</v>
      </c>
      <c r="P1333" s="7">
        <f t="shared" si="205"/>
        <v>100.5</v>
      </c>
      <c r="Q1333" t="str">
        <f t="shared" si="206"/>
        <v>technology</v>
      </c>
      <c r="R1333" t="str">
        <f t="shared" si="207"/>
        <v>wearables</v>
      </c>
      <c r="S1333" s="4">
        <f t="shared" si="200"/>
        <v>42569.50409722222</v>
      </c>
      <c r="T1333" s="4">
        <f t="shared" si="201"/>
        <v>42599.50409722222</v>
      </c>
      <c r="U1333" s="18">
        <f t="shared" si="202"/>
        <v>30</v>
      </c>
    </row>
    <row r="1334" spans="1:21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99"/>
        <v>0</v>
      </c>
      <c r="P1334" s="7">
        <v>0</v>
      </c>
      <c r="Q1334" t="str">
        <f t="shared" si="206"/>
        <v>technology</v>
      </c>
      <c r="R1334" t="str">
        <f t="shared" si="207"/>
        <v>wearables</v>
      </c>
      <c r="S1334" s="4">
        <f t="shared" si="200"/>
        <v>42732.060277777782</v>
      </c>
      <c r="T1334" s="4">
        <f t="shared" si="201"/>
        <v>42762.060277777782</v>
      </c>
      <c r="U1334" s="18">
        <f t="shared" si="202"/>
        <v>30</v>
      </c>
    </row>
    <row r="1335" spans="1:21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99"/>
        <v>0</v>
      </c>
      <c r="P1335" s="7">
        <v>0</v>
      </c>
      <c r="Q1335" t="str">
        <f t="shared" si="206"/>
        <v>technology</v>
      </c>
      <c r="R1335" t="str">
        <f t="shared" si="207"/>
        <v>wearables</v>
      </c>
      <c r="S1335" s="4">
        <f t="shared" si="200"/>
        <v>41806.106770833336</v>
      </c>
      <c r="T1335" s="4">
        <f t="shared" si="201"/>
        <v>41836.106770833336</v>
      </c>
      <c r="U1335" s="18">
        <f t="shared" si="202"/>
        <v>30</v>
      </c>
    </row>
    <row r="1336" spans="1:21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99"/>
        <v>10.754135338345865</v>
      </c>
      <c r="P1336" s="7">
        <f t="shared" ref="P1336:P1341" si="208">E1336/L1336</f>
        <v>51.822463768115945</v>
      </c>
      <c r="Q1336" t="str">
        <f t="shared" si="206"/>
        <v>technology</v>
      </c>
      <c r="R1336" t="str">
        <f t="shared" si="207"/>
        <v>wearables</v>
      </c>
      <c r="S1336" s="4">
        <f t="shared" si="200"/>
        <v>42410.774155092593</v>
      </c>
      <c r="T1336" s="4">
        <f t="shared" si="201"/>
        <v>42440.774155092593</v>
      </c>
      <c r="U1336" s="18">
        <f t="shared" si="202"/>
        <v>30</v>
      </c>
    </row>
    <row r="1337" spans="1:21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99"/>
        <v>19.759999999999998</v>
      </c>
      <c r="P1337" s="7">
        <f t="shared" si="208"/>
        <v>308.75</v>
      </c>
      <c r="Q1337" t="str">
        <f t="shared" si="206"/>
        <v>technology</v>
      </c>
      <c r="R1337" t="str">
        <f t="shared" si="207"/>
        <v>wearables</v>
      </c>
      <c r="S1337" s="4">
        <f t="shared" si="200"/>
        <v>42313.936365740738</v>
      </c>
      <c r="T1337" s="4">
        <f t="shared" si="201"/>
        <v>42343.936365740738</v>
      </c>
      <c r="U1337" s="18">
        <f t="shared" si="202"/>
        <v>30</v>
      </c>
    </row>
    <row r="1338" spans="1:21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99"/>
        <v>84.946999999999989</v>
      </c>
      <c r="P1338" s="7">
        <f t="shared" si="208"/>
        <v>379.22767857142856</v>
      </c>
      <c r="Q1338" t="str">
        <f t="shared" ref="Q1338:Q1365" si="209">LEFT(N1338,10)</f>
        <v>technology</v>
      </c>
      <c r="R1338" t="str">
        <f t="shared" si="207"/>
        <v>wearables</v>
      </c>
      <c r="S1338" s="4">
        <f t="shared" si="200"/>
        <v>41955.863750000004</v>
      </c>
      <c r="T1338" s="4">
        <f t="shared" si="201"/>
        <v>41990.863750000004</v>
      </c>
      <c r="U1338" s="18">
        <f t="shared" si="202"/>
        <v>35</v>
      </c>
    </row>
    <row r="1339" spans="1:21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99"/>
        <v>49.381999999999998</v>
      </c>
      <c r="P1339" s="7">
        <f t="shared" si="208"/>
        <v>176.36428571428573</v>
      </c>
      <c r="Q1339" t="str">
        <f t="shared" si="209"/>
        <v>technology</v>
      </c>
      <c r="R1339" t="str">
        <f t="shared" si="207"/>
        <v>wearables</v>
      </c>
      <c r="S1339" s="4">
        <f t="shared" si="200"/>
        <v>42767.577303240745</v>
      </c>
      <c r="T1339" s="4">
        <f t="shared" si="201"/>
        <v>42797.577303240745</v>
      </c>
      <c r="U1339" s="18">
        <f t="shared" si="202"/>
        <v>30</v>
      </c>
    </row>
    <row r="1340" spans="1:21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99"/>
        <v>3.3033333333333332</v>
      </c>
      <c r="P1340" s="7">
        <f t="shared" si="208"/>
        <v>66.066666666666663</v>
      </c>
      <c r="Q1340" t="str">
        <f t="shared" si="209"/>
        <v>technology</v>
      </c>
      <c r="R1340" t="str">
        <f t="shared" si="207"/>
        <v>wearables</v>
      </c>
      <c r="S1340" s="4">
        <f t="shared" si="200"/>
        <v>42188.803622685184</v>
      </c>
      <c r="T1340" s="4">
        <f t="shared" si="201"/>
        <v>42218.803622685184</v>
      </c>
      <c r="U1340" s="18">
        <f t="shared" si="202"/>
        <v>30</v>
      </c>
    </row>
    <row r="1341" spans="1:21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99"/>
        <v>6.6339999999999995</v>
      </c>
      <c r="P1341" s="7">
        <f t="shared" si="208"/>
        <v>89.648648648648646</v>
      </c>
      <c r="Q1341" t="str">
        <f t="shared" si="209"/>
        <v>technology</v>
      </c>
      <c r="R1341" t="str">
        <f t="shared" si="207"/>
        <v>wearables</v>
      </c>
      <c r="S1341" s="4">
        <f t="shared" si="200"/>
        <v>41936.647164351853</v>
      </c>
      <c r="T1341" s="4">
        <f t="shared" si="201"/>
        <v>41981.688831018517</v>
      </c>
      <c r="U1341" s="18">
        <f t="shared" si="202"/>
        <v>45.041666666664241</v>
      </c>
    </row>
    <row r="1342" spans="1:21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99"/>
        <v>0</v>
      </c>
      <c r="P1342" s="7">
        <v>0</v>
      </c>
      <c r="Q1342" t="str">
        <f t="shared" si="209"/>
        <v>technology</v>
      </c>
      <c r="R1342" t="str">
        <f t="shared" si="207"/>
        <v>wearables</v>
      </c>
      <c r="S1342" s="4">
        <f t="shared" si="200"/>
        <v>41836.595520833333</v>
      </c>
      <c r="T1342" s="4">
        <f t="shared" si="201"/>
        <v>41866.595520833333</v>
      </c>
      <c r="U1342" s="18">
        <f t="shared" si="202"/>
        <v>30</v>
      </c>
    </row>
    <row r="1343" spans="1:21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99"/>
        <v>70.36</v>
      </c>
      <c r="P1343" s="7">
        <f t="shared" ref="P1343:P1374" si="210">E1343/L1343</f>
        <v>382.39130434782606</v>
      </c>
      <c r="Q1343" t="str">
        <f t="shared" si="209"/>
        <v>technology</v>
      </c>
      <c r="R1343" t="str">
        <f t="shared" si="207"/>
        <v>wearables</v>
      </c>
      <c r="S1343" s="4">
        <f t="shared" si="200"/>
        <v>42612.624039351853</v>
      </c>
      <c r="T1343" s="4">
        <f t="shared" si="201"/>
        <v>42644.624039351853</v>
      </c>
      <c r="U1343" s="18">
        <f t="shared" si="202"/>
        <v>32</v>
      </c>
    </row>
    <row r="1344" spans="1:21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99"/>
        <v>0.2</v>
      </c>
      <c r="P1344" s="7">
        <f t="shared" si="210"/>
        <v>100</v>
      </c>
      <c r="Q1344" t="str">
        <f t="shared" si="209"/>
        <v>technology</v>
      </c>
      <c r="R1344" t="str">
        <f t="shared" si="207"/>
        <v>wearables</v>
      </c>
      <c r="S1344" s="4">
        <f t="shared" si="200"/>
        <v>42172.816423611112</v>
      </c>
      <c r="T1344" s="4">
        <f t="shared" si="201"/>
        <v>42202.816423611112</v>
      </c>
      <c r="U1344" s="18">
        <f t="shared" si="202"/>
        <v>30</v>
      </c>
    </row>
    <row r="1345" spans="1:21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99"/>
        <v>102.298</v>
      </c>
      <c r="P1345" s="7">
        <f t="shared" si="210"/>
        <v>158.35603715170279</v>
      </c>
      <c r="Q1345" t="str">
        <f t="shared" si="209"/>
        <v>technology</v>
      </c>
      <c r="R1345" t="str">
        <f t="shared" si="207"/>
        <v>wearables</v>
      </c>
      <c r="S1345" s="4">
        <f t="shared" si="200"/>
        <v>42542.526423611111</v>
      </c>
      <c r="T1345" s="4">
        <f t="shared" si="201"/>
        <v>42601.165972222225</v>
      </c>
      <c r="U1345" s="18">
        <f t="shared" si="202"/>
        <v>58.639548611114151</v>
      </c>
    </row>
    <row r="1346" spans="1:21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211">(E1346/D1346)*100</f>
        <v>377.73333333333335</v>
      </c>
      <c r="P1346" s="7">
        <f t="shared" si="210"/>
        <v>40.762589928057551</v>
      </c>
      <c r="Q1346" t="str">
        <f t="shared" si="209"/>
        <v>publishing</v>
      </c>
      <c r="R1346" t="str">
        <f t="shared" ref="R1346:R1365" si="212">RIGHT(N1346,10)</f>
        <v>nonfiction</v>
      </c>
      <c r="S1346" s="4">
        <f t="shared" ref="S1346:S1409" si="213" xml:space="preserve"> ((J1346/86400) +25569)</f>
        <v>42522.789803240739</v>
      </c>
      <c r="T1346" s="4">
        <f t="shared" ref="T1346:T1409" si="214" xml:space="preserve"> ((I1346/86400) +25569)</f>
        <v>42551.789803240739</v>
      </c>
      <c r="U1346" s="18">
        <f t="shared" si="202"/>
        <v>29</v>
      </c>
    </row>
    <row r="1347" spans="1:21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211"/>
        <v>125</v>
      </c>
      <c r="P1347" s="7">
        <f t="shared" si="210"/>
        <v>53.571428571428569</v>
      </c>
      <c r="Q1347" t="str">
        <f t="shared" si="209"/>
        <v>publishing</v>
      </c>
      <c r="R1347" t="str">
        <f t="shared" si="212"/>
        <v>nonfiction</v>
      </c>
      <c r="S1347" s="4">
        <f t="shared" si="213"/>
        <v>41799.814340277779</v>
      </c>
      <c r="T1347" s="4">
        <f t="shared" si="214"/>
        <v>41834.814340277779</v>
      </c>
      <c r="U1347" s="18">
        <f t="shared" ref="U1347:U1410" si="215">T1347-S1347</f>
        <v>35</v>
      </c>
    </row>
    <row r="1348" spans="1:21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11"/>
        <v>147.32653061224491</v>
      </c>
      <c r="P1348" s="7">
        <f t="shared" si="210"/>
        <v>48.449664429530202</v>
      </c>
      <c r="Q1348" t="str">
        <f t="shared" si="209"/>
        <v>publishing</v>
      </c>
      <c r="R1348" t="str">
        <f t="shared" si="212"/>
        <v>nonfiction</v>
      </c>
      <c r="S1348" s="4">
        <f t="shared" si="213"/>
        <v>41422.075821759259</v>
      </c>
      <c r="T1348" s="4">
        <f t="shared" si="214"/>
        <v>41452.075821759259</v>
      </c>
      <c r="U1348" s="18">
        <f t="shared" si="215"/>
        <v>30</v>
      </c>
    </row>
    <row r="1349" spans="1:21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11"/>
        <v>102.2</v>
      </c>
      <c r="P1349" s="7">
        <f t="shared" si="210"/>
        <v>82.41935483870968</v>
      </c>
      <c r="Q1349" t="str">
        <f t="shared" si="209"/>
        <v>publishing</v>
      </c>
      <c r="R1349" t="str">
        <f t="shared" si="212"/>
        <v>nonfiction</v>
      </c>
      <c r="S1349" s="4">
        <f t="shared" si="213"/>
        <v>42040.638020833328</v>
      </c>
      <c r="T1349" s="4">
        <f t="shared" si="214"/>
        <v>42070.638020833328</v>
      </c>
      <c r="U1349" s="18">
        <f t="shared" si="215"/>
        <v>30</v>
      </c>
    </row>
    <row r="1350" spans="1:21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11"/>
        <v>101.8723404255319</v>
      </c>
      <c r="P1350" s="7">
        <f t="shared" si="210"/>
        <v>230.19230769230768</v>
      </c>
      <c r="Q1350" t="str">
        <f t="shared" si="209"/>
        <v>publishing</v>
      </c>
      <c r="R1350" t="str">
        <f t="shared" si="212"/>
        <v>nonfiction</v>
      </c>
      <c r="S1350" s="4">
        <f t="shared" si="213"/>
        <v>41963.506168981483</v>
      </c>
      <c r="T1350" s="4">
        <f t="shared" si="214"/>
        <v>41991.506168981483</v>
      </c>
      <c r="U1350" s="18">
        <f t="shared" si="215"/>
        <v>28</v>
      </c>
    </row>
    <row r="1351" spans="1:21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11"/>
        <v>204.2</v>
      </c>
      <c r="P1351" s="7">
        <f t="shared" si="210"/>
        <v>59.360465116279073</v>
      </c>
      <c r="Q1351" t="str">
        <f t="shared" si="209"/>
        <v>publishing</v>
      </c>
      <c r="R1351" t="str">
        <f t="shared" si="212"/>
        <v>nonfiction</v>
      </c>
      <c r="S1351" s="4">
        <f t="shared" si="213"/>
        <v>42317.33258101852</v>
      </c>
      <c r="T1351" s="4">
        <f t="shared" si="214"/>
        <v>42354.290972222225</v>
      </c>
      <c r="U1351" s="18">
        <f t="shared" si="215"/>
        <v>36.958391203705105</v>
      </c>
    </row>
    <row r="1352" spans="1:21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11"/>
        <v>104.05</v>
      </c>
      <c r="P1352" s="7">
        <f t="shared" si="210"/>
        <v>66.698717948717942</v>
      </c>
      <c r="Q1352" t="str">
        <f t="shared" si="209"/>
        <v>publishing</v>
      </c>
      <c r="R1352" t="str">
        <f t="shared" si="212"/>
        <v>nonfiction</v>
      </c>
      <c r="S1352" s="4">
        <f t="shared" si="213"/>
        <v>42334.013124999998</v>
      </c>
      <c r="T1352" s="4">
        <f t="shared" si="214"/>
        <v>42364.013124999998</v>
      </c>
      <c r="U1352" s="18">
        <f t="shared" si="215"/>
        <v>30</v>
      </c>
    </row>
    <row r="1353" spans="1:21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11"/>
        <v>101.265</v>
      </c>
      <c r="P1353" s="7">
        <f t="shared" si="210"/>
        <v>168.77500000000001</v>
      </c>
      <c r="Q1353" t="str">
        <f t="shared" si="209"/>
        <v>publishing</v>
      </c>
      <c r="R1353" t="str">
        <f t="shared" si="212"/>
        <v>nonfiction</v>
      </c>
      <c r="S1353" s="4">
        <f t="shared" si="213"/>
        <v>42382.74009259259</v>
      </c>
      <c r="T1353" s="4">
        <f t="shared" si="214"/>
        <v>42412.74009259259</v>
      </c>
      <c r="U1353" s="18">
        <f t="shared" si="215"/>
        <v>30</v>
      </c>
    </row>
    <row r="1354" spans="1:21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11"/>
        <v>136.13999999999999</v>
      </c>
      <c r="P1354" s="7">
        <f t="shared" si="210"/>
        <v>59.973568281938327</v>
      </c>
      <c r="Q1354" t="str">
        <f t="shared" si="209"/>
        <v>publishing</v>
      </c>
      <c r="R1354" t="str">
        <f t="shared" si="212"/>
        <v>nonfiction</v>
      </c>
      <c r="S1354" s="4">
        <f t="shared" si="213"/>
        <v>42200.578310185185</v>
      </c>
      <c r="T1354" s="4">
        <f t="shared" si="214"/>
        <v>42252.165972222225</v>
      </c>
      <c r="U1354" s="18">
        <f t="shared" si="215"/>
        <v>51.587662037039991</v>
      </c>
    </row>
    <row r="1355" spans="1:21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11"/>
        <v>133.6</v>
      </c>
      <c r="P1355" s="7">
        <f t="shared" si="210"/>
        <v>31.80952380952381</v>
      </c>
      <c r="Q1355" t="str">
        <f t="shared" si="209"/>
        <v>publishing</v>
      </c>
      <c r="R1355" t="str">
        <f t="shared" si="212"/>
        <v>nonfiction</v>
      </c>
      <c r="S1355" s="4">
        <f t="shared" si="213"/>
        <v>41309.11791666667</v>
      </c>
      <c r="T1355" s="4">
        <f t="shared" si="214"/>
        <v>41344</v>
      </c>
      <c r="U1355" s="18">
        <f t="shared" si="215"/>
        <v>34.882083333330229</v>
      </c>
    </row>
    <row r="1356" spans="1:21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11"/>
        <v>130.25</v>
      </c>
      <c r="P1356" s="7">
        <f t="shared" si="210"/>
        <v>24.421875</v>
      </c>
      <c r="Q1356" t="str">
        <f t="shared" si="209"/>
        <v>publishing</v>
      </c>
      <c r="R1356" t="str">
        <f t="shared" si="212"/>
        <v>nonfiction</v>
      </c>
      <c r="S1356" s="4">
        <f t="shared" si="213"/>
        <v>42502.807627314818</v>
      </c>
      <c r="T1356" s="4">
        <f t="shared" si="214"/>
        <v>42532.807627314818</v>
      </c>
      <c r="U1356" s="18">
        <f t="shared" si="215"/>
        <v>30</v>
      </c>
    </row>
    <row r="1357" spans="1:21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11"/>
        <v>122.67999999999999</v>
      </c>
      <c r="P1357" s="7">
        <f t="shared" si="210"/>
        <v>25.347107438016529</v>
      </c>
      <c r="Q1357" t="str">
        <f t="shared" si="209"/>
        <v>publishing</v>
      </c>
      <c r="R1357" t="str">
        <f t="shared" si="212"/>
        <v>nonfiction</v>
      </c>
      <c r="S1357" s="4">
        <f t="shared" si="213"/>
        <v>41213.254687499997</v>
      </c>
      <c r="T1357" s="4">
        <f t="shared" si="214"/>
        <v>41243.416666666664</v>
      </c>
      <c r="U1357" s="18">
        <f t="shared" si="215"/>
        <v>30.161979166667152</v>
      </c>
    </row>
    <row r="1358" spans="1:21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11"/>
        <v>182.81058823529412</v>
      </c>
      <c r="P1358" s="7">
        <f t="shared" si="210"/>
        <v>71.443218390804603</v>
      </c>
      <c r="Q1358" t="str">
        <f t="shared" si="209"/>
        <v>publishing</v>
      </c>
      <c r="R1358" t="str">
        <f t="shared" si="212"/>
        <v>nonfiction</v>
      </c>
      <c r="S1358" s="4">
        <f t="shared" si="213"/>
        <v>41430.038888888885</v>
      </c>
      <c r="T1358" s="4">
        <f t="shared" si="214"/>
        <v>41460.038888888885</v>
      </c>
      <c r="U1358" s="18">
        <f t="shared" si="215"/>
        <v>30</v>
      </c>
    </row>
    <row r="1359" spans="1:21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11"/>
        <v>125.29999999999998</v>
      </c>
      <c r="P1359" s="7">
        <f t="shared" si="210"/>
        <v>38.553846153846152</v>
      </c>
      <c r="Q1359" t="str">
        <f t="shared" si="209"/>
        <v>publishing</v>
      </c>
      <c r="R1359" t="str">
        <f t="shared" si="212"/>
        <v>nonfiction</v>
      </c>
      <c r="S1359" s="4">
        <f t="shared" si="213"/>
        <v>41304.962233796294</v>
      </c>
      <c r="T1359" s="4">
        <f t="shared" si="214"/>
        <v>41334.249305555553</v>
      </c>
      <c r="U1359" s="18">
        <f t="shared" si="215"/>
        <v>29.287071759259561</v>
      </c>
    </row>
    <row r="1360" spans="1:21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11"/>
        <v>111.66666666666667</v>
      </c>
      <c r="P1360" s="7">
        <f t="shared" si="210"/>
        <v>68.367346938775512</v>
      </c>
      <c r="Q1360" t="str">
        <f t="shared" si="209"/>
        <v>publishing</v>
      </c>
      <c r="R1360" t="str">
        <f t="shared" si="212"/>
        <v>nonfiction</v>
      </c>
      <c r="S1360" s="4">
        <f t="shared" si="213"/>
        <v>40689.570868055554</v>
      </c>
      <c r="T1360" s="4">
        <f t="shared" si="214"/>
        <v>40719.570868055554</v>
      </c>
      <c r="U1360" s="18">
        <f t="shared" si="215"/>
        <v>30</v>
      </c>
    </row>
    <row r="1361" spans="1:21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11"/>
        <v>115.75757575757575</v>
      </c>
      <c r="P1361" s="7">
        <f t="shared" si="210"/>
        <v>40.210526315789473</v>
      </c>
      <c r="Q1361" t="str">
        <f t="shared" si="209"/>
        <v>publishing</v>
      </c>
      <c r="R1361" t="str">
        <f t="shared" si="212"/>
        <v>nonfiction</v>
      </c>
      <c r="S1361" s="4">
        <f t="shared" si="213"/>
        <v>40668.814699074072</v>
      </c>
      <c r="T1361" s="4">
        <f t="shared" si="214"/>
        <v>40730.814699074072</v>
      </c>
      <c r="U1361" s="18">
        <f t="shared" si="215"/>
        <v>62</v>
      </c>
    </row>
    <row r="1362" spans="1:21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11"/>
        <v>173.2</v>
      </c>
      <c r="P1362" s="7">
        <f t="shared" si="210"/>
        <v>32.074074074074076</v>
      </c>
      <c r="Q1362" t="str">
        <f t="shared" si="209"/>
        <v>publishing</v>
      </c>
      <c r="R1362" t="str">
        <f t="shared" si="212"/>
        <v>nonfiction</v>
      </c>
      <c r="S1362" s="4">
        <f t="shared" si="213"/>
        <v>41095.900694444441</v>
      </c>
      <c r="T1362" s="4">
        <f t="shared" si="214"/>
        <v>41123.900694444441</v>
      </c>
      <c r="U1362" s="18">
        <f t="shared" si="215"/>
        <v>28</v>
      </c>
    </row>
    <row r="1363" spans="1:21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11"/>
        <v>125.98333333333333</v>
      </c>
      <c r="P1363" s="7">
        <f t="shared" si="210"/>
        <v>28.632575757575758</v>
      </c>
      <c r="Q1363" t="str">
        <f t="shared" si="209"/>
        <v>publishing</v>
      </c>
      <c r="R1363" t="str">
        <f t="shared" si="212"/>
        <v>nonfiction</v>
      </c>
      <c r="S1363" s="4">
        <f t="shared" si="213"/>
        <v>41781.717268518521</v>
      </c>
      <c r="T1363" s="4">
        <f t="shared" si="214"/>
        <v>41811.717268518521</v>
      </c>
      <c r="U1363" s="18">
        <f t="shared" si="215"/>
        <v>30</v>
      </c>
    </row>
    <row r="1364" spans="1:21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11"/>
        <v>109.1</v>
      </c>
      <c r="P1364" s="7">
        <f t="shared" si="210"/>
        <v>43.64</v>
      </c>
      <c r="Q1364" t="str">
        <f t="shared" si="209"/>
        <v>publishing</v>
      </c>
      <c r="R1364" t="str">
        <f t="shared" si="212"/>
        <v>nonfiction</v>
      </c>
      <c r="S1364" s="4">
        <f t="shared" si="213"/>
        <v>41464.934386574074</v>
      </c>
      <c r="T1364" s="4">
        <f t="shared" si="214"/>
        <v>41524.934386574074</v>
      </c>
      <c r="U1364" s="18">
        <f t="shared" si="215"/>
        <v>60</v>
      </c>
    </row>
    <row r="1365" spans="1:21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11"/>
        <v>100</v>
      </c>
      <c r="P1365" s="7">
        <f t="shared" si="210"/>
        <v>40</v>
      </c>
      <c r="Q1365" t="str">
        <f t="shared" si="209"/>
        <v>publishing</v>
      </c>
      <c r="R1365" t="str">
        <f t="shared" si="212"/>
        <v>nonfiction</v>
      </c>
      <c r="S1365" s="4">
        <f t="shared" si="213"/>
        <v>42396.8440625</v>
      </c>
      <c r="T1365" s="4">
        <f t="shared" si="214"/>
        <v>42415.332638888889</v>
      </c>
      <c r="U1365" s="18">
        <f t="shared" si="215"/>
        <v>18.48857638888876</v>
      </c>
    </row>
    <row r="1366" spans="1:21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11"/>
        <v>118.64285714285714</v>
      </c>
      <c r="P1366" s="7">
        <f t="shared" si="210"/>
        <v>346.04166666666669</v>
      </c>
      <c r="Q1366" t="str">
        <f t="shared" ref="Q1366:Q1405" si="216">LEFT(N1366,5)</f>
        <v>music</v>
      </c>
      <c r="R1366" t="str">
        <f t="shared" ref="R1366:R1405" si="217">RIGHT(N1366,4)</f>
        <v>rock</v>
      </c>
      <c r="S1366" s="4">
        <f t="shared" si="213"/>
        <v>41951.6956712963</v>
      </c>
      <c r="T1366" s="4">
        <f t="shared" si="214"/>
        <v>42011.6956712963</v>
      </c>
      <c r="U1366" s="18">
        <f t="shared" si="215"/>
        <v>60</v>
      </c>
    </row>
    <row r="1367" spans="1:21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11"/>
        <v>100.26666666666667</v>
      </c>
      <c r="P1367" s="7">
        <f t="shared" si="210"/>
        <v>81.739130434782609</v>
      </c>
      <c r="Q1367" t="str">
        <f t="shared" si="216"/>
        <v>music</v>
      </c>
      <c r="R1367" t="str">
        <f t="shared" si="217"/>
        <v>rock</v>
      </c>
      <c r="S1367" s="4">
        <f t="shared" si="213"/>
        <v>42049.733240740738</v>
      </c>
      <c r="T1367" s="4">
        <f t="shared" si="214"/>
        <v>42079.691574074073</v>
      </c>
      <c r="U1367" s="18">
        <f t="shared" si="215"/>
        <v>29.958333333335759</v>
      </c>
    </row>
    <row r="1368" spans="1:21" ht="15.75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11"/>
        <v>126.48920000000001</v>
      </c>
      <c r="P1368" s="7">
        <f t="shared" si="210"/>
        <v>64.535306122448986</v>
      </c>
      <c r="Q1368" t="str">
        <f t="shared" si="216"/>
        <v>music</v>
      </c>
      <c r="R1368" t="str">
        <f t="shared" si="217"/>
        <v>rock</v>
      </c>
      <c r="S1368" s="4">
        <f t="shared" si="213"/>
        <v>41924.996099537035</v>
      </c>
      <c r="T1368" s="4">
        <f t="shared" si="214"/>
        <v>41970.037766203706</v>
      </c>
      <c r="U1368" s="18">
        <f t="shared" si="215"/>
        <v>45.041666666671517</v>
      </c>
    </row>
    <row r="1369" spans="1:21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11"/>
        <v>114.26</v>
      </c>
      <c r="P1369" s="7">
        <f t="shared" si="210"/>
        <v>63.477777777777774</v>
      </c>
      <c r="Q1369" t="str">
        <f t="shared" si="216"/>
        <v>music</v>
      </c>
      <c r="R1369" t="str">
        <f t="shared" si="217"/>
        <v>rock</v>
      </c>
      <c r="S1369" s="4">
        <f t="shared" si="213"/>
        <v>42292.002893518518</v>
      </c>
      <c r="T1369" s="4">
        <f t="shared" si="214"/>
        <v>42322.044560185182</v>
      </c>
      <c r="U1369" s="18">
        <f t="shared" si="215"/>
        <v>30.041666666664241</v>
      </c>
    </row>
    <row r="1370" spans="1:21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11"/>
        <v>110.7</v>
      </c>
      <c r="P1370" s="7">
        <f t="shared" si="210"/>
        <v>63.620689655172413</v>
      </c>
      <c r="Q1370" t="str">
        <f t="shared" si="216"/>
        <v>music</v>
      </c>
      <c r="R1370" t="str">
        <f t="shared" si="217"/>
        <v>rock</v>
      </c>
      <c r="S1370" s="4">
        <f t="shared" si="213"/>
        <v>42146.190902777773</v>
      </c>
      <c r="T1370" s="4">
        <f t="shared" si="214"/>
        <v>42170.190902777773</v>
      </c>
      <c r="U1370" s="18">
        <f t="shared" si="215"/>
        <v>24</v>
      </c>
    </row>
    <row r="1371" spans="1:21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11"/>
        <v>105.34805315203954</v>
      </c>
      <c r="P1371" s="7">
        <f t="shared" si="210"/>
        <v>83.967068965517228</v>
      </c>
      <c r="Q1371" t="str">
        <f t="shared" si="216"/>
        <v>music</v>
      </c>
      <c r="R1371" t="str">
        <f t="shared" si="217"/>
        <v>rock</v>
      </c>
      <c r="S1371" s="4">
        <f t="shared" si="213"/>
        <v>41710.594282407408</v>
      </c>
      <c r="T1371" s="4">
        <f t="shared" si="214"/>
        <v>41740.594282407408</v>
      </c>
      <c r="U1371" s="18">
        <f t="shared" si="215"/>
        <v>30</v>
      </c>
    </row>
    <row r="1372" spans="1:21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11"/>
        <v>103.66666666666666</v>
      </c>
      <c r="P1372" s="7">
        <f t="shared" si="210"/>
        <v>77.75</v>
      </c>
      <c r="Q1372" t="str">
        <f t="shared" si="216"/>
        <v>music</v>
      </c>
      <c r="R1372" t="str">
        <f t="shared" si="217"/>
        <v>rock</v>
      </c>
      <c r="S1372" s="4">
        <f t="shared" si="213"/>
        <v>41548.00335648148</v>
      </c>
      <c r="T1372" s="4">
        <f t="shared" si="214"/>
        <v>41563.00335648148</v>
      </c>
      <c r="U1372" s="18">
        <f t="shared" si="215"/>
        <v>15</v>
      </c>
    </row>
    <row r="1373" spans="1:21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11"/>
        <v>107.08672667523933</v>
      </c>
      <c r="P1373" s="7">
        <f t="shared" si="210"/>
        <v>107.07142857142857</v>
      </c>
      <c r="Q1373" t="str">
        <f t="shared" si="216"/>
        <v>music</v>
      </c>
      <c r="R1373" t="str">
        <f t="shared" si="217"/>
        <v>rock</v>
      </c>
      <c r="S1373" s="4">
        <f t="shared" si="213"/>
        <v>42101.758587962962</v>
      </c>
      <c r="T1373" s="4">
        <f t="shared" si="214"/>
        <v>42131.758587962962</v>
      </c>
      <c r="U1373" s="18">
        <f t="shared" si="215"/>
        <v>30</v>
      </c>
    </row>
    <row r="1374" spans="1:21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11"/>
        <v>124</v>
      </c>
      <c r="P1374" s="7">
        <f t="shared" si="210"/>
        <v>38.75</v>
      </c>
      <c r="Q1374" t="str">
        <f t="shared" si="216"/>
        <v>music</v>
      </c>
      <c r="R1374" t="str">
        <f t="shared" si="217"/>
        <v>rock</v>
      </c>
      <c r="S1374" s="4">
        <f t="shared" si="213"/>
        <v>41072.739953703705</v>
      </c>
      <c r="T1374" s="4">
        <f t="shared" si="214"/>
        <v>41102.739953703705</v>
      </c>
      <c r="U1374" s="18">
        <f t="shared" si="215"/>
        <v>30</v>
      </c>
    </row>
    <row r="1375" spans="1:21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11"/>
        <v>105.01</v>
      </c>
      <c r="P1375" s="7">
        <f t="shared" ref="P1375:P1410" si="218">E1375/L1375</f>
        <v>201.94230769230768</v>
      </c>
      <c r="Q1375" t="str">
        <f t="shared" si="216"/>
        <v>music</v>
      </c>
      <c r="R1375" t="str">
        <f t="shared" si="217"/>
        <v>rock</v>
      </c>
      <c r="S1375" s="4">
        <f t="shared" si="213"/>
        <v>42704.95177083333</v>
      </c>
      <c r="T1375" s="4">
        <f t="shared" si="214"/>
        <v>42734.95177083333</v>
      </c>
      <c r="U1375" s="18">
        <f t="shared" si="215"/>
        <v>30</v>
      </c>
    </row>
    <row r="1376" spans="1:21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11"/>
        <v>189.46666666666667</v>
      </c>
      <c r="P1376" s="7">
        <f t="shared" si="218"/>
        <v>43.060606060606062</v>
      </c>
      <c r="Q1376" t="str">
        <f t="shared" si="216"/>
        <v>music</v>
      </c>
      <c r="R1376" t="str">
        <f t="shared" si="217"/>
        <v>rock</v>
      </c>
      <c r="S1376" s="4">
        <f t="shared" si="213"/>
        <v>42424.161898148144</v>
      </c>
      <c r="T1376" s="4">
        <f t="shared" si="214"/>
        <v>42454.12023148148</v>
      </c>
      <c r="U1376" s="18">
        <f t="shared" si="215"/>
        <v>29.958333333335759</v>
      </c>
    </row>
    <row r="1377" spans="1:21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11"/>
        <v>171.32499999999999</v>
      </c>
      <c r="P1377" s="7">
        <f t="shared" si="218"/>
        <v>62.871559633027523</v>
      </c>
      <c r="Q1377" t="str">
        <f t="shared" si="216"/>
        <v>music</v>
      </c>
      <c r="R1377" t="str">
        <f t="shared" si="217"/>
        <v>rock</v>
      </c>
      <c r="S1377" s="4">
        <f t="shared" si="213"/>
        <v>42720.066192129627</v>
      </c>
      <c r="T1377" s="4">
        <f t="shared" si="214"/>
        <v>42750.066192129627</v>
      </c>
      <c r="U1377" s="18">
        <f t="shared" si="215"/>
        <v>30</v>
      </c>
    </row>
    <row r="1378" spans="1:21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11"/>
        <v>252.48648648648651</v>
      </c>
      <c r="P1378" s="7">
        <f t="shared" si="218"/>
        <v>55.607142857142854</v>
      </c>
      <c r="Q1378" t="str">
        <f t="shared" si="216"/>
        <v>music</v>
      </c>
      <c r="R1378" t="str">
        <f t="shared" si="217"/>
        <v>rock</v>
      </c>
      <c r="S1378" s="4">
        <f t="shared" si="213"/>
        <v>42677.669050925921</v>
      </c>
      <c r="T1378" s="4">
        <f t="shared" si="214"/>
        <v>42707.710717592592</v>
      </c>
      <c r="U1378" s="18">
        <f t="shared" si="215"/>
        <v>30.041666666671517</v>
      </c>
    </row>
    <row r="1379" spans="1:21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11"/>
        <v>116.15384615384616</v>
      </c>
      <c r="P1379" s="7">
        <f t="shared" si="218"/>
        <v>48.70967741935484</v>
      </c>
      <c r="Q1379" t="str">
        <f t="shared" si="216"/>
        <v>music</v>
      </c>
      <c r="R1379" t="str">
        <f t="shared" si="217"/>
        <v>rock</v>
      </c>
      <c r="S1379" s="4">
        <f t="shared" si="213"/>
        <v>42747.219560185185</v>
      </c>
      <c r="T1379" s="4">
        <f t="shared" si="214"/>
        <v>42769.174305555556</v>
      </c>
      <c r="U1379" s="18">
        <f t="shared" si="215"/>
        <v>21.954745370370802</v>
      </c>
    </row>
    <row r="1380" spans="1:21" ht="15.75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11"/>
        <v>203.35000000000002</v>
      </c>
      <c r="P1380" s="7">
        <f t="shared" si="218"/>
        <v>30.578947368421051</v>
      </c>
      <c r="Q1380" t="str">
        <f t="shared" si="216"/>
        <v>music</v>
      </c>
      <c r="R1380" t="str">
        <f t="shared" si="217"/>
        <v>rock</v>
      </c>
      <c r="S1380" s="4">
        <f t="shared" si="213"/>
        <v>42568.759375000001</v>
      </c>
      <c r="T1380" s="4">
        <f t="shared" si="214"/>
        <v>42583.759375000001</v>
      </c>
      <c r="U1380" s="18">
        <f t="shared" si="215"/>
        <v>15</v>
      </c>
    </row>
    <row r="1381" spans="1:21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11"/>
        <v>111.60000000000001</v>
      </c>
      <c r="P1381" s="7">
        <f t="shared" si="218"/>
        <v>73.907284768211923</v>
      </c>
      <c r="Q1381" t="str">
        <f t="shared" si="216"/>
        <v>music</v>
      </c>
      <c r="R1381" t="str">
        <f t="shared" si="217"/>
        <v>rock</v>
      </c>
      <c r="S1381" s="4">
        <f t="shared" si="213"/>
        <v>42130.491620370369</v>
      </c>
      <c r="T1381" s="4">
        <f t="shared" si="214"/>
        <v>42160.491620370369</v>
      </c>
      <c r="U1381" s="18">
        <f t="shared" si="215"/>
        <v>30</v>
      </c>
    </row>
    <row r="1382" spans="1:21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11"/>
        <v>424</v>
      </c>
      <c r="P1382" s="7">
        <f t="shared" si="218"/>
        <v>21.2</v>
      </c>
      <c r="Q1382" t="str">
        <f t="shared" si="216"/>
        <v>music</v>
      </c>
      <c r="R1382" t="str">
        <f t="shared" si="217"/>
        <v>rock</v>
      </c>
      <c r="S1382" s="4">
        <f t="shared" si="213"/>
        <v>42141.762800925921</v>
      </c>
      <c r="T1382" s="4">
        <f t="shared" si="214"/>
        <v>42164.083333333328</v>
      </c>
      <c r="U1382" s="18">
        <f t="shared" si="215"/>
        <v>22.320532407407882</v>
      </c>
    </row>
    <row r="1383" spans="1:21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11"/>
        <v>107.1</v>
      </c>
      <c r="P1383" s="7">
        <f t="shared" si="218"/>
        <v>73.356164383561648</v>
      </c>
      <c r="Q1383" t="str">
        <f t="shared" si="216"/>
        <v>music</v>
      </c>
      <c r="R1383" t="str">
        <f t="shared" si="217"/>
        <v>rock</v>
      </c>
      <c r="S1383" s="4">
        <f t="shared" si="213"/>
        <v>42703.214409722219</v>
      </c>
      <c r="T1383" s="4">
        <f t="shared" si="214"/>
        <v>42733.214409722219</v>
      </c>
      <c r="U1383" s="18">
        <f t="shared" si="215"/>
        <v>30</v>
      </c>
    </row>
    <row r="1384" spans="1:21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11"/>
        <v>104.3625</v>
      </c>
      <c r="P1384" s="7">
        <f t="shared" si="218"/>
        <v>56.412162162162161</v>
      </c>
      <c r="Q1384" t="str">
        <f t="shared" si="216"/>
        <v>music</v>
      </c>
      <c r="R1384" t="str">
        <f t="shared" si="217"/>
        <v>rock</v>
      </c>
      <c r="S1384" s="4">
        <f t="shared" si="213"/>
        <v>41370.800185185188</v>
      </c>
      <c r="T1384" s="4">
        <f t="shared" si="214"/>
        <v>41400.800185185188</v>
      </c>
      <c r="U1384" s="18">
        <f t="shared" si="215"/>
        <v>30</v>
      </c>
    </row>
    <row r="1385" spans="1:21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11"/>
        <v>212.40909090909091</v>
      </c>
      <c r="P1385" s="7">
        <f t="shared" si="218"/>
        <v>50.247311827956992</v>
      </c>
      <c r="Q1385" t="str">
        <f t="shared" si="216"/>
        <v>music</v>
      </c>
      <c r="R1385" t="str">
        <f t="shared" si="217"/>
        <v>rock</v>
      </c>
      <c r="S1385" s="4">
        <f t="shared" si="213"/>
        <v>42707.074976851851</v>
      </c>
      <c r="T1385" s="4">
        <f t="shared" si="214"/>
        <v>42727.074976851851</v>
      </c>
      <c r="U1385" s="18">
        <f t="shared" si="215"/>
        <v>20</v>
      </c>
    </row>
    <row r="1386" spans="1:21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11"/>
        <v>124.08571428571429</v>
      </c>
      <c r="P1386" s="7">
        <f t="shared" si="218"/>
        <v>68.936507936507937</v>
      </c>
      <c r="Q1386" t="str">
        <f t="shared" si="216"/>
        <v>music</v>
      </c>
      <c r="R1386" t="str">
        <f t="shared" si="217"/>
        <v>rock</v>
      </c>
      <c r="S1386" s="4">
        <f t="shared" si="213"/>
        <v>42160.735208333332</v>
      </c>
      <c r="T1386" s="4">
        <f t="shared" si="214"/>
        <v>42190.735208333332</v>
      </c>
      <c r="U1386" s="18">
        <f t="shared" si="215"/>
        <v>30</v>
      </c>
    </row>
    <row r="1387" spans="1:21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11"/>
        <v>110.406125</v>
      </c>
      <c r="P1387" s="7">
        <f t="shared" si="218"/>
        <v>65.914104477611943</v>
      </c>
      <c r="Q1387" t="str">
        <f t="shared" si="216"/>
        <v>music</v>
      </c>
      <c r="R1387" t="str">
        <f t="shared" si="217"/>
        <v>rock</v>
      </c>
      <c r="S1387" s="4">
        <f t="shared" si="213"/>
        <v>42433.688900462963</v>
      </c>
      <c r="T1387" s="4">
        <f t="shared" si="214"/>
        <v>42489.507638888885</v>
      </c>
      <c r="U1387" s="18">
        <f t="shared" si="215"/>
        <v>55.818738425921765</v>
      </c>
    </row>
    <row r="1388" spans="1:21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11"/>
        <v>218.75</v>
      </c>
      <c r="P1388" s="7">
        <f t="shared" si="218"/>
        <v>62.5</v>
      </c>
      <c r="Q1388" t="str">
        <f t="shared" si="216"/>
        <v>music</v>
      </c>
      <c r="R1388" t="str">
        <f t="shared" si="217"/>
        <v>rock</v>
      </c>
      <c r="S1388" s="4">
        <f t="shared" si="213"/>
        <v>42184.646863425922</v>
      </c>
      <c r="T1388" s="4">
        <f t="shared" si="214"/>
        <v>42214.646863425922</v>
      </c>
      <c r="U1388" s="18">
        <f t="shared" si="215"/>
        <v>30</v>
      </c>
    </row>
    <row r="1389" spans="1:21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11"/>
        <v>136.625</v>
      </c>
      <c r="P1389" s="7">
        <f t="shared" si="218"/>
        <v>70.064102564102569</v>
      </c>
      <c r="Q1389" t="str">
        <f t="shared" si="216"/>
        <v>music</v>
      </c>
      <c r="R1389" t="str">
        <f t="shared" si="217"/>
        <v>rock</v>
      </c>
      <c r="S1389" s="4">
        <f t="shared" si="213"/>
        <v>42126.92123842593</v>
      </c>
      <c r="T1389" s="4">
        <f t="shared" si="214"/>
        <v>42158.1875</v>
      </c>
      <c r="U1389" s="18">
        <f t="shared" si="215"/>
        <v>31.266261574070086</v>
      </c>
    </row>
    <row r="1390" spans="1:21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11"/>
        <v>134.8074</v>
      </c>
      <c r="P1390" s="7">
        <f t="shared" si="218"/>
        <v>60.181874999999998</v>
      </c>
      <c r="Q1390" t="str">
        <f t="shared" si="216"/>
        <v>music</v>
      </c>
      <c r="R1390" t="str">
        <f t="shared" si="217"/>
        <v>rock</v>
      </c>
      <c r="S1390" s="4">
        <f t="shared" si="213"/>
        <v>42634.614780092597</v>
      </c>
      <c r="T1390" s="4">
        <f t="shared" si="214"/>
        <v>42660.676388888889</v>
      </c>
      <c r="U1390" s="18">
        <f t="shared" si="215"/>
        <v>26.061608796291694</v>
      </c>
    </row>
    <row r="1391" spans="1:21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11"/>
        <v>145.4</v>
      </c>
      <c r="P1391" s="7">
        <f t="shared" si="218"/>
        <v>21.382352941176471</v>
      </c>
      <c r="Q1391" t="str">
        <f t="shared" si="216"/>
        <v>music</v>
      </c>
      <c r="R1391" t="str">
        <f t="shared" si="217"/>
        <v>rock</v>
      </c>
      <c r="S1391" s="4">
        <f t="shared" si="213"/>
        <v>42565.480983796297</v>
      </c>
      <c r="T1391" s="4">
        <f t="shared" si="214"/>
        <v>42595.480983796297</v>
      </c>
      <c r="U1391" s="18">
        <f t="shared" si="215"/>
        <v>30</v>
      </c>
    </row>
    <row r="1392" spans="1:21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11"/>
        <v>109.10714285714285</v>
      </c>
      <c r="P1392" s="7">
        <f t="shared" si="218"/>
        <v>160.78947368421052</v>
      </c>
      <c r="Q1392" t="str">
        <f t="shared" si="216"/>
        <v>music</v>
      </c>
      <c r="R1392" t="str">
        <f t="shared" si="217"/>
        <v>rock</v>
      </c>
      <c r="S1392" s="4">
        <f t="shared" si="213"/>
        <v>42087.803310185191</v>
      </c>
      <c r="T1392" s="4">
        <f t="shared" si="214"/>
        <v>42121.716666666667</v>
      </c>
      <c r="U1392" s="18">
        <f t="shared" si="215"/>
        <v>33.913356481476512</v>
      </c>
    </row>
    <row r="1393" spans="1:21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11"/>
        <v>110.2</v>
      </c>
      <c r="P1393" s="7">
        <f t="shared" si="218"/>
        <v>42.384615384615387</v>
      </c>
      <c r="Q1393" t="str">
        <f t="shared" si="216"/>
        <v>music</v>
      </c>
      <c r="R1393" t="str">
        <f t="shared" si="217"/>
        <v>rock</v>
      </c>
      <c r="S1393" s="4">
        <f t="shared" si="213"/>
        <v>42193.650671296295</v>
      </c>
      <c r="T1393" s="4">
        <f t="shared" si="214"/>
        <v>42238.207638888889</v>
      </c>
      <c r="U1393" s="18">
        <f t="shared" si="215"/>
        <v>44.556967592594447</v>
      </c>
    </row>
    <row r="1394" spans="1:21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11"/>
        <v>113.64000000000001</v>
      </c>
      <c r="P1394" s="7">
        <f t="shared" si="218"/>
        <v>27.317307692307693</v>
      </c>
      <c r="Q1394" t="str">
        <f t="shared" si="216"/>
        <v>music</v>
      </c>
      <c r="R1394" t="str">
        <f t="shared" si="217"/>
        <v>rock</v>
      </c>
      <c r="S1394" s="4">
        <f t="shared" si="213"/>
        <v>42401.154930555553</v>
      </c>
      <c r="T1394" s="4">
        <f t="shared" si="214"/>
        <v>42432.154930555553</v>
      </c>
      <c r="U1394" s="18">
        <f t="shared" si="215"/>
        <v>31</v>
      </c>
    </row>
    <row r="1395" spans="1:21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11"/>
        <v>102.35000000000001</v>
      </c>
      <c r="P1395" s="7">
        <f t="shared" si="218"/>
        <v>196.82692307692307</v>
      </c>
      <c r="Q1395" t="str">
        <f t="shared" si="216"/>
        <v>music</v>
      </c>
      <c r="R1395" t="str">
        <f t="shared" si="217"/>
        <v>rock</v>
      </c>
      <c r="S1395" s="4">
        <f t="shared" si="213"/>
        <v>42553.681979166664</v>
      </c>
      <c r="T1395" s="4">
        <f t="shared" si="214"/>
        <v>42583.681979166664</v>
      </c>
      <c r="U1395" s="18">
        <f t="shared" si="215"/>
        <v>30</v>
      </c>
    </row>
    <row r="1396" spans="1:21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11"/>
        <v>122.13333333333334</v>
      </c>
      <c r="P1396" s="7">
        <f t="shared" si="218"/>
        <v>53.882352941176471</v>
      </c>
      <c r="Q1396" t="str">
        <f t="shared" si="216"/>
        <v>music</v>
      </c>
      <c r="R1396" t="str">
        <f t="shared" si="217"/>
        <v>rock</v>
      </c>
      <c r="S1396" s="4">
        <f t="shared" si="213"/>
        <v>42752.144976851851</v>
      </c>
      <c r="T1396" s="4">
        <f t="shared" si="214"/>
        <v>42795.125</v>
      </c>
      <c r="U1396" s="18">
        <f t="shared" si="215"/>
        <v>42.980023148149485</v>
      </c>
    </row>
    <row r="1397" spans="1:21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11"/>
        <v>111.88571428571427</v>
      </c>
      <c r="P1397" s="7">
        <f t="shared" si="218"/>
        <v>47.756097560975611</v>
      </c>
      <c r="Q1397" t="str">
        <f t="shared" si="216"/>
        <v>music</v>
      </c>
      <c r="R1397" t="str">
        <f t="shared" si="217"/>
        <v>rock</v>
      </c>
      <c r="S1397" s="4">
        <f t="shared" si="213"/>
        <v>42719.90834490741</v>
      </c>
      <c r="T1397" s="4">
        <f t="shared" si="214"/>
        <v>42749.90834490741</v>
      </c>
      <c r="U1397" s="18">
        <f t="shared" si="215"/>
        <v>30</v>
      </c>
    </row>
    <row r="1398" spans="1:21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11"/>
        <v>107.3</v>
      </c>
      <c r="P1398" s="7">
        <f t="shared" si="218"/>
        <v>88.191780821917803</v>
      </c>
      <c r="Q1398" t="str">
        <f t="shared" si="216"/>
        <v>music</v>
      </c>
      <c r="R1398" t="str">
        <f t="shared" si="217"/>
        <v>rock</v>
      </c>
      <c r="S1398" s="4">
        <f t="shared" si="213"/>
        <v>42018.99863425926</v>
      </c>
      <c r="T1398" s="4">
        <f t="shared" si="214"/>
        <v>42048.99863425926</v>
      </c>
      <c r="U1398" s="18">
        <f t="shared" si="215"/>
        <v>30</v>
      </c>
    </row>
    <row r="1399" spans="1:21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11"/>
        <v>113.85000000000001</v>
      </c>
      <c r="P1399" s="7">
        <f t="shared" si="218"/>
        <v>72.056962025316452</v>
      </c>
      <c r="Q1399" t="str">
        <f t="shared" si="216"/>
        <v>music</v>
      </c>
      <c r="R1399" t="str">
        <f t="shared" si="217"/>
        <v>rock</v>
      </c>
      <c r="S1399" s="4">
        <f t="shared" si="213"/>
        <v>42640.917939814812</v>
      </c>
      <c r="T1399" s="4">
        <f t="shared" si="214"/>
        <v>42670.888194444444</v>
      </c>
      <c r="U1399" s="18">
        <f t="shared" si="215"/>
        <v>29.970254629632109</v>
      </c>
    </row>
    <row r="1400" spans="1:21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11"/>
        <v>109.68181818181819</v>
      </c>
      <c r="P1400" s="7">
        <f t="shared" si="218"/>
        <v>74.246153846153845</v>
      </c>
      <c r="Q1400" t="str">
        <f t="shared" si="216"/>
        <v>music</v>
      </c>
      <c r="R1400" t="str">
        <f t="shared" si="217"/>
        <v>rock</v>
      </c>
      <c r="S1400" s="4">
        <f t="shared" si="213"/>
        <v>42526.874236111107</v>
      </c>
      <c r="T1400" s="4">
        <f t="shared" si="214"/>
        <v>42556.874236111107</v>
      </c>
      <c r="U1400" s="18">
        <f t="shared" si="215"/>
        <v>30</v>
      </c>
    </row>
    <row r="1401" spans="1:21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11"/>
        <v>126.14444444444443</v>
      </c>
      <c r="P1401" s="7">
        <f t="shared" si="218"/>
        <v>61.701086956521742</v>
      </c>
      <c r="Q1401" t="str">
        <f t="shared" si="216"/>
        <v>music</v>
      </c>
      <c r="R1401" t="str">
        <f t="shared" si="217"/>
        <v>rock</v>
      </c>
      <c r="S1401" s="4">
        <f t="shared" si="213"/>
        <v>41889.004317129627</v>
      </c>
      <c r="T1401" s="4">
        <f t="shared" si="214"/>
        <v>41919.004317129627</v>
      </c>
      <c r="U1401" s="18">
        <f t="shared" si="215"/>
        <v>30</v>
      </c>
    </row>
    <row r="1402" spans="1:21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11"/>
        <v>167.42857142857144</v>
      </c>
      <c r="P1402" s="7">
        <f t="shared" si="218"/>
        <v>17.235294117647058</v>
      </c>
      <c r="Q1402" t="str">
        <f t="shared" si="216"/>
        <v>music</v>
      </c>
      <c r="R1402" t="str">
        <f t="shared" si="217"/>
        <v>rock</v>
      </c>
      <c r="S1402" s="4">
        <f t="shared" si="213"/>
        <v>42498.341122685189</v>
      </c>
      <c r="T1402" s="4">
        <f t="shared" si="214"/>
        <v>42533.229166666672</v>
      </c>
      <c r="U1402" s="18">
        <f t="shared" si="215"/>
        <v>34.888043981482042</v>
      </c>
    </row>
    <row r="1403" spans="1:21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11"/>
        <v>496.52000000000004</v>
      </c>
      <c r="P1403" s="7">
        <f t="shared" si="218"/>
        <v>51.720833333333331</v>
      </c>
      <c r="Q1403" t="str">
        <f t="shared" si="216"/>
        <v>music</v>
      </c>
      <c r="R1403" t="str">
        <f t="shared" si="217"/>
        <v>rock</v>
      </c>
      <c r="S1403" s="4">
        <f t="shared" si="213"/>
        <v>41399.99622685185</v>
      </c>
      <c r="T1403" s="4">
        <f t="shared" si="214"/>
        <v>41420.99622685185</v>
      </c>
      <c r="U1403" s="18">
        <f t="shared" si="215"/>
        <v>21</v>
      </c>
    </row>
    <row r="1404" spans="1:21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11"/>
        <v>109.16</v>
      </c>
      <c r="P1404" s="7">
        <f t="shared" si="218"/>
        <v>24.150442477876105</v>
      </c>
      <c r="Q1404" t="str">
        <f t="shared" si="216"/>
        <v>music</v>
      </c>
      <c r="R1404" t="str">
        <f t="shared" si="217"/>
        <v>rock</v>
      </c>
      <c r="S1404" s="4">
        <f t="shared" si="213"/>
        <v>42065.053368055553</v>
      </c>
      <c r="T1404" s="4">
        <f t="shared" si="214"/>
        <v>42125.011701388888</v>
      </c>
      <c r="U1404" s="18">
        <f t="shared" si="215"/>
        <v>59.958333333335759</v>
      </c>
    </row>
    <row r="1405" spans="1:21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11"/>
        <v>102.57499999999999</v>
      </c>
      <c r="P1405" s="7">
        <f t="shared" si="218"/>
        <v>62.166666666666664</v>
      </c>
      <c r="Q1405" t="str">
        <f t="shared" si="216"/>
        <v>music</v>
      </c>
      <c r="R1405" t="str">
        <f t="shared" si="217"/>
        <v>rock</v>
      </c>
      <c r="S1405" s="4">
        <f t="shared" si="213"/>
        <v>41451.062905092593</v>
      </c>
      <c r="T1405" s="4">
        <f t="shared" si="214"/>
        <v>41481.062905092593</v>
      </c>
      <c r="U1405" s="18">
        <f t="shared" si="215"/>
        <v>30</v>
      </c>
    </row>
    <row r="1406" spans="1:21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11"/>
        <v>1.6620689655172414</v>
      </c>
      <c r="P1406" s="7">
        <f t="shared" si="218"/>
        <v>48.2</v>
      </c>
      <c r="Q1406" t="str">
        <f t="shared" ref="Q1406:Q1437" si="219">LEFT(N1406,10)</f>
        <v>publishing</v>
      </c>
      <c r="R1406" t="str">
        <f t="shared" ref="R1406:R1437" si="220">RIGHT(N1406,12)</f>
        <v>translations</v>
      </c>
      <c r="S1406" s="4">
        <f t="shared" si="213"/>
        <v>42032.510243055556</v>
      </c>
      <c r="T1406" s="4">
        <f t="shared" si="214"/>
        <v>42057.510243055556</v>
      </c>
      <c r="U1406" s="18">
        <f t="shared" si="215"/>
        <v>25</v>
      </c>
    </row>
    <row r="1407" spans="1:21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11"/>
        <v>0.42</v>
      </c>
      <c r="P1407" s="7">
        <f t="shared" si="218"/>
        <v>6.1764705882352944</v>
      </c>
      <c r="Q1407" t="str">
        <f t="shared" si="219"/>
        <v>publishing</v>
      </c>
      <c r="R1407" t="str">
        <f t="shared" si="220"/>
        <v>translations</v>
      </c>
      <c r="S1407" s="4">
        <f t="shared" si="213"/>
        <v>41941.680567129632</v>
      </c>
      <c r="T1407" s="4">
        <f t="shared" si="214"/>
        <v>41971.722233796296</v>
      </c>
      <c r="U1407" s="18">
        <f t="shared" si="215"/>
        <v>30.041666666664241</v>
      </c>
    </row>
    <row r="1408" spans="1:21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11"/>
        <v>0.125</v>
      </c>
      <c r="P1408" s="7">
        <f t="shared" si="218"/>
        <v>5</v>
      </c>
      <c r="Q1408" t="str">
        <f t="shared" si="219"/>
        <v>publishing</v>
      </c>
      <c r="R1408" t="str">
        <f t="shared" si="220"/>
        <v>translations</v>
      </c>
      <c r="S1408" s="4">
        <f t="shared" si="213"/>
        <v>42297.432951388888</v>
      </c>
      <c r="T1408" s="4">
        <f t="shared" si="214"/>
        <v>42350.416666666672</v>
      </c>
      <c r="U1408" s="18">
        <f t="shared" si="215"/>
        <v>52.983715277783631</v>
      </c>
    </row>
    <row r="1409" spans="1:21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11"/>
        <v>0.5</v>
      </c>
      <c r="P1409" s="7">
        <f t="shared" si="218"/>
        <v>7.5</v>
      </c>
      <c r="Q1409" t="str">
        <f t="shared" si="219"/>
        <v>publishing</v>
      </c>
      <c r="R1409" t="str">
        <f t="shared" si="220"/>
        <v>translations</v>
      </c>
      <c r="S1409" s="4">
        <f t="shared" si="213"/>
        <v>41838.536782407406</v>
      </c>
      <c r="T1409" s="4">
        <f t="shared" si="214"/>
        <v>41863.536782407406</v>
      </c>
      <c r="U1409" s="18">
        <f t="shared" si="215"/>
        <v>25</v>
      </c>
    </row>
    <row r="1410" spans="1:21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221">(E1410/D1410)*100</f>
        <v>7.1999999999999993</v>
      </c>
      <c r="P1410" s="7">
        <f t="shared" si="218"/>
        <v>12</v>
      </c>
      <c r="Q1410" t="str">
        <f t="shared" si="219"/>
        <v>publishing</v>
      </c>
      <c r="R1410" t="str">
        <f t="shared" si="220"/>
        <v>translations</v>
      </c>
      <c r="S1410" s="4">
        <f t="shared" ref="S1410:S1473" si="222" xml:space="preserve"> ((J1410/86400) +25569)</f>
        <v>42291.872175925921</v>
      </c>
      <c r="T1410" s="4">
        <f t="shared" ref="T1410:T1473" si="223" xml:space="preserve"> ((I1410/86400) +25569)</f>
        <v>42321.913842592592</v>
      </c>
      <c r="U1410" s="18">
        <f t="shared" si="215"/>
        <v>30.041666666671517</v>
      </c>
    </row>
    <row r="1411" spans="1:21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221"/>
        <v>0</v>
      </c>
      <c r="P1411" s="7">
        <v>0</v>
      </c>
      <c r="Q1411" t="str">
        <f t="shared" si="219"/>
        <v>publishing</v>
      </c>
      <c r="R1411" t="str">
        <f t="shared" si="220"/>
        <v>translations</v>
      </c>
      <c r="S1411" s="4">
        <f t="shared" si="222"/>
        <v>41945.133506944447</v>
      </c>
      <c r="T1411" s="4">
        <f t="shared" si="223"/>
        <v>42005.175173611111</v>
      </c>
      <c r="U1411" s="18">
        <f t="shared" ref="U1411:U1474" si="224">T1411-S1411</f>
        <v>60.041666666664241</v>
      </c>
    </row>
    <row r="1412" spans="1:21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221"/>
        <v>1.6666666666666666E-2</v>
      </c>
      <c r="P1412" s="7">
        <f t="shared" ref="P1412:P1417" si="225">E1412/L1412</f>
        <v>1</v>
      </c>
      <c r="Q1412" t="str">
        <f t="shared" si="219"/>
        <v>publishing</v>
      </c>
      <c r="R1412" t="str">
        <f t="shared" si="220"/>
        <v>translations</v>
      </c>
      <c r="S1412" s="4">
        <f t="shared" si="222"/>
        <v>42479.318518518514</v>
      </c>
      <c r="T1412" s="4">
        <f t="shared" si="223"/>
        <v>42524.318518518514</v>
      </c>
      <c r="U1412" s="18">
        <f t="shared" si="224"/>
        <v>45</v>
      </c>
    </row>
    <row r="1413" spans="1:21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21"/>
        <v>0.23333333333333336</v>
      </c>
      <c r="P1413" s="7">
        <f t="shared" si="225"/>
        <v>2.3333333333333335</v>
      </c>
      <c r="Q1413" t="str">
        <f t="shared" si="219"/>
        <v>publishing</v>
      </c>
      <c r="R1413" t="str">
        <f t="shared" si="220"/>
        <v>translations</v>
      </c>
      <c r="S1413" s="4">
        <f t="shared" si="222"/>
        <v>42013.059027777781</v>
      </c>
      <c r="T1413" s="4">
        <f t="shared" si="223"/>
        <v>42041.059027777781</v>
      </c>
      <c r="U1413" s="18">
        <f t="shared" si="224"/>
        <v>28</v>
      </c>
    </row>
    <row r="1414" spans="1:21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21"/>
        <v>4.5714285714285712</v>
      </c>
      <c r="P1414" s="7">
        <f t="shared" si="225"/>
        <v>24.615384615384617</v>
      </c>
      <c r="Q1414" t="str">
        <f t="shared" si="219"/>
        <v>publishing</v>
      </c>
      <c r="R1414" t="str">
        <f t="shared" si="220"/>
        <v>translations</v>
      </c>
      <c r="S1414" s="4">
        <f t="shared" si="222"/>
        <v>41947.063645833332</v>
      </c>
      <c r="T1414" s="4">
        <f t="shared" si="223"/>
        <v>41977.063645833332</v>
      </c>
      <c r="U1414" s="18">
        <f t="shared" si="224"/>
        <v>30</v>
      </c>
    </row>
    <row r="1415" spans="1:21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21"/>
        <v>5</v>
      </c>
      <c r="P1415" s="7">
        <f t="shared" si="225"/>
        <v>100</v>
      </c>
      <c r="Q1415" t="str">
        <f t="shared" si="219"/>
        <v>publishing</v>
      </c>
      <c r="R1415" t="str">
        <f t="shared" si="220"/>
        <v>translations</v>
      </c>
      <c r="S1415" s="4">
        <f t="shared" si="222"/>
        <v>42360.437152777777</v>
      </c>
      <c r="T1415" s="4">
        <f t="shared" si="223"/>
        <v>42420.437152777777</v>
      </c>
      <c r="U1415" s="18">
        <f t="shared" si="224"/>
        <v>60</v>
      </c>
    </row>
    <row r="1416" spans="1:21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21"/>
        <v>0.2</v>
      </c>
      <c r="P1416" s="7">
        <f t="shared" si="225"/>
        <v>1</v>
      </c>
      <c r="Q1416" t="str">
        <f t="shared" si="219"/>
        <v>publishing</v>
      </c>
      <c r="R1416" t="str">
        <f t="shared" si="220"/>
        <v>translations</v>
      </c>
      <c r="S1416" s="4">
        <f t="shared" si="222"/>
        <v>42708.25309027778</v>
      </c>
      <c r="T1416" s="4">
        <f t="shared" si="223"/>
        <v>42738.25309027778</v>
      </c>
      <c r="U1416" s="18">
        <f t="shared" si="224"/>
        <v>30</v>
      </c>
    </row>
    <row r="1417" spans="1:21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21"/>
        <v>18.181818181818183</v>
      </c>
      <c r="P1417" s="7">
        <f t="shared" si="225"/>
        <v>88.888888888888886</v>
      </c>
      <c r="Q1417" t="str">
        <f t="shared" si="219"/>
        <v>publishing</v>
      </c>
      <c r="R1417" t="str">
        <f t="shared" si="220"/>
        <v>translations</v>
      </c>
      <c r="S1417" s="4">
        <f t="shared" si="222"/>
        <v>42192.675821759258</v>
      </c>
      <c r="T1417" s="4">
        <f t="shared" si="223"/>
        <v>42232.675821759258</v>
      </c>
      <c r="U1417" s="18">
        <f t="shared" si="224"/>
        <v>40</v>
      </c>
    </row>
    <row r="1418" spans="1:21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221"/>
        <v>0</v>
      </c>
      <c r="P1418" s="7">
        <v>0</v>
      </c>
      <c r="Q1418" t="str">
        <f t="shared" si="219"/>
        <v>publishing</v>
      </c>
      <c r="R1418" t="str">
        <f t="shared" si="220"/>
        <v>translations</v>
      </c>
      <c r="S1418" s="4">
        <f t="shared" si="222"/>
        <v>42299.926145833335</v>
      </c>
      <c r="T1418" s="4">
        <f t="shared" si="223"/>
        <v>42329.967812499999</v>
      </c>
      <c r="U1418" s="18">
        <f t="shared" si="224"/>
        <v>30.041666666664241</v>
      </c>
    </row>
    <row r="1419" spans="1:21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21"/>
        <v>1.2222222222222223</v>
      </c>
      <c r="P1419" s="7">
        <f t="shared" ref="P1419:P1426" si="226">E1419/L1419</f>
        <v>27.5</v>
      </c>
      <c r="Q1419" t="str">
        <f t="shared" si="219"/>
        <v>publishing</v>
      </c>
      <c r="R1419" t="str">
        <f t="shared" si="220"/>
        <v>translations</v>
      </c>
      <c r="S1419" s="4">
        <f t="shared" si="222"/>
        <v>42232.15016203704</v>
      </c>
      <c r="T1419" s="4">
        <f t="shared" si="223"/>
        <v>42262.46597222222</v>
      </c>
      <c r="U1419" s="18">
        <f t="shared" si="224"/>
        <v>30.315810185180453</v>
      </c>
    </row>
    <row r="1420" spans="1:21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21"/>
        <v>0.2</v>
      </c>
      <c r="P1420" s="7">
        <f t="shared" si="226"/>
        <v>6</v>
      </c>
      <c r="Q1420" t="str">
        <f t="shared" si="219"/>
        <v>publishing</v>
      </c>
      <c r="R1420" t="str">
        <f t="shared" si="220"/>
        <v>translations</v>
      </c>
      <c r="S1420" s="4">
        <f t="shared" si="222"/>
        <v>42395.456412037034</v>
      </c>
      <c r="T1420" s="4">
        <f t="shared" si="223"/>
        <v>42425.456412037034</v>
      </c>
      <c r="U1420" s="18">
        <f t="shared" si="224"/>
        <v>30</v>
      </c>
    </row>
    <row r="1421" spans="1:21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21"/>
        <v>7.0634920634920633</v>
      </c>
      <c r="P1421" s="7">
        <f t="shared" si="226"/>
        <v>44.5</v>
      </c>
      <c r="Q1421" t="str">
        <f t="shared" si="219"/>
        <v>publishing</v>
      </c>
      <c r="R1421" t="str">
        <f t="shared" si="220"/>
        <v>translations</v>
      </c>
      <c r="S1421" s="4">
        <f t="shared" si="222"/>
        <v>42622.456238425926</v>
      </c>
      <c r="T1421" s="4">
        <f t="shared" si="223"/>
        <v>42652.456238425926</v>
      </c>
      <c r="U1421" s="18">
        <f t="shared" si="224"/>
        <v>30</v>
      </c>
    </row>
    <row r="1422" spans="1:21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21"/>
        <v>2.7272727272727271</v>
      </c>
      <c r="P1422" s="7">
        <f t="shared" si="226"/>
        <v>1</v>
      </c>
      <c r="Q1422" t="str">
        <f t="shared" si="219"/>
        <v>publishing</v>
      </c>
      <c r="R1422" t="str">
        <f t="shared" si="220"/>
        <v>translations</v>
      </c>
      <c r="S1422" s="4">
        <f t="shared" si="222"/>
        <v>42524.667662037042</v>
      </c>
      <c r="T1422" s="4">
        <f t="shared" si="223"/>
        <v>42549.667662037042</v>
      </c>
      <c r="U1422" s="18">
        <f t="shared" si="224"/>
        <v>25</v>
      </c>
    </row>
    <row r="1423" spans="1:21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21"/>
        <v>0.1</v>
      </c>
      <c r="P1423" s="7">
        <f t="shared" si="226"/>
        <v>100</v>
      </c>
      <c r="Q1423" t="str">
        <f t="shared" si="219"/>
        <v>publishing</v>
      </c>
      <c r="R1423" t="str">
        <f t="shared" si="220"/>
        <v>translations</v>
      </c>
      <c r="S1423" s="4">
        <f t="shared" si="222"/>
        <v>42013.915613425925</v>
      </c>
      <c r="T1423" s="4">
        <f t="shared" si="223"/>
        <v>42043.915613425925</v>
      </c>
      <c r="U1423" s="18">
        <f t="shared" si="224"/>
        <v>30</v>
      </c>
    </row>
    <row r="1424" spans="1:21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221"/>
        <v>0.104</v>
      </c>
      <c r="P1424" s="7">
        <f t="shared" si="226"/>
        <v>13</v>
      </c>
      <c r="Q1424" t="str">
        <f t="shared" si="219"/>
        <v>publishing</v>
      </c>
      <c r="R1424" t="str">
        <f t="shared" si="220"/>
        <v>translations</v>
      </c>
      <c r="S1424" s="4">
        <f t="shared" si="222"/>
        <v>42604.239629629628</v>
      </c>
      <c r="T1424" s="4">
        <f t="shared" si="223"/>
        <v>42634.239629629628</v>
      </c>
      <c r="U1424" s="18">
        <f t="shared" si="224"/>
        <v>30</v>
      </c>
    </row>
    <row r="1425" spans="1:21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21"/>
        <v>0.33333333333333337</v>
      </c>
      <c r="P1425" s="7">
        <f t="shared" si="226"/>
        <v>100</v>
      </c>
      <c r="Q1425" t="str">
        <f t="shared" si="219"/>
        <v>publishing</v>
      </c>
      <c r="R1425" t="str">
        <f t="shared" si="220"/>
        <v>translations</v>
      </c>
      <c r="S1425" s="4">
        <f t="shared" si="222"/>
        <v>42340.360312500001</v>
      </c>
      <c r="T1425" s="4">
        <f t="shared" si="223"/>
        <v>42370.360312500001</v>
      </c>
      <c r="U1425" s="18">
        <f t="shared" si="224"/>
        <v>30</v>
      </c>
    </row>
    <row r="1426" spans="1:21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21"/>
        <v>20.36</v>
      </c>
      <c r="P1426" s="7">
        <f t="shared" si="226"/>
        <v>109.07142857142857</v>
      </c>
      <c r="Q1426" t="str">
        <f t="shared" si="219"/>
        <v>publishing</v>
      </c>
      <c r="R1426" t="str">
        <f t="shared" si="220"/>
        <v>translations</v>
      </c>
      <c r="S1426" s="4">
        <f t="shared" si="222"/>
        <v>42676.717615740738</v>
      </c>
      <c r="T1426" s="4">
        <f t="shared" si="223"/>
        <v>42689.759282407409</v>
      </c>
      <c r="U1426" s="18">
        <f t="shared" si="224"/>
        <v>13.041666666671517</v>
      </c>
    </row>
    <row r="1427" spans="1:21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221"/>
        <v>0</v>
      </c>
      <c r="P1427" s="7">
        <v>0</v>
      </c>
      <c r="Q1427" t="str">
        <f t="shared" si="219"/>
        <v>publishing</v>
      </c>
      <c r="R1427" t="str">
        <f t="shared" si="220"/>
        <v>translations</v>
      </c>
      <c r="S1427" s="4">
        <f t="shared" si="222"/>
        <v>42093.131469907406</v>
      </c>
      <c r="T1427" s="4">
        <f t="shared" si="223"/>
        <v>42123.131469907406</v>
      </c>
      <c r="U1427" s="18">
        <f t="shared" si="224"/>
        <v>30</v>
      </c>
    </row>
    <row r="1428" spans="1:21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221"/>
        <v>0</v>
      </c>
      <c r="P1428" s="7">
        <v>0</v>
      </c>
      <c r="Q1428" t="str">
        <f t="shared" si="219"/>
        <v>publishing</v>
      </c>
      <c r="R1428" t="str">
        <f t="shared" si="220"/>
        <v>translations</v>
      </c>
      <c r="S1428" s="4">
        <f t="shared" si="222"/>
        <v>42180.390277777777</v>
      </c>
      <c r="T1428" s="4">
        <f t="shared" si="223"/>
        <v>42240.390277777777</v>
      </c>
      <c r="U1428" s="18">
        <f t="shared" si="224"/>
        <v>60</v>
      </c>
    </row>
    <row r="1429" spans="1:21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21"/>
        <v>8.3800000000000008</v>
      </c>
      <c r="P1429" s="7">
        <f>E1429/L1429</f>
        <v>104.75</v>
      </c>
      <c r="Q1429" t="str">
        <f t="shared" si="219"/>
        <v>publishing</v>
      </c>
      <c r="R1429" t="str">
        <f t="shared" si="220"/>
        <v>translations</v>
      </c>
      <c r="S1429" s="4">
        <f t="shared" si="222"/>
        <v>42601.851678240739</v>
      </c>
      <c r="T1429" s="4">
        <f t="shared" si="223"/>
        <v>42631.851678240739</v>
      </c>
      <c r="U1429" s="18">
        <f t="shared" si="224"/>
        <v>30</v>
      </c>
    </row>
    <row r="1430" spans="1:21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21"/>
        <v>4.5</v>
      </c>
      <c r="P1430" s="7">
        <f>E1430/L1430</f>
        <v>15</v>
      </c>
      <c r="Q1430" t="str">
        <f t="shared" si="219"/>
        <v>publishing</v>
      </c>
      <c r="R1430" t="str">
        <f t="shared" si="220"/>
        <v>translations</v>
      </c>
      <c r="S1430" s="4">
        <f t="shared" si="222"/>
        <v>42432.379826388889</v>
      </c>
      <c r="T1430" s="4">
        <f t="shared" si="223"/>
        <v>42462.338159722218</v>
      </c>
      <c r="U1430" s="18">
        <f t="shared" si="224"/>
        <v>29.958333333328483</v>
      </c>
    </row>
    <row r="1431" spans="1:21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221"/>
        <v>0</v>
      </c>
      <c r="P1431" s="7">
        <v>0</v>
      </c>
      <c r="Q1431" t="str">
        <f t="shared" si="219"/>
        <v>publishing</v>
      </c>
      <c r="R1431" t="str">
        <f t="shared" si="220"/>
        <v>translations</v>
      </c>
      <c r="S1431" s="4">
        <f t="shared" si="222"/>
        <v>42074.060671296298</v>
      </c>
      <c r="T1431" s="4">
        <f t="shared" si="223"/>
        <v>42104.060671296298</v>
      </c>
      <c r="U1431" s="18">
        <f t="shared" si="224"/>
        <v>30</v>
      </c>
    </row>
    <row r="1432" spans="1:21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21"/>
        <v>8.06</v>
      </c>
      <c r="P1432" s="7">
        <f>E1432/L1432</f>
        <v>80.599999999999994</v>
      </c>
      <c r="Q1432" t="str">
        <f t="shared" si="219"/>
        <v>publishing</v>
      </c>
      <c r="R1432" t="str">
        <f t="shared" si="220"/>
        <v>translations</v>
      </c>
      <c r="S1432" s="4">
        <f t="shared" si="222"/>
        <v>41961.813518518524</v>
      </c>
      <c r="T1432" s="4">
        <f t="shared" si="223"/>
        <v>41992.813518518524</v>
      </c>
      <c r="U1432" s="18">
        <f t="shared" si="224"/>
        <v>31</v>
      </c>
    </row>
    <row r="1433" spans="1:21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21"/>
        <v>31.94705882352941</v>
      </c>
      <c r="P1433" s="7">
        <f>E1433/L1433</f>
        <v>115.55319148936171</v>
      </c>
      <c r="Q1433" t="str">
        <f t="shared" si="219"/>
        <v>publishing</v>
      </c>
      <c r="R1433" t="str">
        <f t="shared" si="220"/>
        <v>translations</v>
      </c>
      <c r="S1433" s="4">
        <f t="shared" si="222"/>
        <v>42304.210833333331</v>
      </c>
      <c r="T1433" s="4">
        <f t="shared" si="223"/>
        <v>42334.252500000002</v>
      </c>
      <c r="U1433" s="18">
        <f t="shared" si="224"/>
        <v>30.041666666671517</v>
      </c>
    </row>
    <row r="1434" spans="1:21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221"/>
        <v>0</v>
      </c>
      <c r="P1434" s="7">
        <v>0</v>
      </c>
      <c r="Q1434" t="str">
        <f t="shared" si="219"/>
        <v>publishing</v>
      </c>
      <c r="R1434" t="str">
        <f t="shared" si="220"/>
        <v>translations</v>
      </c>
      <c r="S1434" s="4">
        <f t="shared" si="222"/>
        <v>42175.780416666668</v>
      </c>
      <c r="T1434" s="4">
        <f t="shared" si="223"/>
        <v>42205.780416666668</v>
      </c>
      <c r="U1434" s="18">
        <f t="shared" si="224"/>
        <v>30</v>
      </c>
    </row>
    <row r="1435" spans="1:21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21"/>
        <v>6.708333333333333</v>
      </c>
      <c r="P1435" s="7">
        <f t="shared" ref="P1435:P1443" si="227">E1435/L1435</f>
        <v>80.5</v>
      </c>
      <c r="Q1435" t="str">
        <f t="shared" si="219"/>
        <v>publishing</v>
      </c>
      <c r="R1435" t="str">
        <f t="shared" si="220"/>
        <v>translations</v>
      </c>
      <c r="S1435" s="4">
        <f t="shared" si="222"/>
        <v>42673.625868055555</v>
      </c>
      <c r="T1435" s="4">
        <f t="shared" si="223"/>
        <v>42714.458333333328</v>
      </c>
      <c r="U1435" s="18">
        <f t="shared" si="224"/>
        <v>40.832465277773736</v>
      </c>
    </row>
    <row r="1436" spans="1:21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21"/>
        <v>9.9878048780487809</v>
      </c>
      <c r="P1436" s="7">
        <f t="shared" si="227"/>
        <v>744.5454545454545</v>
      </c>
      <c r="Q1436" t="str">
        <f t="shared" si="219"/>
        <v>publishing</v>
      </c>
      <c r="R1436" t="str">
        <f t="shared" si="220"/>
        <v>translations</v>
      </c>
      <c r="S1436" s="4">
        <f t="shared" si="222"/>
        <v>42142.767106481479</v>
      </c>
      <c r="T1436" s="4">
        <f t="shared" si="223"/>
        <v>42163.625</v>
      </c>
      <c r="U1436" s="18">
        <f t="shared" si="224"/>
        <v>20.85789351852145</v>
      </c>
    </row>
    <row r="1437" spans="1:21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21"/>
        <v>0.1</v>
      </c>
      <c r="P1437" s="7">
        <f t="shared" si="227"/>
        <v>7.5</v>
      </c>
      <c r="Q1437" t="str">
        <f t="shared" si="219"/>
        <v>publishing</v>
      </c>
      <c r="R1437" t="str">
        <f t="shared" si="220"/>
        <v>translations</v>
      </c>
      <c r="S1437" s="4">
        <f t="shared" si="222"/>
        <v>42258.780324074076</v>
      </c>
      <c r="T1437" s="4">
        <f t="shared" si="223"/>
        <v>42288.780324074076</v>
      </c>
      <c r="U1437" s="18">
        <f t="shared" si="224"/>
        <v>30</v>
      </c>
    </row>
    <row r="1438" spans="1:21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21"/>
        <v>0.77</v>
      </c>
      <c r="P1438" s="7">
        <f t="shared" si="227"/>
        <v>38.5</v>
      </c>
      <c r="Q1438" t="str">
        <f t="shared" ref="Q1438:Q1469" si="228">LEFT(N1438,10)</f>
        <v>publishing</v>
      </c>
      <c r="R1438" t="str">
        <f t="shared" ref="R1438:R1462" si="229">RIGHT(N1438,12)</f>
        <v>translations</v>
      </c>
      <c r="S1438" s="4">
        <f t="shared" si="222"/>
        <v>42391.35019675926</v>
      </c>
      <c r="T1438" s="4">
        <f t="shared" si="223"/>
        <v>42421.35019675926</v>
      </c>
      <c r="U1438" s="18">
        <f t="shared" si="224"/>
        <v>30</v>
      </c>
    </row>
    <row r="1439" spans="1:21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21"/>
        <v>26.900000000000002</v>
      </c>
      <c r="P1439" s="7">
        <f t="shared" si="227"/>
        <v>36.68181818181818</v>
      </c>
      <c r="Q1439" t="str">
        <f t="shared" si="228"/>
        <v>publishing</v>
      </c>
      <c r="R1439" t="str">
        <f t="shared" si="229"/>
        <v>translations</v>
      </c>
      <c r="S1439" s="4">
        <f t="shared" si="222"/>
        <v>41796.531701388885</v>
      </c>
      <c r="T1439" s="4">
        <f t="shared" si="223"/>
        <v>41833.207638888889</v>
      </c>
      <c r="U1439" s="18">
        <f t="shared" si="224"/>
        <v>36.675937500003783</v>
      </c>
    </row>
    <row r="1440" spans="1:21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21"/>
        <v>3</v>
      </c>
      <c r="P1440" s="7">
        <f t="shared" si="227"/>
        <v>75</v>
      </c>
      <c r="Q1440" t="str">
        <f t="shared" si="228"/>
        <v>publishing</v>
      </c>
      <c r="R1440" t="str">
        <f t="shared" si="229"/>
        <v>translations</v>
      </c>
      <c r="S1440" s="4">
        <f t="shared" si="222"/>
        <v>42457.871516203704</v>
      </c>
      <c r="T1440" s="4">
        <f t="shared" si="223"/>
        <v>42487.579861111109</v>
      </c>
      <c r="U1440" s="18">
        <f t="shared" si="224"/>
        <v>29.708344907405262</v>
      </c>
    </row>
    <row r="1441" spans="1:21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21"/>
        <v>6.6055045871559637</v>
      </c>
      <c r="P1441" s="7">
        <f t="shared" si="227"/>
        <v>30</v>
      </c>
      <c r="Q1441" t="str">
        <f t="shared" si="228"/>
        <v>publishing</v>
      </c>
      <c r="R1441" t="str">
        <f t="shared" si="229"/>
        <v>translations</v>
      </c>
      <c r="S1441" s="4">
        <f t="shared" si="222"/>
        <v>42040.829872685186</v>
      </c>
      <c r="T1441" s="4">
        <f t="shared" si="223"/>
        <v>42070.829872685186</v>
      </c>
      <c r="U1441" s="18">
        <f t="shared" si="224"/>
        <v>30</v>
      </c>
    </row>
    <row r="1442" spans="1:21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21"/>
        <v>7.6923076923076927E-3</v>
      </c>
      <c r="P1442" s="7">
        <f t="shared" si="227"/>
        <v>1</v>
      </c>
      <c r="Q1442" t="str">
        <f t="shared" si="228"/>
        <v>publishing</v>
      </c>
      <c r="R1442" t="str">
        <f t="shared" si="229"/>
        <v>translations</v>
      </c>
      <c r="S1442" s="4">
        <f t="shared" si="222"/>
        <v>42486.748414351852</v>
      </c>
      <c r="T1442" s="4">
        <f t="shared" si="223"/>
        <v>42516.748414351852</v>
      </c>
      <c r="U1442" s="18">
        <f t="shared" si="224"/>
        <v>30</v>
      </c>
    </row>
    <row r="1443" spans="1:21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21"/>
        <v>1.1222222222222222</v>
      </c>
      <c r="P1443" s="7">
        <f t="shared" si="227"/>
        <v>673.33333333333337</v>
      </c>
      <c r="Q1443" t="str">
        <f t="shared" si="228"/>
        <v>publishing</v>
      </c>
      <c r="R1443" t="str">
        <f t="shared" si="229"/>
        <v>translations</v>
      </c>
      <c r="S1443" s="4">
        <f t="shared" si="222"/>
        <v>42198.765844907408</v>
      </c>
      <c r="T1443" s="4">
        <f t="shared" si="223"/>
        <v>42258.765844907408</v>
      </c>
      <c r="U1443" s="18">
        <f t="shared" si="224"/>
        <v>60</v>
      </c>
    </row>
    <row r="1444" spans="1:21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221"/>
        <v>0</v>
      </c>
      <c r="P1444" s="7">
        <v>0</v>
      </c>
      <c r="Q1444" t="str">
        <f t="shared" si="228"/>
        <v>publishing</v>
      </c>
      <c r="R1444" t="str">
        <f t="shared" si="229"/>
        <v>translations</v>
      </c>
      <c r="S1444" s="4">
        <f t="shared" si="222"/>
        <v>42485.64534722222</v>
      </c>
      <c r="T1444" s="4">
        <f t="shared" si="223"/>
        <v>42515.64534722222</v>
      </c>
      <c r="U1444" s="18">
        <f t="shared" si="224"/>
        <v>30</v>
      </c>
    </row>
    <row r="1445" spans="1:21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221"/>
        <v>0</v>
      </c>
      <c r="P1445" s="7">
        <v>0</v>
      </c>
      <c r="Q1445" t="str">
        <f t="shared" si="228"/>
        <v>publishing</v>
      </c>
      <c r="R1445" t="str">
        <f t="shared" si="229"/>
        <v>translations</v>
      </c>
      <c r="S1445" s="4">
        <f t="shared" si="222"/>
        <v>42707.926030092596</v>
      </c>
      <c r="T1445" s="4">
        <f t="shared" si="223"/>
        <v>42737.926030092596</v>
      </c>
      <c r="U1445" s="18">
        <f t="shared" si="224"/>
        <v>30</v>
      </c>
    </row>
    <row r="1446" spans="1:21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221"/>
        <v>0</v>
      </c>
      <c r="P1446" s="7">
        <v>0</v>
      </c>
      <c r="Q1446" t="str">
        <f t="shared" si="228"/>
        <v>publishing</v>
      </c>
      <c r="R1446" t="str">
        <f t="shared" si="229"/>
        <v>translations</v>
      </c>
      <c r="S1446" s="4">
        <f t="shared" si="222"/>
        <v>42199.873402777783</v>
      </c>
      <c r="T1446" s="4">
        <f t="shared" si="223"/>
        <v>42259.873402777783</v>
      </c>
      <c r="U1446" s="18">
        <f t="shared" si="224"/>
        <v>60</v>
      </c>
    </row>
    <row r="1447" spans="1:21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221"/>
        <v>0</v>
      </c>
      <c r="P1447" s="7">
        <v>0</v>
      </c>
      <c r="Q1447" t="str">
        <f t="shared" si="228"/>
        <v>publishing</v>
      </c>
      <c r="R1447" t="str">
        <f t="shared" si="229"/>
        <v>translations</v>
      </c>
      <c r="S1447" s="4">
        <f t="shared" si="222"/>
        <v>42139.542303240742</v>
      </c>
      <c r="T1447" s="4">
        <f t="shared" si="223"/>
        <v>42169.542303240742</v>
      </c>
      <c r="U1447" s="18">
        <f t="shared" si="224"/>
        <v>30</v>
      </c>
    </row>
    <row r="1448" spans="1:21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221"/>
        <v>0</v>
      </c>
      <c r="P1448" s="7">
        <v>0</v>
      </c>
      <c r="Q1448" t="str">
        <f t="shared" si="228"/>
        <v>publishing</v>
      </c>
      <c r="R1448" t="str">
        <f t="shared" si="229"/>
        <v>translations</v>
      </c>
      <c r="S1448" s="4">
        <f t="shared" si="222"/>
        <v>42461.447662037041</v>
      </c>
      <c r="T1448" s="4">
        <f t="shared" si="223"/>
        <v>42481.447662037041</v>
      </c>
      <c r="U1448" s="18">
        <f t="shared" si="224"/>
        <v>20</v>
      </c>
    </row>
    <row r="1449" spans="1:21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21"/>
        <v>1.4999999999999999E-2</v>
      </c>
      <c r="P1449" s="7">
        <f>E1449/L1449</f>
        <v>25</v>
      </c>
      <c r="Q1449" t="str">
        <f t="shared" si="228"/>
        <v>publishing</v>
      </c>
      <c r="R1449" t="str">
        <f t="shared" si="229"/>
        <v>translations</v>
      </c>
      <c r="S1449" s="4">
        <f t="shared" si="222"/>
        <v>42529.730717592596</v>
      </c>
      <c r="T1449" s="4">
        <f t="shared" si="223"/>
        <v>42559.730717592596</v>
      </c>
      <c r="U1449" s="18">
        <f t="shared" si="224"/>
        <v>30</v>
      </c>
    </row>
    <row r="1450" spans="1:21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221"/>
        <v>0</v>
      </c>
      <c r="P1450" s="7">
        <v>0</v>
      </c>
      <c r="Q1450" t="str">
        <f t="shared" si="228"/>
        <v>publishing</v>
      </c>
      <c r="R1450" t="str">
        <f t="shared" si="229"/>
        <v>translations</v>
      </c>
      <c r="S1450" s="4">
        <f t="shared" si="222"/>
        <v>42115.936550925922</v>
      </c>
      <c r="T1450" s="4">
        <f t="shared" si="223"/>
        <v>42146.225694444445</v>
      </c>
      <c r="U1450" s="18">
        <f t="shared" si="224"/>
        <v>30.289143518522906</v>
      </c>
    </row>
    <row r="1451" spans="1:21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221"/>
        <v>0</v>
      </c>
      <c r="P1451" s="7">
        <v>0</v>
      </c>
      <c r="Q1451" t="str">
        <f t="shared" si="228"/>
        <v>publishing</v>
      </c>
      <c r="R1451" t="str">
        <f t="shared" si="229"/>
        <v>translations</v>
      </c>
      <c r="S1451" s="4">
        <f t="shared" si="222"/>
        <v>42086.811400462961</v>
      </c>
      <c r="T1451" s="4">
        <f t="shared" si="223"/>
        <v>42134.811400462961</v>
      </c>
      <c r="U1451" s="18">
        <f t="shared" si="224"/>
        <v>48</v>
      </c>
    </row>
    <row r="1452" spans="1:21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21"/>
        <v>1E-3</v>
      </c>
      <c r="P1452" s="7">
        <f>E1452/L1452</f>
        <v>1</v>
      </c>
      <c r="Q1452" t="str">
        <f t="shared" si="228"/>
        <v>publishing</v>
      </c>
      <c r="R1452" t="str">
        <f t="shared" si="229"/>
        <v>translations</v>
      </c>
      <c r="S1452" s="4">
        <f t="shared" si="222"/>
        <v>42390.171261574069</v>
      </c>
      <c r="T1452" s="4">
        <f t="shared" si="223"/>
        <v>42420.171261574069</v>
      </c>
      <c r="U1452" s="18">
        <f t="shared" si="224"/>
        <v>30</v>
      </c>
    </row>
    <row r="1453" spans="1:21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21"/>
        <v>1.0554089709762533E-2</v>
      </c>
      <c r="P1453" s="7">
        <f>E1453/L1453</f>
        <v>1</v>
      </c>
      <c r="Q1453" t="str">
        <f t="shared" si="228"/>
        <v>publishing</v>
      </c>
      <c r="R1453" t="str">
        <f t="shared" si="229"/>
        <v>translations</v>
      </c>
      <c r="S1453" s="4">
        <f t="shared" si="222"/>
        <v>41931.959016203706</v>
      </c>
      <c r="T1453" s="4">
        <f t="shared" si="223"/>
        <v>41962.00068287037</v>
      </c>
      <c r="U1453" s="18">
        <f t="shared" si="224"/>
        <v>30.041666666664241</v>
      </c>
    </row>
    <row r="1454" spans="1:21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221"/>
        <v>0</v>
      </c>
      <c r="P1454" s="7">
        <v>0</v>
      </c>
      <c r="Q1454" t="str">
        <f t="shared" si="228"/>
        <v>publishing</v>
      </c>
      <c r="R1454" t="str">
        <f t="shared" si="229"/>
        <v>translations</v>
      </c>
      <c r="S1454" s="4">
        <f t="shared" si="222"/>
        <v>41818.703275462962</v>
      </c>
      <c r="T1454" s="4">
        <f t="shared" si="223"/>
        <v>41848.703275462962</v>
      </c>
      <c r="U1454" s="18">
        <f t="shared" si="224"/>
        <v>30</v>
      </c>
    </row>
    <row r="1455" spans="1:21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221"/>
        <v>0</v>
      </c>
      <c r="P1455" s="7">
        <v>0</v>
      </c>
      <c r="Q1455" t="str">
        <f t="shared" si="228"/>
        <v>publishing</v>
      </c>
      <c r="R1455" t="str">
        <f t="shared" si="229"/>
        <v>translations</v>
      </c>
      <c r="S1455" s="4">
        <f t="shared" si="222"/>
        <v>42795.696145833332</v>
      </c>
      <c r="T1455" s="4">
        <f t="shared" si="223"/>
        <v>42840.654479166667</v>
      </c>
      <c r="U1455" s="18">
        <f t="shared" si="224"/>
        <v>44.958333333335759</v>
      </c>
    </row>
    <row r="1456" spans="1:21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21"/>
        <v>0.85714285714285721</v>
      </c>
      <c r="P1456" s="7">
        <f>E1456/L1456</f>
        <v>15</v>
      </c>
      <c r="Q1456" t="str">
        <f t="shared" si="228"/>
        <v>publishing</v>
      </c>
      <c r="R1456" t="str">
        <f t="shared" si="229"/>
        <v>translations</v>
      </c>
      <c r="S1456" s="4">
        <f t="shared" si="222"/>
        <v>42463.866666666669</v>
      </c>
      <c r="T1456" s="4">
        <f t="shared" si="223"/>
        <v>42484.915972222225</v>
      </c>
      <c r="U1456" s="18">
        <f t="shared" si="224"/>
        <v>21.049305555556202</v>
      </c>
    </row>
    <row r="1457" spans="1:21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21"/>
        <v>10.5</v>
      </c>
      <c r="P1457" s="7">
        <f>E1457/L1457</f>
        <v>225</v>
      </c>
      <c r="Q1457" t="str">
        <f t="shared" si="228"/>
        <v>publishing</v>
      </c>
      <c r="R1457" t="str">
        <f t="shared" si="229"/>
        <v>translations</v>
      </c>
      <c r="S1457" s="4">
        <f t="shared" si="222"/>
        <v>41832.672685185185</v>
      </c>
      <c r="T1457" s="4">
        <f t="shared" si="223"/>
        <v>41887.568749999999</v>
      </c>
      <c r="U1457" s="18">
        <f t="shared" si="224"/>
        <v>54.896064814813144</v>
      </c>
    </row>
    <row r="1458" spans="1:21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21"/>
        <v>2.9000000000000004</v>
      </c>
      <c r="P1458" s="7">
        <f>E1458/L1458</f>
        <v>48.333333333333336</v>
      </c>
      <c r="Q1458" t="str">
        <f t="shared" si="228"/>
        <v>publishing</v>
      </c>
      <c r="R1458" t="str">
        <f t="shared" si="229"/>
        <v>translations</v>
      </c>
      <c r="S1458" s="4">
        <f t="shared" si="222"/>
        <v>42708.668576388889</v>
      </c>
      <c r="T1458" s="4">
        <f t="shared" si="223"/>
        <v>42738.668576388889</v>
      </c>
      <c r="U1458" s="18">
        <f t="shared" si="224"/>
        <v>30</v>
      </c>
    </row>
    <row r="1459" spans="1:21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221"/>
        <v>0</v>
      </c>
      <c r="P1459" s="7">
        <v>0</v>
      </c>
      <c r="Q1459" t="str">
        <f t="shared" si="228"/>
        <v>publishing</v>
      </c>
      <c r="R1459" t="str">
        <f t="shared" si="229"/>
        <v>translations</v>
      </c>
      <c r="S1459" s="4">
        <f t="shared" si="222"/>
        <v>42289.89634259259</v>
      </c>
      <c r="T1459" s="4">
        <f t="shared" si="223"/>
        <v>42319.938009259262</v>
      </c>
      <c r="U1459" s="18">
        <f t="shared" si="224"/>
        <v>30.041666666671517</v>
      </c>
    </row>
    <row r="1460" spans="1:21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221"/>
        <v>0</v>
      </c>
      <c r="P1460" s="7">
        <v>0</v>
      </c>
      <c r="Q1460" t="str">
        <f t="shared" si="228"/>
        <v>publishing</v>
      </c>
      <c r="R1460" t="str">
        <f t="shared" si="229"/>
        <v>translations</v>
      </c>
      <c r="S1460" s="4">
        <f t="shared" si="222"/>
        <v>41831.705555555556</v>
      </c>
      <c r="T1460" s="4">
        <f t="shared" si="223"/>
        <v>41862.166666666664</v>
      </c>
      <c r="U1460" s="18">
        <f t="shared" si="224"/>
        <v>30.461111111108039</v>
      </c>
    </row>
    <row r="1461" spans="1:21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221"/>
        <v>0</v>
      </c>
      <c r="P1461" s="7">
        <v>0</v>
      </c>
      <c r="Q1461" t="str">
        <f t="shared" si="228"/>
        <v>publishing</v>
      </c>
      <c r="R1461" t="str">
        <f t="shared" si="229"/>
        <v>translations</v>
      </c>
      <c r="S1461" s="4">
        <f t="shared" si="222"/>
        <v>42312.204814814817</v>
      </c>
      <c r="T1461" s="4">
        <f t="shared" si="223"/>
        <v>42340.725694444445</v>
      </c>
      <c r="U1461" s="18">
        <f t="shared" si="224"/>
        <v>28.520879629628325</v>
      </c>
    </row>
    <row r="1462" spans="1:21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221"/>
        <v>0</v>
      </c>
      <c r="P1462" s="7">
        <v>0</v>
      </c>
      <c r="Q1462" t="str">
        <f t="shared" si="228"/>
        <v>publishing</v>
      </c>
      <c r="R1462" t="str">
        <f t="shared" si="229"/>
        <v>translations</v>
      </c>
      <c r="S1462" s="4">
        <f t="shared" si="222"/>
        <v>41915.896967592591</v>
      </c>
      <c r="T1462" s="4">
        <f t="shared" si="223"/>
        <v>41973.989583333328</v>
      </c>
      <c r="U1462" s="18">
        <f t="shared" si="224"/>
        <v>58.092615740737529</v>
      </c>
    </row>
    <row r="1463" spans="1:21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21"/>
        <v>101.24459999999999</v>
      </c>
      <c r="P1463" s="7">
        <f t="shared" ref="P1463:P1485" si="230">E1463/L1463</f>
        <v>44.66673529411765</v>
      </c>
      <c r="Q1463" t="str">
        <f t="shared" si="228"/>
        <v>publishing</v>
      </c>
      <c r="R1463" t="str">
        <f t="shared" ref="R1463:R1482" si="231">RIGHT(N1463,16)</f>
        <v>radio &amp; podcasts</v>
      </c>
      <c r="S1463" s="4">
        <f t="shared" si="222"/>
        <v>41899.645300925928</v>
      </c>
      <c r="T1463" s="4">
        <f t="shared" si="223"/>
        <v>41933</v>
      </c>
      <c r="U1463" s="18">
        <f t="shared" si="224"/>
        <v>33.354699074072414</v>
      </c>
    </row>
    <row r="1464" spans="1:21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21"/>
        <v>108.5175</v>
      </c>
      <c r="P1464" s="7">
        <f t="shared" si="230"/>
        <v>28.937999999999999</v>
      </c>
      <c r="Q1464" t="str">
        <f t="shared" si="228"/>
        <v>publishing</v>
      </c>
      <c r="R1464" t="str">
        <f t="shared" si="231"/>
        <v>radio &amp; podcasts</v>
      </c>
      <c r="S1464" s="4">
        <f t="shared" si="222"/>
        <v>41344.662858796299</v>
      </c>
      <c r="T1464" s="4">
        <f t="shared" si="223"/>
        <v>41374.662858796299</v>
      </c>
      <c r="U1464" s="18">
        <f t="shared" si="224"/>
        <v>30</v>
      </c>
    </row>
    <row r="1465" spans="1:21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21"/>
        <v>147.66666666666666</v>
      </c>
      <c r="P1465" s="7">
        <f t="shared" si="230"/>
        <v>35.44</v>
      </c>
      <c r="Q1465" t="str">
        <f t="shared" si="228"/>
        <v>publishing</v>
      </c>
      <c r="R1465" t="str">
        <f t="shared" si="231"/>
        <v>radio &amp; podcasts</v>
      </c>
      <c r="S1465" s="4">
        <f t="shared" si="222"/>
        <v>41326.911319444444</v>
      </c>
      <c r="T1465" s="4">
        <f t="shared" si="223"/>
        <v>41371.869652777779</v>
      </c>
      <c r="U1465" s="18">
        <f t="shared" si="224"/>
        <v>44.958333333335759</v>
      </c>
    </row>
    <row r="1466" spans="1:21" ht="15.75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21"/>
        <v>163.19999999999999</v>
      </c>
      <c r="P1466" s="7">
        <f t="shared" si="230"/>
        <v>34.871794871794869</v>
      </c>
      <c r="Q1466" t="str">
        <f t="shared" si="228"/>
        <v>publishing</v>
      </c>
      <c r="R1466" t="str">
        <f t="shared" si="231"/>
        <v>radio &amp; podcasts</v>
      </c>
      <c r="S1466" s="4">
        <f t="shared" si="222"/>
        <v>41291.661550925928</v>
      </c>
      <c r="T1466" s="4">
        <f t="shared" si="223"/>
        <v>41321.661550925928</v>
      </c>
      <c r="U1466" s="18">
        <f t="shared" si="224"/>
        <v>30</v>
      </c>
    </row>
    <row r="1467" spans="1:21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21"/>
        <v>456.41449999999998</v>
      </c>
      <c r="P1467" s="7">
        <f t="shared" si="230"/>
        <v>52.622732513451197</v>
      </c>
      <c r="Q1467" t="str">
        <f t="shared" si="228"/>
        <v>publishing</v>
      </c>
      <c r="R1467" t="str">
        <f t="shared" si="231"/>
        <v>radio &amp; podcasts</v>
      </c>
      <c r="S1467" s="4">
        <f t="shared" si="222"/>
        <v>40959.734398148146</v>
      </c>
      <c r="T1467" s="4">
        <f t="shared" si="223"/>
        <v>40990.125</v>
      </c>
      <c r="U1467" s="18">
        <f t="shared" si="224"/>
        <v>30.390601851853717</v>
      </c>
    </row>
    <row r="1468" spans="1:21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21"/>
        <v>107.87731249999999</v>
      </c>
      <c r="P1468" s="7">
        <f t="shared" si="230"/>
        <v>69.598266129032254</v>
      </c>
      <c r="Q1468" t="str">
        <f t="shared" si="228"/>
        <v>publishing</v>
      </c>
      <c r="R1468" t="str">
        <f t="shared" si="231"/>
        <v>radio &amp; podcasts</v>
      </c>
      <c r="S1468" s="4">
        <f t="shared" si="222"/>
        <v>42340.172060185185</v>
      </c>
      <c r="T1468" s="4">
        <f t="shared" si="223"/>
        <v>42381.208333333328</v>
      </c>
      <c r="U1468" s="18">
        <f t="shared" si="224"/>
        <v>41.036273148143664</v>
      </c>
    </row>
    <row r="1469" spans="1:21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21"/>
        <v>115.08</v>
      </c>
      <c r="P1469" s="7">
        <f t="shared" si="230"/>
        <v>76.72</v>
      </c>
      <c r="Q1469" t="str">
        <f t="shared" si="228"/>
        <v>publishing</v>
      </c>
      <c r="R1469" t="str">
        <f t="shared" si="231"/>
        <v>radio &amp; podcasts</v>
      </c>
      <c r="S1469" s="4">
        <f t="shared" si="222"/>
        <v>40933.80190972222</v>
      </c>
      <c r="T1469" s="4">
        <f t="shared" si="223"/>
        <v>40993.760243055556</v>
      </c>
      <c r="U1469" s="18">
        <f t="shared" si="224"/>
        <v>59.958333333335759</v>
      </c>
    </row>
    <row r="1470" spans="1:21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21"/>
        <v>102.36842105263158</v>
      </c>
      <c r="P1470" s="7">
        <f t="shared" si="230"/>
        <v>33.191126279863482</v>
      </c>
      <c r="Q1470" t="str">
        <f t="shared" ref="Q1470:Q1502" si="232">LEFT(N1470,10)</f>
        <v>publishing</v>
      </c>
      <c r="R1470" t="str">
        <f t="shared" si="231"/>
        <v>radio &amp; podcasts</v>
      </c>
      <c r="S1470" s="4">
        <f t="shared" si="222"/>
        <v>40646.014456018514</v>
      </c>
      <c r="T1470" s="4">
        <f t="shared" si="223"/>
        <v>40706.014456018514</v>
      </c>
      <c r="U1470" s="18">
        <f t="shared" si="224"/>
        <v>60</v>
      </c>
    </row>
    <row r="1471" spans="1:21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21"/>
        <v>108.42485875706214</v>
      </c>
      <c r="P1471" s="7">
        <f t="shared" si="230"/>
        <v>149.46417445482865</v>
      </c>
      <c r="Q1471" t="str">
        <f t="shared" si="232"/>
        <v>publishing</v>
      </c>
      <c r="R1471" t="str">
        <f t="shared" si="231"/>
        <v>radio &amp; podcasts</v>
      </c>
      <c r="S1471" s="4">
        <f t="shared" si="222"/>
        <v>41290.598483796297</v>
      </c>
      <c r="T1471" s="4">
        <f t="shared" si="223"/>
        <v>41320.598483796297</v>
      </c>
      <c r="U1471" s="18">
        <f t="shared" si="224"/>
        <v>30</v>
      </c>
    </row>
    <row r="1472" spans="1:21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21"/>
        <v>125.13333333333334</v>
      </c>
      <c r="P1472" s="7">
        <f t="shared" si="230"/>
        <v>23.172839506172838</v>
      </c>
      <c r="Q1472" t="str">
        <f t="shared" si="232"/>
        <v>publishing</v>
      </c>
      <c r="R1472" t="str">
        <f t="shared" si="231"/>
        <v>radio &amp; podcasts</v>
      </c>
      <c r="S1472" s="4">
        <f t="shared" si="222"/>
        <v>41250.827118055553</v>
      </c>
      <c r="T1472" s="4">
        <f t="shared" si="223"/>
        <v>41271.827118055553</v>
      </c>
      <c r="U1472" s="18">
        <f t="shared" si="224"/>
        <v>21</v>
      </c>
    </row>
    <row r="1473" spans="1:21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21"/>
        <v>103.840625</v>
      </c>
      <c r="P1473" s="7">
        <f t="shared" si="230"/>
        <v>96.877551020408163</v>
      </c>
      <c r="Q1473" t="str">
        <f t="shared" si="232"/>
        <v>publishing</v>
      </c>
      <c r="R1473" t="str">
        <f t="shared" si="231"/>
        <v>radio &amp; podcasts</v>
      </c>
      <c r="S1473" s="4">
        <f t="shared" si="222"/>
        <v>42073.957569444443</v>
      </c>
      <c r="T1473" s="4">
        <f t="shared" si="223"/>
        <v>42103.957569444443</v>
      </c>
      <c r="U1473" s="18">
        <f t="shared" si="224"/>
        <v>30</v>
      </c>
    </row>
    <row r="1474" spans="1:21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233">(E1474/D1474)*100</f>
        <v>138.70400000000001</v>
      </c>
      <c r="P1474" s="7">
        <f t="shared" si="230"/>
        <v>103.20238095238095</v>
      </c>
      <c r="Q1474" t="str">
        <f t="shared" si="232"/>
        <v>publishing</v>
      </c>
      <c r="R1474" t="str">
        <f t="shared" si="231"/>
        <v>radio &amp; podcasts</v>
      </c>
      <c r="S1474" s="4">
        <f t="shared" ref="S1474:S1537" si="234" xml:space="preserve"> ((J1474/86400) +25569)</f>
        <v>41533.542858796296</v>
      </c>
      <c r="T1474" s="4">
        <f t="shared" ref="T1474:T1537" si="235" xml:space="preserve"> ((I1474/86400) +25569)</f>
        <v>41563.542858796296</v>
      </c>
      <c r="U1474" s="18">
        <f t="shared" si="224"/>
        <v>30</v>
      </c>
    </row>
    <row r="1475" spans="1:21" ht="15.75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233"/>
        <v>120.51600000000001</v>
      </c>
      <c r="P1475" s="7">
        <f t="shared" si="230"/>
        <v>38.462553191489363</v>
      </c>
      <c r="Q1475" t="str">
        <f t="shared" si="232"/>
        <v>publishing</v>
      </c>
      <c r="R1475" t="str">
        <f t="shared" si="231"/>
        <v>radio &amp; podcasts</v>
      </c>
      <c r="S1475" s="4">
        <f t="shared" si="234"/>
        <v>40939.979618055557</v>
      </c>
      <c r="T1475" s="4">
        <f t="shared" si="235"/>
        <v>40969.979618055557</v>
      </c>
      <c r="U1475" s="18">
        <f t="shared" ref="U1475:U1538" si="236">T1475-S1475</f>
        <v>30</v>
      </c>
    </row>
    <row r="1476" spans="1:21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33"/>
        <v>112.26666666666667</v>
      </c>
      <c r="P1476" s="7">
        <f t="shared" si="230"/>
        <v>44.315789473684212</v>
      </c>
      <c r="Q1476" t="str">
        <f t="shared" si="232"/>
        <v>publishing</v>
      </c>
      <c r="R1476" t="str">
        <f t="shared" si="231"/>
        <v>radio &amp; podcasts</v>
      </c>
      <c r="S1476" s="4">
        <f t="shared" si="234"/>
        <v>41500.72791666667</v>
      </c>
      <c r="T1476" s="4">
        <f t="shared" si="235"/>
        <v>41530.72791666667</v>
      </c>
      <c r="U1476" s="18">
        <f t="shared" si="236"/>
        <v>30</v>
      </c>
    </row>
    <row r="1477" spans="1:21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33"/>
        <v>188.66966666666667</v>
      </c>
      <c r="P1477" s="7">
        <f t="shared" si="230"/>
        <v>64.173356009070289</v>
      </c>
      <c r="Q1477" t="str">
        <f t="shared" si="232"/>
        <v>publishing</v>
      </c>
      <c r="R1477" t="str">
        <f t="shared" si="231"/>
        <v>radio &amp; podcasts</v>
      </c>
      <c r="S1477" s="4">
        <f t="shared" si="234"/>
        <v>41960.722951388889</v>
      </c>
      <c r="T1477" s="4">
        <f t="shared" si="235"/>
        <v>41993.207638888889</v>
      </c>
      <c r="U1477" s="18">
        <f t="shared" si="236"/>
        <v>32.484687500000291</v>
      </c>
    </row>
    <row r="1478" spans="1:21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33"/>
        <v>661.55466666666666</v>
      </c>
      <c r="P1478" s="7">
        <f t="shared" si="230"/>
        <v>43.333275109170302</v>
      </c>
      <c r="Q1478" t="str">
        <f t="shared" si="232"/>
        <v>publishing</v>
      </c>
      <c r="R1478" t="str">
        <f t="shared" si="231"/>
        <v>radio &amp; podcasts</v>
      </c>
      <c r="S1478" s="4">
        <f t="shared" si="234"/>
        <v>40766.041921296295</v>
      </c>
      <c r="T1478" s="4">
        <f t="shared" si="235"/>
        <v>40796.041921296295</v>
      </c>
      <c r="U1478" s="18">
        <f t="shared" si="236"/>
        <v>30</v>
      </c>
    </row>
    <row r="1479" spans="1:21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33"/>
        <v>111.31</v>
      </c>
      <c r="P1479" s="7">
        <f t="shared" si="230"/>
        <v>90.495934959349597</v>
      </c>
      <c r="Q1479" t="str">
        <f t="shared" si="232"/>
        <v>publishing</v>
      </c>
      <c r="R1479" t="str">
        <f t="shared" si="231"/>
        <v>radio &amp; podcasts</v>
      </c>
      <c r="S1479" s="4">
        <f t="shared" si="234"/>
        <v>40840.615787037037</v>
      </c>
      <c r="T1479" s="4">
        <f t="shared" si="235"/>
        <v>40900.125</v>
      </c>
      <c r="U1479" s="18">
        <f t="shared" si="236"/>
        <v>59.50921296296292</v>
      </c>
    </row>
    <row r="1480" spans="1:21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33"/>
        <v>1181.6142199999999</v>
      </c>
      <c r="P1480" s="7">
        <f t="shared" si="230"/>
        <v>29.187190495010373</v>
      </c>
      <c r="Q1480" t="str">
        <f t="shared" si="232"/>
        <v>publishing</v>
      </c>
      <c r="R1480" t="str">
        <f t="shared" si="231"/>
        <v>radio &amp; podcasts</v>
      </c>
      <c r="S1480" s="4">
        <f t="shared" si="234"/>
        <v>41394.871678240743</v>
      </c>
      <c r="T1480" s="4">
        <f t="shared" si="235"/>
        <v>41408.871678240743</v>
      </c>
      <c r="U1480" s="18">
        <f t="shared" si="236"/>
        <v>14</v>
      </c>
    </row>
    <row r="1481" spans="1:21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33"/>
        <v>137.375</v>
      </c>
      <c r="P1481" s="7">
        <f t="shared" si="230"/>
        <v>30.95774647887324</v>
      </c>
      <c r="Q1481" t="str">
        <f t="shared" si="232"/>
        <v>publishing</v>
      </c>
      <c r="R1481" t="str">
        <f t="shared" si="231"/>
        <v>radio &amp; podcasts</v>
      </c>
      <c r="S1481" s="4">
        <f t="shared" si="234"/>
        <v>41754.745243055557</v>
      </c>
      <c r="T1481" s="4">
        <f t="shared" si="235"/>
        <v>41769.165972222225</v>
      </c>
      <c r="U1481" s="18">
        <f t="shared" si="236"/>
        <v>14.420729166668025</v>
      </c>
    </row>
    <row r="1482" spans="1:21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33"/>
        <v>117.04040000000001</v>
      </c>
      <c r="P1482" s="7">
        <f t="shared" si="230"/>
        <v>92.157795275590544</v>
      </c>
      <c r="Q1482" t="str">
        <f t="shared" si="232"/>
        <v>publishing</v>
      </c>
      <c r="R1482" t="str">
        <f t="shared" si="231"/>
        <v>radio &amp; podcasts</v>
      </c>
      <c r="S1482" s="4">
        <f t="shared" si="234"/>
        <v>41464.934016203704</v>
      </c>
      <c r="T1482" s="4">
        <f t="shared" si="235"/>
        <v>41481.708333333336</v>
      </c>
      <c r="U1482" s="18">
        <f t="shared" si="236"/>
        <v>16.774317129631527</v>
      </c>
    </row>
    <row r="1483" spans="1:21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33"/>
        <v>2.1</v>
      </c>
      <c r="P1483" s="7">
        <f t="shared" si="230"/>
        <v>17.5</v>
      </c>
      <c r="Q1483" t="str">
        <f t="shared" si="232"/>
        <v>publishing</v>
      </c>
      <c r="R1483" t="str">
        <f t="shared" ref="R1483:R1502" si="237">RIGHT(N1483,7)</f>
        <v>fiction</v>
      </c>
      <c r="S1483" s="4">
        <f t="shared" si="234"/>
        <v>41550.922974537039</v>
      </c>
      <c r="T1483" s="4">
        <f t="shared" si="235"/>
        <v>41580.922974537039</v>
      </c>
      <c r="U1483" s="18">
        <f t="shared" si="236"/>
        <v>30</v>
      </c>
    </row>
    <row r="1484" spans="1:21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33"/>
        <v>0.1</v>
      </c>
      <c r="P1484" s="7">
        <f t="shared" si="230"/>
        <v>5</v>
      </c>
      <c r="Q1484" t="str">
        <f t="shared" si="232"/>
        <v>publishing</v>
      </c>
      <c r="R1484" t="str">
        <f t="shared" si="237"/>
        <v>fiction</v>
      </c>
      <c r="S1484" s="4">
        <f t="shared" si="234"/>
        <v>41136.858055555553</v>
      </c>
      <c r="T1484" s="4">
        <f t="shared" si="235"/>
        <v>41159.327083333337</v>
      </c>
      <c r="U1484" s="18">
        <f t="shared" si="236"/>
        <v>22.469027777784504</v>
      </c>
    </row>
    <row r="1485" spans="1:21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33"/>
        <v>0.7142857142857143</v>
      </c>
      <c r="P1485" s="7">
        <f t="shared" si="230"/>
        <v>25</v>
      </c>
      <c r="Q1485" t="str">
        <f t="shared" si="232"/>
        <v>publishing</v>
      </c>
      <c r="R1485" t="str">
        <f t="shared" si="237"/>
        <v>fiction</v>
      </c>
      <c r="S1485" s="4">
        <f t="shared" si="234"/>
        <v>42548.192997685182</v>
      </c>
      <c r="T1485" s="4">
        <f t="shared" si="235"/>
        <v>42573.192997685182</v>
      </c>
      <c r="U1485" s="18">
        <f t="shared" si="236"/>
        <v>25</v>
      </c>
    </row>
    <row r="1486" spans="1:21" ht="15.75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33"/>
        <v>0</v>
      </c>
      <c r="P1486" s="7">
        <v>0</v>
      </c>
      <c r="Q1486" t="str">
        <f t="shared" si="232"/>
        <v>publishing</v>
      </c>
      <c r="R1486" t="str">
        <f t="shared" si="237"/>
        <v>fiction</v>
      </c>
      <c r="S1486" s="4">
        <f t="shared" si="234"/>
        <v>41053.200960648144</v>
      </c>
      <c r="T1486" s="4">
        <f t="shared" si="235"/>
        <v>41111.618750000001</v>
      </c>
      <c r="U1486" s="18">
        <f t="shared" si="236"/>
        <v>58.417789351857209</v>
      </c>
    </row>
    <row r="1487" spans="1:21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33"/>
        <v>2.2388059701492535</v>
      </c>
      <c r="P1487" s="7">
        <f>E1487/L1487</f>
        <v>50</v>
      </c>
      <c r="Q1487" t="str">
        <f t="shared" si="232"/>
        <v>publishing</v>
      </c>
      <c r="R1487" t="str">
        <f t="shared" si="237"/>
        <v>fiction</v>
      </c>
      <c r="S1487" s="4">
        <f t="shared" si="234"/>
        <v>42130.795983796299</v>
      </c>
      <c r="T1487" s="4">
        <f t="shared" si="235"/>
        <v>42175.795983796299</v>
      </c>
      <c r="U1487" s="18">
        <f t="shared" si="236"/>
        <v>45</v>
      </c>
    </row>
    <row r="1488" spans="1:21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33"/>
        <v>0.24</v>
      </c>
      <c r="P1488" s="7">
        <f>E1488/L1488</f>
        <v>16</v>
      </c>
      <c r="Q1488" t="str">
        <f t="shared" si="232"/>
        <v>publishing</v>
      </c>
      <c r="R1488" t="str">
        <f t="shared" si="237"/>
        <v>fiction</v>
      </c>
      <c r="S1488" s="4">
        <f t="shared" si="234"/>
        <v>42032.168530092589</v>
      </c>
      <c r="T1488" s="4">
        <f t="shared" si="235"/>
        <v>42062.168530092589</v>
      </c>
      <c r="U1488" s="18">
        <f t="shared" si="236"/>
        <v>30</v>
      </c>
    </row>
    <row r="1489" spans="1:21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33"/>
        <v>0</v>
      </c>
      <c r="P1489" s="7">
        <v>0</v>
      </c>
      <c r="Q1489" t="str">
        <f t="shared" si="232"/>
        <v>publishing</v>
      </c>
      <c r="R1489" t="str">
        <f t="shared" si="237"/>
        <v>fiction</v>
      </c>
      <c r="S1489" s="4">
        <f t="shared" si="234"/>
        <v>42554.917488425926</v>
      </c>
      <c r="T1489" s="4">
        <f t="shared" si="235"/>
        <v>42584.917488425926</v>
      </c>
      <c r="U1489" s="18">
        <f t="shared" si="236"/>
        <v>30</v>
      </c>
    </row>
    <row r="1490" spans="1:21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33"/>
        <v>2.4</v>
      </c>
      <c r="P1490" s="7">
        <f>E1490/L1490</f>
        <v>60</v>
      </c>
      <c r="Q1490" t="str">
        <f t="shared" si="232"/>
        <v>publishing</v>
      </c>
      <c r="R1490" t="str">
        <f t="shared" si="237"/>
        <v>fiction</v>
      </c>
      <c r="S1490" s="4">
        <f t="shared" si="234"/>
        <v>41614.563194444447</v>
      </c>
      <c r="T1490" s="4">
        <f t="shared" si="235"/>
        <v>41644.563194444447</v>
      </c>
      <c r="U1490" s="18">
        <f t="shared" si="236"/>
        <v>30</v>
      </c>
    </row>
    <row r="1491" spans="1:21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33"/>
        <v>0</v>
      </c>
      <c r="P1491" s="7">
        <v>0</v>
      </c>
      <c r="Q1491" t="str">
        <f t="shared" si="232"/>
        <v>publishing</v>
      </c>
      <c r="R1491" t="str">
        <f t="shared" si="237"/>
        <v>fiction</v>
      </c>
      <c r="S1491" s="4">
        <f t="shared" si="234"/>
        <v>41198.611712962964</v>
      </c>
      <c r="T1491" s="4">
        <f t="shared" si="235"/>
        <v>41228.653379629628</v>
      </c>
      <c r="U1491" s="18">
        <f t="shared" si="236"/>
        <v>30.041666666664241</v>
      </c>
    </row>
    <row r="1492" spans="1:21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33"/>
        <v>30.862068965517242</v>
      </c>
      <c r="P1492" s="7">
        <f>E1492/L1492</f>
        <v>47.10526315789474</v>
      </c>
      <c r="Q1492" t="str">
        <f t="shared" si="232"/>
        <v>publishing</v>
      </c>
      <c r="R1492" t="str">
        <f t="shared" si="237"/>
        <v>fiction</v>
      </c>
      <c r="S1492" s="4">
        <f t="shared" si="234"/>
        <v>41520.561041666668</v>
      </c>
      <c r="T1492" s="4">
        <f t="shared" si="235"/>
        <v>41549.561041666668</v>
      </c>
      <c r="U1492" s="18">
        <f t="shared" si="236"/>
        <v>29</v>
      </c>
    </row>
    <row r="1493" spans="1:21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33"/>
        <v>8.3333333333333321</v>
      </c>
      <c r="P1493" s="7">
        <f>E1493/L1493</f>
        <v>100</v>
      </c>
      <c r="Q1493" t="str">
        <f t="shared" si="232"/>
        <v>publishing</v>
      </c>
      <c r="R1493" t="str">
        <f t="shared" si="237"/>
        <v>fiction</v>
      </c>
      <c r="S1493" s="4">
        <f t="shared" si="234"/>
        <v>41991.713460648149</v>
      </c>
      <c r="T1493" s="4">
        <f t="shared" si="235"/>
        <v>42050.651388888888</v>
      </c>
      <c r="U1493" s="18">
        <f t="shared" si="236"/>
        <v>58.937928240738984</v>
      </c>
    </row>
    <row r="1494" spans="1:21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33"/>
        <v>0.75</v>
      </c>
      <c r="P1494" s="7">
        <f>E1494/L1494</f>
        <v>15</v>
      </c>
      <c r="Q1494" t="str">
        <f t="shared" si="232"/>
        <v>publishing</v>
      </c>
      <c r="R1494" t="str">
        <f t="shared" si="237"/>
        <v>fiction</v>
      </c>
      <c r="S1494" s="4">
        <f t="shared" si="234"/>
        <v>40682.884791666671</v>
      </c>
      <c r="T1494" s="4">
        <f t="shared" si="235"/>
        <v>40712.884791666671</v>
      </c>
      <c r="U1494" s="18">
        <f t="shared" si="236"/>
        <v>30</v>
      </c>
    </row>
    <row r="1495" spans="1:21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33"/>
        <v>0</v>
      </c>
      <c r="P1495" s="7">
        <v>0</v>
      </c>
      <c r="Q1495" t="str">
        <f t="shared" si="232"/>
        <v>publishing</v>
      </c>
      <c r="R1495" t="str">
        <f t="shared" si="237"/>
        <v>fiction</v>
      </c>
      <c r="S1495" s="4">
        <f t="shared" si="234"/>
        <v>41411.866608796292</v>
      </c>
      <c r="T1495" s="4">
        <f t="shared" si="235"/>
        <v>41441.866608796292</v>
      </c>
      <c r="U1495" s="18">
        <f t="shared" si="236"/>
        <v>30</v>
      </c>
    </row>
    <row r="1496" spans="1:21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33"/>
        <v>8.9</v>
      </c>
      <c r="P1496" s="7">
        <f>E1496/L1496</f>
        <v>40.454545454545453</v>
      </c>
      <c r="Q1496" t="str">
        <f t="shared" si="232"/>
        <v>publishing</v>
      </c>
      <c r="R1496" t="str">
        <f t="shared" si="237"/>
        <v>fiction</v>
      </c>
      <c r="S1496" s="4">
        <f t="shared" si="234"/>
        <v>42067.722372685181</v>
      </c>
      <c r="T1496" s="4">
        <f t="shared" si="235"/>
        <v>42097.651388888888</v>
      </c>
      <c r="U1496" s="18">
        <f t="shared" si="236"/>
        <v>29.929016203706851</v>
      </c>
    </row>
    <row r="1497" spans="1:21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33"/>
        <v>0</v>
      </c>
      <c r="P1497" s="7">
        <v>0</v>
      </c>
      <c r="Q1497" t="str">
        <f t="shared" si="232"/>
        <v>publishing</v>
      </c>
      <c r="R1497" t="str">
        <f t="shared" si="237"/>
        <v>fiction</v>
      </c>
      <c r="S1497" s="4">
        <f t="shared" si="234"/>
        <v>40752.789710648147</v>
      </c>
      <c r="T1497" s="4">
        <f t="shared" si="235"/>
        <v>40782.789710648147</v>
      </c>
      <c r="U1497" s="18">
        <f t="shared" si="236"/>
        <v>30</v>
      </c>
    </row>
    <row r="1498" spans="1:21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33"/>
        <v>0</v>
      </c>
      <c r="P1498" s="7">
        <v>0</v>
      </c>
      <c r="Q1498" t="str">
        <f t="shared" si="232"/>
        <v>publishing</v>
      </c>
      <c r="R1498" t="str">
        <f t="shared" si="237"/>
        <v>fiction</v>
      </c>
      <c r="S1498" s="4">
        <f t="shared" si="234"/>
        <v>41838.475219907406</v>
      </c>
      <c r="T1498" s="4">
        <f t="shared" si="235"/>
        <v>41898.475219907406</v>
      </c>
      <c r="U1498" s="18">
        <f t="shared" si="236"/>
        <v>60</v>
      </c>
    </row>
    <row r="1499" spans="1:21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33"/>
        <v>6.6666666666666671E-3</v>
      </c>
      <c r="P1499" s="7">
        <f t="shared" ref="P1499:P1545" si="238">E1499/L1499</f>
        <v>1</v>
      </c>
      <c r="Q1499" t="str">
        <f t="shared" si="232"/>
        <v>publishing</v>
      </c>
      <c r="R1499" t="str">
        <f t="shared" si="237"/>
        <v>fiction</v>
      </c>
      <c r="S1499" s="4">
        <f t="shared" si="234"/>
        <v>41444.64261574074</v>
      </c>
      <c r="T1499" s="4">
        <f t="shared" si="235"/>
        <v>41486.821527777778</v>
      </c>
      <c r="U1499" s="18">
        <f t="shared" si="236"/>
        <v>42.178912037037662</v>
      </c>
    </row>
    <row r="1500" spans="1:21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33"/>
        <v>1.9</v>
      </c>
      <c r="P1500" s="7">
        <f t="shared" si="238"/>
        <v>19</v>
      </c>
      <c r="Q1500" t="str">
        <f t="shared" si="232"/>
        <v>publishing</v>
      </c>
      <c r="R1500" t="str">
        <f t="shared" si="237"/>
        <v>fiction</v>
      </c>
      <c r="S1500" s="4">
        <f t="shared" si="234"/>
        <v>41840.983541666668</v>
      </c>
      <c r="T1500" s="4">
        <f t="shared" si="235"/>
        <v>41885.983541666668</v>
      </c>
      <c r="U1500" s="18">
        <f t="shared" si="236"/>
        <v>45</v>
      </c>
    </row>
    <row r="1501" spans="1:21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33"/>
        <v>0.25</v>
      </c>
      <c r="P1501" s="7">
        <f t="shared" si="238"/>
        <v>5</v>
      </c>
      <c r="Q1501" t="str">
        <f t="shared" si="232"/>
        <v>publishing</v>
      </c>
      <c r="R1501" t="str">
        <f t="shared" si="237"/>
        <v>fiction</v>
      </c>
      <c r="S1501" s="4">
        <f t="shared" si="234"/>
        <v>42527.007326388892</v>
      </c>
      <c r="T1501" s="4">
        <f t="shared" si="235"/>
        <v>42587.007326388892</v>
      </c>
      <c r="U1501" s="18">
        <f t="shared" si="236"/>
        <v>60</v>
      </c>
    </row>
    <row r="1502" spans="1:21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33"/>
        <v>25.035714285714285</v>
      </c>
      <c r="P1502" s="7">
        <f t="shared" si="238"/>
        <v>46.733333333333334</v>
      </c>
      <c r="Q1502" t="str">
        <f t="shared" si="232"/>
        <v>publishing</v>
      </c>
      <c r="R1502" t="str">
        <f t="shared" si="237"/>
        <v>fiction</v>
      </c>
      <c r="S1502" s="4">
        <f t="shared" si="234"/>
        <v>41365.904594907406</v>
      </c>
      <c r="T1502" s="4">
        <f t="shared" si="235"/>
        <v>41395.904594907406</v>
      </c>
      <c r="U1502" s="18">
        <f t="shared" si="236"/>
        <v>30</v>
      </c>
    </row>
    <row r="1503" spans="1:21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33"/>
        <v>166.33076923076925</v>
      </c>
      <c r="P1503" s="7">
        <f t="shared" si="238"/>
        <v>97.731073446327684</v>
      </c>
      <c r="Q1503" t="str">
        <f t="shared" ref="Q1503:Q1534" si="239">LEFT(N1503,11)</f>
        <v>photography</v>
      </c>
      <c r="R1503" t="str">
        <f t="shared" ref="R1503:R1542" si="240">RIGHT(N1503,10)</f>
        <v>photobooks</v>
      </c>
      <c r="S1503" s="4">
        <f t="shared" si="234"/>
        <v>42163.583599537036</v>
      </c>
      <c r="T1503" s="4">
        <f t="shared" si="235"/>
        <v>42193.583599537036</v>
      </c>
      <c r="U1503" s="18">
        <f t="shared" si="236"/>
        <v>30</v>
      </c>
    </row>
    <row r="1504" spans="1:21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33"/>
        <v>101.44545454545455</v>
      </c>
      <c r="P1504" s="7">
        <f t="shared" si="238"/>
        <v>67.835866261398181</v>
      </c>
      <c r="Q1504" t="str">
        <f t="shared" si="239"/>
        <v>photography</v>
      </c>
      <c r="R1504" t="str">
        <f t="shared" si="240"/>
        <v>photobooks</v>
      </c>
      <c r="S1504" s="4">
        <f t="shared" si="234"/>
        <v>42426.542592592596</v>
      </c>
      <c r="T1504" s="4">
        <f t="shared" si="235"/>
        <v>42454.916666666672</v>
      </c>
      <c r="U1504" s="18">
        <f t="shared" si="236"/>
        <v>28.374074074075907</v>
      </c>
    </row>
    <row r="1505" spans="1:21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33"/>
        <v>107.89146666666667</v>
      </c>
      <c r="P1505" s="7">
        <f t="shared" si="238"/>
        <v>56.98492957746479</v>
      </c>
      <c r="Q1505" t="str">
        <f t="shared" si="239"/>
        <v>photography</v>
      </c>
      <c r="R1505" t="str">
        <f t="shared" si="240"/>
        <v>photobooks</v>
      </c>
      <c r="S1505" s="4">
        <f t="shared" si="234"/>
        <v>42606.347233796296</v>
      </c>
      <c r="T1505" s="4">
        <f t="shared" si="235"/>
        <v>42666.347233796296</v>
      </c>
      <c r="U1505" s="18">
        <f t="shared" si="236"/>
        <v>60</v>
      </c>
    </row>
    <row r="1506" spans="1:21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33"/>
        <v>277.93846153846158</v>
      </c>
      <c r="P1506" s="7">
        <f t="shared" si="238"/>
        <v>67.159851301115239</v>
      </c>
      <c r="Q1506" t="str">
        <f t="shared" si="239"/>
        <v>photography</v>
      </c>
      <c r="R1506" t="str">
        <f t="shared" si="240"/>
        <v>photobooks</v>
      </c>
      <c r="S1506" s="4">
        <f t="shared" si="234"/>
        <v>41772.657685185186</v>
      </c>
      <c r="T1506" s="4">
        <f t="shared" si="235"/>
        <v>41800.356249999997</v>
      </c>
      <c r="U1506" s="18">
        <f t="shared" si="236"/>
        <v>27.698564814811107</v>
      </c>
    </row>
    <row r="1507" spans="1:21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33"/>
        <v>103.58125</v>
      </c>
      <c r="P1507" s="7">
        <f t="shared" si="238"/>
        <v>48.037681159420288</v>
      </c>
      <c r="Q1507" t="str">
        <f t="shared" si="239"/>
        <v>photography</v>
      </c>
      <c r="R1507" t="str">
        <f t="shared" si="240"/>
        <v>photobooks</v>
      </c>
      <c r="S1507" s="4">
        <f t="shared" si="234"/>
        <v>42414.44332175926</v>
      </c>
      <c r="T1507" s="4">
        <f t="shared" si="235"/>
        <v>42451.834027777775</v>
      </c>
      <c r="U1507" s="18">
        <f t="shared" si="236"/>
        <v>37.39070601851563</v>
      </c>
    </row>
    <row r="1508" spans="1:21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33"/>
        <v>111.4</v>
      </c>
      <c r="P1508" s="7">
        <f t="shared" si="238"/>
        <v>38.860465116279073</v>
      </c>
      <c r="Q1508" t="str">
        <f t="shared" si="239"/>
        <v>photography</v>
      </c>
      <c r="R1508" t="str">
        <f t="shared" si="240"/>
        <v>photobooks</v>
      </c>
      <c r="S1508" s="4">
        <f t="shared" si="234"/>
        <v>41814.785925925928</v>
      </c>
      <c r="T1508" s="4">
        <f t="shared" si="235"/>
        <v>41844.785925925928</v>
      </c>
      <c r="U1508" s="18">
        <f t="shared" si="236"/>
        <v>30</v>
      </c>
    </row>
    <row r="1509" spans="1:21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33"/>
        <v>215</v>
      </c>
      <c r="P1509" s="7">
        <f t="shared" si="238"/>
        <v>78.181818181818187</v>
      </c>
      <c r="Q1509" t="str">
        <f t="shared" si="239"/>
        <v>photography</v>
      </c>
      <c r="R1509" t="str">
        <f t="shared" si="240"/>
        <v>photobooks</v>
      </c>
      <c r="S1509" s="4">
        <f t="shared" si="234"/>
        <v>40254.450335648144</v>
      </c>
      <c r="T1509" s="4">
        <f t="shared" si="235"/>
        <v>40313.340277777781</v>
      </c>
      <c r="U1509" s="18">
        <f t="shared" si="236"/>
        <v>58.889942129637348</v>
      </c>
    </row>
    <row r="1510" spans="1:21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33"/>
        <v>110.76216216216217</v>
      </c>
      <c r="P1510" s="7">
        <f t="shared" si="238"/>
        <v>97.113744075829388</v>
      </c>
      <c r="Q1510" t="str">
        <f t="shared" si="239"/>
        <v>photography</v>
      </c>
      <c r="R1510" t="str">
        <f t="shared" si="240"/>
        <v>photobooks</v>
      </c>
      <c r="S1510" s="4">
        <f t="shared" si="234"/>
        <v>41786.614363425928</v>
      </c>
      <c r="T1510" s="4">
        <f t="shared" si="235"/>
        <v>41817.614363425928</v>
      </c>
      <c r="U1510" s="18">
        <f t="shared" si="236"/>
        <v>31</v>
      </c>
    </row>
    <row r="1511" spans="1:21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33"/>
        <v>123.64125714285714</v>
      </c>
      <c r="P1511" s="7">
        <f t="shared" si="238"/>
        <v>110.39397959183674</v>
      </c>
      <c r="Q1511" t="str">
        <f t="shared" si="239"/>
        <v>photography</v>
      </c>
      <c r="R1511" t="str">
        <f t="shared" si="240"/>
        <v>photobooks</v>
      </c>
      <c r="S1511" s="4">
        <f t="shared" si="234"/>
        <v>42751.533391203702</v>
      </c>
      <c r="T1511" s="4">
        <f t="shared" si="235"/>
        <v>42780.957638888889</v>
      </c>
      <c r="U1511" s="18">
        <f t="shared" si="236"/>
        <v>29.424247685186856</v>
      </c>
    </row>
    <row r="1512" spans="1:21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33"/>
        <v>101.03500000000001</v>
      </c>
      <c r="P1512" s="7">
        <f t="shared" si="238"/>
        <v>39.91506172839506</v>
      </c>
      <c r="Q1512" t="str">
        <f t="shared" si="239"/>
        <v>photography</v>
      </c>
      <c r="R1512" t="str">
        <f t="shared" si="240"/>
        <v>photobooks</v>
      </c>
      <c r="S1512" s="4">
        <f t="shared" si="234"/>
        <v>41809.385162037041</v>
      </c>
      <c r="T1512" s="4">
        <f t="shared" si="235"/>
        <v>41839.385162037041</v>
      </c>
      <c r="U1512" s="18">
        <f t="shared" si="236"/>
        <v>30</v>
      </c>
    </row>
    <row r="1513" spans="1:21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33"/>
        <v>111.79285714285714</v>
      </c>
      <c r="P1513" s="7">
        <f t="shared" si="238"/>
        <v>75.975728155339809</v>
      </c>
      <c r="Q1513" t="str">
        <f t="shared" si="239"/>
        <v>photography</v>
      </c>
      <c r="R1513" t="str">
        <f t="shared" si="240"/>
        <v>photobooks</v>
      </c>
      <c r="S1513" s="4">
        <f t="shared" si="234"/>
        <v>42296.583379629628</v>
      </c>
      <c r="T1513" s="4">
        <f t="shared" si="235"/>
        <v>42326.625046296293</v>
      </c>
      <c r="U1513" s="18">
        <f t="shared" si="236"/>
        <v>30.041666666664241</v>
      </c>
    </row>
    <row r="1514" spans="1:21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33"/>
        <v>558.7714285714286</v>
      </c>
      <c r="P1514" s="7">
        <f t="shared" si="238"/>
        <v>58.379104477611939</v>
      </c>
      <c r="Q1514" t="str">
        <f t="shared" si="239"/>
        <v>photography</v>
      </c>
      <c r="R1514" t="str">
        <f t="shared" si="240"/>
        <v>photobooks</v>
      </c>
      <c r="S1514" s="4">
        <f t="shared" si="234"/>
        <v>42741.684479166666</v>
      </c>
      <c r="T1514" s="4">
        <f t="shared" si="235"/>
        <v>42771.684479166666</v>
      </c>
      <c r="U1514" s="18">
        <f t="shared" si="236"/>
        <v>30</v>
      </c>
    </row>
    <row r="1515" spans="1:21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33"/>
        <v>150.01875000000001</v>
      </c>
      <c r="P1515" s="7">
        <f t="shared" si="238"/>
        <v>55.82093023255814</v>
      </c>
      <c r="Q1515" t="str">
        <f t="shared" si="239"/>
        <v>photography</v>
      </c>
      <c r="R1515" t="str">
        <f t="shared" si="240"/>
        <v>photobooks</v>
      </c>
      <c r="S1515" s="4">
        <f t="shared" si="234"/>
        <v>41806.637337962966</v>
      </c>
      <c r="T1515" s="4">
        <f t="shared" si="235"/>
        <v>41836.637337962966</v>
      </c>
      <c r="U1515" s="18">
        <f t="shared" si="236"/>
        <v>30</v>
      </c>
    </row>
    <row r="1516" spans="1:21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33"/>
        <v>106.476</v>
      </c>
      <c r="P1516" s="7">
        <f t="shared" si="238"/>
        <v>151.24431818181819</v>
      </c>
      <c r="Q1516" t="str">
        <f t="shared" si="239"/>
        <v>photography</v>
      </c>
      <c r="R1516" t="str">
        <f t="shared" si="240"/>
        <v>photobooks</v>
      </c>
      <c r="S1516" s="4">
        <f t="shared" si="234"/>
        <v>42234.597685185188</v>
      </c>
      <c r="T1516" s="4">
        <f t="shared" si="235"/>
        <v>42274.597685185188</v>
      </c>
      <c r="U1516" s="18">
        <f t="shared" si="236"/>
        <v>40</v>
      </c>
    </row>
    <row r="1517" spans="1:21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33"/>
        <v>157.18899999999999</v>
      </c>
      <c r="P1517" s="7">
        <f t="shared" si="238"/>
        <v>849.67027027027029</v>
      </c>
      <c r="Q1517" t="str">
        <f t="shared" si="239"/>
        <v>photography</v>
      </c>
      <c r="R1517" t="str">
        <f t="shared" si="240"/>
        <v>photobooks</v>
      </c>
      <c r="S1517" s="4">
        <f t="shared" si="234"/>
        <v>42415.253437499996</v>
      </c>
      <c r="T1517" s="4">
        <f t="shared" si="235"/>
        <v>42445.211770833332</v>
      </c>
      <c r="U1517" s="18">
        <f t="shared" si="236"/>
        <v>29.958333333335759</v>
      </c>
    </row>
    <row r="1518" spans="1:21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33"/>
        <v>108.65882352941176</v>
      </c>
      <c r="P1518" s="7">
        <f t="shared" si="238"/>
        <v>159.24137931034483</v>
      </c>
      <c r="Q1518" t="str">
        <f t="shared" si="239"/>
        <v>photography</v>
      </c>
      <c r="R1518" t="str">
        <f t="shared" si="240"/>
        <v>photobooks</v>
      </c>
      <c r="S1518" s="4">
        <f t="shared" si="234"/>
        <v>42619.466342592597</v>
      </c>
      <c r="T1518" s="4">
        <f t="shared" si="235"/>
        <v>42649.583333333328</v>
      </c>
      <c r="U1518" s="18">
        <f t="shared" si="236"/>
        <v>30.116990740731126</v>
      </c>
    </row>
    <row r="1519" spans="1:21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33"/>
        <v>161.97999999999999</v>
      </c>
      <c r="P1519" s="7">
        <f t="shared" si="238"/>
        <v>39.507317073170732</v>
      </c>
      <c r="Q1519" t="str">
        <f t="shared" si="239"/>
        <v>photography</v>
      </c>
      <c r="R1519" t="str">
        <f t="shared" si="240"/>
        <v>photobooks</v>
      </c>
      <c r="S1519" s="4">
        <f t="shared" si="234"/>
        <v>41948.56658564815</v>
      </c>
      <c r="T1519" s="4">
        <f t="shared" si="235"/>
        <v>41979.25</v>
      </c>
      <c r="U1519" s="18">
        <f t="shared" si="236"/>
        <v>30.683414351849933</v>
      </c>
    </row>
    <row r="1520" spans="1:21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33"/>
        <v>205.36666666666665</v>
      </c>
      <c r="P1520" s="7">
        <f t="shared" si="238"/>
        <v>130.52966101694915</v>
      </c>
      <c r="Q1520" t="str">
        <f t="shared" si="239"/>
        <v>photography</v>
      </c>
      <c r="R1520" t="str">
        <f t="shared" si="240"/>
        <v>photobooks</v>
      </c>
      <c r="S1520" s="4">
        <f t="shared" si="234"/>
        <v>41760.8200462963</v>
      </c>
      <c r="T1520" s="4">
        <f t="shared" si="235"/>
        <v>41790.8200462963</v>
      </c>
      <c r="U1520" s="18">
        <f t="shared" si="236"/>
        <v>30</v>
      </c>
    </row>
    <row r="1521" spans="1:21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33"/>
        <v>103.36388888888889</v>
      </c>
      <c r="P1521" s="7">
        <f t="shared" si="238"/>
        <v>64.156896551724131</v>
      </c>
      <c r="Q1521" t="str">
        <f t="shared" si="239"/>
        <v>photography</v>
      </c>
      <c r="R1521" t="str">
        <f t="shared" si="240"/>
        <v>photobooks</v>
      </c>
      <c r="S1521" s="4">
        <f t="shared" si="234"/>
        <v>41782.741701388892</v>
      </c>
      <c r="T1521" s="4">
        <f t="shared" si="235"/>
        <v>41810.915972222225</v>
      </c>
      <c r="U1521" s="18">
        <f t="shared" si="236"/>
        <v>28.174270833333139</v>
      </c>
    </row>
    <row r="1522" spans="1:21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33"/>
        <v>103.47222222222223</v>
      </c>
      <c r="P1522" s="7">
        <f t="shared" si="238"/>
        <v>111.52694610778443</v>
      </c>
      <c r="Q1522" t="str">
        <f t="shared" si="239"/>
        <v>photography</v>
      </c>
      <c r="R1522" t="str">
        <f t="shared" si="240"/>
        <v>photobooks</v>
      </c>
      <c r="S1522" s="4">
        <f t="shared" si="234"/>
        <v>41955.857789351852</v>
      </c>
      <c r="T1522" s="4">
        <f t="shared" si="235"/>
        <v>41992.166666666672</v>
      </c>
      <c r="U1522" s="18">
        <f t="shared" si="236"/>
        <v>36.308877314819256</v>
      </c>
    </row>
    <row r="1523" spans="1:21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33"/>
        <v>106.81333333333333</v>
      </c>
      <c r="P1523" s="7">
        <f t="shared" si="238"/>
        <v>170.44680851063831</v>
      </c>
      <c r="Q1523" t="str">
        <f t="shared" si="239"/>
        <v>photography</v>
      </c>
      <c r="R1523" t="str">
        <f t="shared" si="240"/>
        <v>photobooks</v>
      </c>
      <c r="S1523" s="4">
        <f t="shared" si="234"/>
        <v>42493.167719907404</v>
      </c>
      <c r="T1523" s="4">
        <f t="shared" si="235"/>
        <v>42528.167719907404</v>
      </c>
      <c r="U1523" s="18">
        <f t="shared" si="236"/>
        <v>35</v>
      </c>
    </row>
    <row r="1524" spans="1:21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33"/>
        <v>138.96574712643678</v>
      </c>
      <c r="P1524" s="7">
        <f t="shared" si="238"/>
        <v>133.7391592920354</v>
      </c>
      <c r="Q1524" t="str">
        <f t="shared" si="239"/>
        <v>photography</v>
      </c>
      <c r="R1524" t="str">
        <f t="shared" si="240"/>
        <v>photobooks</v>
      </c>
      <c r="S1524" s="4">
        <f t="shared" si="234"/>
        <v>41899.830312500002</v>
      </c>
      <c r="T1524" s="4">
        <f t="shared" si="235"/>
        <v>41929.830312500002</v>
      </c>
      <c r="U1524" s="18">
        <f t="shared" si="236"/>
        <v>30</v>
      </c>
    </row>
    <row r="1525" spans="1:21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33"/>
        <v>124.84324324324325</v>
      </c>
      <c r="P1525" s="7">
        <f t="shared" si="238"/>
        <v>95.834024896265561</v>
      </c>
      <c r="Q1525" t="str">
        <f t="shared" si="239"/>
        <v>photography</v>
      </c>
      <c r="R1525" t="str">
        <f t="shared" si="240"/>
        <v>photobooks</v>
      </c>
      <c r="S1525" s="4">
        <f t="shared" si="234"/>
        <v>41964.751342592594</v>
      </c>
      <c r="T1525" s="4">
        <f t="shared" si="235"/>
        <v>41996</v>
      </c>
      <c r="U1525" s="18">
        <f t="shared" si="236"/>
        <v>31.248657407406427</v>
      </c>
    </row>
    <row r="1526" spans="1:21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33"/>
        <v>206.99999999999997</v>
      </c>
      <c r="P1526" s="7">
        <f t="shared" si="238"/>
        <v>221.78571428571428</v>
      </c>
      <c r="Q1526" t="str">
        <f t="shared" si="239"/>
        <v>photography</v>
      </c>
      <c r="R1526" t="str">
        <f t="shared" si="240"/>
        <v>photobooks</v>
      </c>
      <c r="S1526" s="4">
        <f t="shared" si="234"/>
        <v>42756.501041666663</v>
      </c>
      <c r="T1526" s="4">
        <f t="shared" si="235"/>
        <v>42786.501041666663</v>
      </c>
      <c r="U1526" s="18">
        <f t="shared" si="236"/>
        <v>30</v>
      </c>
    </row>
    <row r="1527" spans="1:21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33"/>
        <v>174.00576923076923</v>
      </c>
      <c r="P1527" s="7">
        <f t="shared" si="238"/>
        <v>32.315357142857138</v>
      </c>
      <c r="Q1527" t="str">
        <f t="shared" si="239"/>
        <v>photography</v>
      </c>
      <c r="R1527" t="str">
        <f t="shared" si="240"/>
        <v>photobooks</v>
      </c>
      <c r="S1527" s="4">
        <f t="shared" si="234"/>
        <v>42570.702986111108</v>
      </c>
      <c r="T1527" s="4">
        <f t="shared" si="235"/>
        <v>42600.702986111108</v>
      </c>
      <c r="U1527" s="18">
        <f t="shared" si="236"/>
        <v>30</v>
      </c>
    </row>
    <row r="1528" spans="1:21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33"/>
        <v>120.32608695652173</v>
      </c>
      <c r="P1528" s="7">
        <f t="shared" si="238"/>
        <v>98.839285714285708</v>
      </c>
      <c r="Q1528" t="str">
        <f t="shared" si="239"/>
        <v>photography</v>
      </c>
      <c r="R1528" t="str">
        <f t="shared" si="240"/>
        <v>photobooks</v>
      </c>
      <c r="S1528" s="4">
        <f t="shared" si="234"/>
        <v>42339.276006944448</v>
      </c>
      <c r="T1528" s="4">
        <f t="shared" si="235"/>
        <v>42388.276006944448</v>
      </c>
      <c r="U1528" s="18">
        <f t="shared" si="236"/>
        <v>49</v>
      </c>
    </row>
    <row r="1529" spans="1:21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33"/>
        <v>110.44428571428573</v>
      </c>
      <c r="P1529" s="7">
        <f t="shared" si="238"/>
        <v>55.222142857142863</v>
      </c>
      <c r="Q1529" t="str">
        <f t="shared" si="239"/>
        <v>photography</v>
      </c>
      <c r="R1529" t="str">
        <f t="shared" si="240"/>
        <v>photobooks</v>
      </c>
      <c r="S1529" s="4">
        <f t="shared" si="234"/>
        <v>42780.600532407407</v>
      </c>
      <c r="T1529" s="4">
        <f t="shared" si="235"/>
        <v>42808.558865740742</v>
      </c>
      <c r="U1529" s="18">
        <f t="shared" si="236"/>
        <v>27.958333333335759</v>
      </c>
    </row>
    <row r="1530" spans="1:21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33"/>
        <v>281.56666666666666</v>
      </c>
      <c r="P1530" s="7">
        <f t="shared" si="238"/>
        <v>52.793750000000003</v>
      </c>
      <c r="Q1530" t="str">
        <f t="shared" si="239"/>
        <v>photography</v>
      </c>
      <c r="R1530" t="str">
        <f t="shared" si="240"/>
        <v>photobooks</v>
      </c>
      <c r="S1530" s="4">
        <f t="shared" si="234"/>
        <v>42736.732893518521</v>
      </c>
      <c r="T1530" s="4">
        <f t="shared" si="235"/>
        <v>42767</v>
      </c>
      <c r="U1530" s="18">
        <f t="shared" si="236"/>
        <v>30.26710648147855</v>
      </c>
    </row>
    <row r="1531" spans="1:21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33"/>
        <v>100.67894736842105</v>
      </c>
      <c r="P1531" s="7">
        <f t="shared" si="238"/>
        <v>135.66666666666666</v>
      </c>
      <c r="Q1531" t="str">
        <f t="shared" si="239"/>
        <v>photography</v>
      </c>
      <c r="R1531" t="str">
        <f t="shared" si="240"/>
        <v>photobooks</v>
      </c>
      <c r="S1531" s="4">
        <f t="shared" si="234"/>
        <v>42052.628703703704</v>
      </c>
      <c r="T1531" s="4">
        <f t="shared" si="235"/>
        <v>42082.587037037039</v>
      </c>
      <c r="U1531" s="18">
        <f t="shared" si="236"/>
        <v>29.958333333335759</v>
      </c>
    </row>
    <row r="1532" spans="1:21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33"/>
        <v>134.82571428571427</v>
      </c>
      <c r="P1532" s="7">
        <f t="shared" si="238"/>
        <v>53.991990846681922</v>
      </c>
      <c r="Q1532" t="str">
        <f t="shared" si="239"/>
        <v>photography</v>
      </c>
      <c r="R1532" t="str">
        <f t="shared" si="240"/>
        <v>photobooks</v>
      </c>
      <c r="S1532" s="4">
        <f t="shared" si="234"/>
        <v>42275.76730324074</v>
      </c>
      <c r="T1532" s="4">
        <f t="shared" si="235"/>
        <v>42300.76730324074</v>
      </c>
      <c r="U1532" s="18">
        <f t="shared" si="236"/>
        <v>25</v>
      </c>
    </row>
    <row r="1533" spans="1:21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33"/>
        <v>175.95744680851064</v>
      </c>
      <c r="P1533" s="7">
        <f t="shared" si="238"/>
        <v>56.643835616438359</v>
      </c>
      <c r="Q1533" t="str">
        <f t="shared" si="239"/>
        <v>photography</v>
      </c>
      <c r="R1533" t="str">
        <f t="shared" si="240"/>
        <v>photobooks</v>
      </c>
      <c r="S1533" s="4">
        <f t="shared" si="234"/>
        <v>41941.802384259259</v>
      </c>
      <c r="T1533" s="4">
        <f t="shared" si="235"/>
        <v>41974.125</v>
      </c>
      <c r="U1533" s="18">
        <f t="shared" si="236"/>
        <v>32.32261574074073</v>
      </c>
    </row>
    <row r="1534" spans="1:21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33"/>
        <v>484.02000000000004</v>
      </c>
      <c r="P1534" s="7">
        <f t="shared" si="238"/>
        <v>82.316326530612244</v>
      </c>
      <c r="Q1534" t="str">
        <f t="shared" si="239"/>
        <v>photography</v>
      </c>
      <c r="R1534" t="str">
        <f t="shared" si="240"/>
        <v>photobooks</v>
      </c>
      <c r="S1534" s="4">
        <f t="shared" si="234"/>
        <v>42391.475289351853</v>
      </c>
      <c r="T1534" s="4">
        <f t="shared" si="235"/>
        <v>42415.625</v>
      </c>
      <c r="U1534" s="18">
        <f t="shared" si="236"/>
        <v>24.149710648147448</v>
      </c>
    </row>
    <row r="1535" spans="1:21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33"/>
        <v>145.14000000000001</v>
      </c>
      <c r="P1535" s="7">
        <f t="shared" si="238"/>
        <v>88.26081081081081</v>
      </c>
      <c r="Q1535" t="str">
        <f t="shared" ref="Q1535:Q1562" si="241">LEFT(N1535,11)</f>
        <v>photography</v>
      </c>
      <c r="R1535" t="str">
        <f t="shared" si="240"/>
        <v>photobooks</v>
      </c>
      <c r="S1535" s="4">
        <f t="shared" si="234"/>
        <v>42443.00204861111</v>
      </c>
      <c r="T1535" s="4">
        <f t="shared" si="235"/>
        <v>42492.165972222225</v>
      </c>
      <c r="U1535" s="18">
        <f t="shared" si="236"/>
        <v>49.163923611115024</v>
      </c>
    </row>
    <row r="1536" spans="1:21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33"/>
        <v>417.73333333333335</v>
      </c>
      <c r="P1536" s="7">
        <f t="shared" si="238"/>
        <v>84.905149051490511</v>
      </c>
      <c r="Q1536" t="str">
        <f t="shared" si="241"/>
        <v>photography</v>
      </c>
      <c r="R1536" t="str">
        <f t="shared" si="240"/>
        <v>photobooks</v>
      </c>
      <c r="S1536" s="4">
        <f t="shared" si="234"/>
        <v>42221.674328703702</v>
      </c>
      <c r="T1536" s="4">
        <f t="shared" si="235"/>
        <v>42251.674328703702</v>
      </c>
      <c r="U1536" s="18">
        <f t="shared" si="236"/>
        <v>30</v>
      </c>
    </row>
    <row r="1537" spans="1:21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33"/>
        <v>132.42499999999998</v>
      </c>
      <c r="P1537" s="7">
        <f t="shared" si="238"/>
        <v>48.154545454545456</v>
      </c>
      <c r="Q1537" t="str">
        <f t="shared" si="241"/>
        <v>photography</v>
      </c>
      <c r="R1537" t="str">
        <f t="shared" si="240"/>
        <v>photobooks</v>
      </c>
      <c r="S1537" s="4">
        <f t="shared" si="234"/>
        <v>42484.829062500001</v>
      </c>
      <c r="T1537" s="4">
        <f t="shared" si="235"/>
        <v>42513.916666666672</v>
      </c>
      <c r="U1537" s="18">
        <f t="shared" si="236"/>
        <v>29.087604166670644</v>
      </c>
    </row>
    <row r="1538" spans="1:21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242">(E1538/D1538)*100</f>
        <v>250.30841666666666</v>
      </c>
      <c r="P1538" s="7">
        <f t="shared" si="238"/>
        <v>66.015406593406595</v>
      </c>
      <c r="Q1538" t="str">
        <f t="shared" si="241"/>
        <v>photography</v>
      </c>
      <c r="R1538" t="str">
        <f t="shared" si="240"/>
        <v>photobooks</v>
      </c>
      <c r="S1538" s="4">
        <f t="shared" ref="S1538:S1601" si="243" xml:space="preserve"> ((J1538/86400) +25569)</f>
        <v>42213.802199074074</v>
      </c>
      <c r="T1538" s="4">
        <f t="shared" ref="T1538:T1601" si="244" xml:space="preserve"> ((I1538/86400) +25569)</f>
        <v>42243.802199074074</v>
      </c>
      <c r="U1538" s="18">
        <f t="shared" si="236"/>
        <v>30</v>
      </c>
    </row>
    <row r="1539" spans="1:21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242"/>
        <v>179.9</v>
      </c>
      <c r="P1539" s="7">
        <f t="shared" si="238"/>
        <v>96.375</v>
      </c>
      <c r="Q1539" t="str">
        <f t="shared" si="241"/>
        <v>photography</v>
      </c>
      <c r="R1539" t="str">
        <f t="shared" si="240"/>
        <v>photobooks</v>
      </c>
      <c r="S1539" s="4">
        <f t="shared" si="243"/>
        <v>42552.315127314811</v>
      </c>
      <c r="T1539" s="4">
        <f t="shared" si="244"/>
        <v>42588.75</v>
      </c>
      <c r="U1539" s="18">
        <f t="shared" ref="U1539:U1602" si="245">T1539-S1539</f>
        <v>36.434872685189475</v>
      </c>
    </row>
    <row r="1540" spans="1:21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42"/>
        <v>102.62857142857142</v>
      </c>
      <c r="P1540" s="7">
        <f t="shared" si="238"/>
        <v>156.17391304347825</v>
      </c>
      <c r="Q1540" t="str">
        <f t="shared" si="241"/>
        <v>photography</v>
      </c>
      <c r="R1540" t="str">
        <f t="shared" si="240"/>
        <v>photobooks</v>
      </c>
      <c r="S1540" s="4">
        <f t="shared" si="243"/>
        <v>41981.782060185185</v>
      </c>
      <c r="T1540" s="4">
        <f t="shared" si="244"/>
        <v>42026.782060185185</v>
      </c>
      <c r="U1540" s="18">
        <f t="shared" si="245"/>
        <v>45</v>
      </c>
    </row>
    <row r="1541" spans="1:21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42"/>
        <v>135.98609999999999</v>
      </c>
      <c r="P1541" s="7">
        <f t="shared" si="238"/>
        <v>95.764859154929582</v>
      </c>
      <c r="Q1541" t="str">
        <f t="shared" si="241"/>
        <v>photography</v>
      </c>
      <c r="R1541" t="str">
        <f t="shared" si="240"/>
        <v>photobooks</v>
      </c>
      <c r="S1541" s="4">
        <f t="shared" si="243"/>
        <v>42705.91920138889</v>
      </c>
      <c r="T1541" s="4">
        <f t="shared" si="244"/>
        <v>42738.91920138889</v>
      </c>
      <c r="U1541" s="18">
        <f t="shared" si="245"/>
        <v>33</v>
      </c>
    </row>
    <row r="1542" spans="1:21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42"/>
        <v>117.86666666666667</v>
      </c>
      <c r="P1542" s="7">
        <f t="shared" si="238"/>
        <v>180.40816326530611</v>
      </c>
      <c r="Q1542" t="str">
        <f t="shared" si="241"/>
        <v>photography</v>
      </c>
      <c r="R1542" t="str">
        <f t="shared" si="240"/>
        <v>photobooks</v>
      </c>
      <c r="S1542" s="4">
        <f t="shared" si="243"/>
        <v>41939.00712962963</v>
      </c>
      <c r="T1542" s="4">
        <f t="shared" si="244"/>
        <v>41969.052083333328</v>
      </c>
      <c r="U1542" s="18">
        <f t="shared" si="245"/>
        <v>30.044953703698411</v>
      </c>
    </row>
    <row r="1543" spans="1:21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42"/>
        <v>3.3333333333333333E-2</v>
      </c>
      <c r="P1543" s="7">
        <f t="shared" si="238"/>
        <v>3</v>
      </c>
      <c r="Q1543" t="str">
        <f t="shared" si="241"/>
        <v>photography</v>
      </c>
      <c r="R1543" t="str">
        <f t="shared" ref="R1543:R1562" si="246">RIGHT(N1543,6)</f>
        <v>nature</v>
      </c>
      <c r="S1543" s="4">
        <f t="shared" si="243"/>
        <v>41974.712245370371</v>
      </c>
      <c r="T1543" s="4">
        <f t="shared" si="244"/>
        <v>42004.712245370371</v>
      </c>
      <c r="U1543" s="18">
        <f t="shared" si="245"/>
        <v>30</v>
      </c>
    </row>
    <row r="1544" spans="1:21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42"/>
        <v>4</v>
      </c>
      <c r="P1544" s="7">
        <f t="shared" si="238"/>
        <v>20</v>
      </c>
      <c r="Q1544" t="str">
        <f t="shared" si="241"/>
        <v>photography</v>
      </c>
      <c r="R1544" t="str">
        <f t="shared" si="246"/>
        <v>nature</v>
      </c>
      <c r="S1544" s="4">
        <f t="shared" si="243"/>
        <v>42170.996527777781</v>
      </c>
      <c r="T1544" s="4">
        <f t="shared" si="244"/>
        <v>42185.996527777781</v>
      </c>
      <c r="U1544" s="18">
        <f t="shared" si="245"/>
        <v>15</v>
      </c>
    </row>
    <row r="1545" spans="1:21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42"/>
        <v>0.44444444444444442</v>
      </c>
      <c r="P1545" s="7">
        <f t="shared" si="238"/>
        <v>10</v>
      </c>
      <c r="Q1545" t="str">
        <f t="shared" si="241"/>
        <v>photography</v>
      </c>
      <c r="R1545" t="str">
        <f t="shared" si="246"/>
        <v>nature</v>
      </c>
      <c r="S1545" s="4">
        <f t="shared" si="243"/>
        <v>41935.509652777779</v>
      </c>
      <c r="T1545" s="4">
        <f t="shared" si="244"/>
        <v>41965.551319444443</v>
      </c>
      <c r="U1545" s="18">
        <f t="shared" si="245"/>
        <v>30.041666666664241</v>
      </c>
    </row>
    <row r="1546" spans="1:21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42"/>
        <v>0</v>
      </c>
      <c r="P1546" s="7">
        <v>0</v>
      </c>
      <c r="Q1546" t="str">
        <f t="shared" si="241"/>
        <v>photography</v>
      </c>
      <c r="R1546" t="str">
        <f t="shared" si="246"/>
        <v>nature</v>
      </c>
      <c r="S1546" s="4">
        <f t="shared" si="243"/>
        <v>42053.051203703704</v>
      </c>
      <c r="T1546" s="4">
        <f t="shared" si="244"/>
        <v>42095.012499999997</v>
      </c>
      <c r="U1546" s="18">
        <f t="shared" si="245"/>
        <v>41.961296296292858</v>
      </c>
    </row>
    <row r="1547" spans="1:21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42"/>
        <v>3.3333333333333333E-2</v>
      </c>
      <c r="P1547" s="7">
        <f>E1547/L1547</f>
        <v>1</v>
      </c>
      <c r="Q1547" t="str">
        <f t="shared" si="241"/>
        <v>photography</v>
      </c>
      <c r="R1547" t="str">
        <f t="shared" si="246"/>
        <v>nature</v>
      </c>
      <c r="S1547" s="4">
        <f t="shared" si="243"/>
        <v>42031.884652777779</v>
      </c>
      <c r="T1547" s="4">
        <f t="shared" si="244"/>
        <v>42065.886111111111</v>
      </c>
      <c r="U1547" s="18">
        <f t="shared" si="245"/>
        <v>34.001458333332266</v>
      </c>
    </row>
    <row r="1548" spans="1:21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42"/>
        <v>28.9</v>
      </c>
      <c r="P1548" s="7">
        <f>E1548/L1548</f>
        <v>26.272727272727273</v>
      </c>
      <c r="Q1548" t="str">
        <f t="shared" si="241"/>
        <v>photography</v>
      </c>
      <c r="R1548" t="str">
        <f t="shared" si="246"/>
        <v>nature</v>
      </c>
      <c r="S1548" s="4">
        <f t="shared" si="243"/>
        <v>41839.212951388887</v>
      </c>
      <c r="T1548" s="4">
        <f t="shared" si="244"/>
        <v>41899.212951388887</v>
      </c>
      <c r="U1548" s="18">
        <f t="shared" si="245"/>
        <v>60</v>
      </c>
    </row>
    <row r="1549" spans="1:21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42"/>
        <v>0</v>
      </c>
      <c r="P1549" s="7">
        <v>0</v>
      </c>
      <c r="Q1549" t="str">
        <f t="shared" si="241"/>
        <v>photography</v>
      </c>
      <c r="R1549" t="str">
        <f t="shared" si="246"/>
        <v>nature</v>
      </c>
      <c r="S1549" s="4">
        <f t="shared" si="243"/>
        <v>42782.426875000005</v>
      </c>
      <c r="T1549" s="4">
        <f t="shared" si="244"/>
        <v>42789.426875000005</v>
      </c>
      <c r="U1549" s="18">
        <f t="shared" si="245"/>
        <v>7</v>
      </c>
    </row>
    <row r="1550" spans="1:21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42"/>
        <v>8.5714285714285712</v>
      </c>
      <c r="P1550" s="7">
        <f>E1550/L1550</f>
        <v>60</v>
      </c>
      <c r="Q1550" t="str">
        <f t="shared" si="241"/>
        <v>photography</v>
      </c>
      <c r="R1550" t="str">
        <f t="shared" si="246"/>
        <v>nature</v>
      </c>
      <c r="S1550" s="4">
        <f t="shared" si="243"/>
        <v>42286.88217592593</v>
      </c>
      <c r="T1550" s="4">
        <f t="shared" si="244"/>
        <v>42316.923842592594</v>
      </c>
      <c r="U1550" s="18">
        <f t="shared" si="245"/>
        <v>30.041666666664241</v>
      </c>
    </row>
    <row r="1551" spans="1:21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42"/>
        <v>34</v>
      </c>
      <c r="P1551" s="7">
        <f>E1551/L1551</f>
        <v>28.333333333333332</v>
      </c>
      <c r="Q1551" t="str">
        <f t="shared" si="241"/>
        <v>photography</v>
      </c>
      <c r="R1551" t="str">
        <f t="shared" si="246"/>
        <v>nature</v>
      </c>
      <c r="S1551" s="4">
        <f t="shared" si="243"/>
        <v>42281.136099537034</v>
      </c>
      <c r="T1551" s="4">
        <f t="shared" si="244"/>
        <v>42311.177766203706</v>
      </c>
      <c r="U1551" s="18">
        <f t="shared" si="245"/>
        <v>30.041666666671517</v>
      </c>
    </row>
    <row r="1552" spans="1:21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42"/>
        <v>13.466666666666665</v>
      </c>
      <c r="P1552" s="7">
        <f>E1552/L1552</f>
        <v>14.428571428571429</v>
      </c>
      <c r="Q1552" t="str">
        <f t="shared" si="241"/>
        <v>photography</v>
      </c>
      <c r="R1552" t="str">
        <f t="shared" si="246"/>
        <v>nature</v>
      </c>
      <c r="S1552" s="4">
        <f t="shared" si="243"/>
        <v>42472.449467592596</v>
      </c>
      <c r="T1552" s="4">
        <f t="shared" si="244"/>
        <v>42502.449467592596</v>
      </c>
      <c r="U1552" s="18">
        <f t="shared" si="245"/>
        <v>30</v>
      </c>
    </row>
    <row r="1553" spans="1:21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42"/>
        <v>0</v>
      </c>
      <c r="P1553" s="7">
        <v>0</v>
      </c>
      <c r="Q1553" t="str">
        <f t="shared" si="241"/>
        <v>photography</v>
      </c>
      <c r="R1553" t="str">
        <f t="shared" si="246"/>
        <v>nature</v>
      </c>
      <c r="S1553" s="4">
        <f t="shared" si="243"/>
        <v>42121.824525462958</v>
      </c>
      <c r="T1553" s="4">
        <f t="shared" si="244"/>
        <v>42151.824525462958</v>
      </c>
      <c r="U1553" s="18">
        <f t="shared" si="245"/>
        <v>30</v>
      </c>
    </row>
    <row r="1554" spans="1:21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42"/>
        <v>49.186046511627907</v>
      </c>
      <c r="P1554" s="7">
        <f>E1554/L1554</f>
        <v>132.1875</v>
      </c>
      <c r="Q1554" t="str">
        <f t="shared" si="241"/>
        <v>photography</v>
      </c>
      <c r="R1554" t="str">
        <f t="shared" si="246"/>
        <v>nature</v>
      </c>
      <c r="S1554" s="4">
        <f t="shared" si="243"/>
        <v>41892.688750000001</v>
      </c>
      <c r="T1554" s="4">
        <f t="shared" si="244"/>
        <v>41913.165972222225</v>
      </c>
      <c r="U1554" s="18">
        <f t="shared" si="245"/>
        <v>20.477222222223645</v>
      </c>
    </row>
    <row r="1555" spans="1:21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42"/>
        <v>0</v>
      </c>
      <c r="P1555" s="7">
        <v>0</v>
      </c>
      <c r="Q1555" t="str">
        <f t="shared" si="241"/>
        <v>photography</v>
      </c>
      <c r="R1555" t="str">
        <f t="shared" si="246"/>
        <v>nature</v>
      </c>
      <c r="S1555" s="4">
        <f t="shared" si="243"/>
        <v>42219.282951388886</v>
      </c>
      <c r="T1555" s="4">
        <f t="shared" si="244"/>
        <v>42249.282951388886</v>
      </c>
      <c r="U1555" s="18">
        <f t="shared" si="245"/>
        <v>30</v>
      </c>
    </row>
    <row r="1556" spans="1:21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42"/>
        <v>0</v>
      </c>
      <c r="P1556" s="7">
        <v>0</v>
      </c>
      <c r="Q1556" t="str">
        <f t="shared" si="241"/>
        <v>photography</v>
      </c>
      <c r="R1556" t="str">
        <f t="shared" si="246"/>
        <v>nature</v>
      </c>
      <c r="S1556" s="4">
        <f t="shared" si="243"/>
        <v>42188.252199074079</v>
      </c>
      <c r="T1556" s="4">
        <f t="shared" si="244"/>
        <v>42218.252199074079</v>
      </c>
      <c r="U1556" s="18">
        <f t="shared" si="245"/>
        <v>30</v>
      </c>
    </row>
    <row r="1557" spans="1:21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42"/>
        <v>0</v>
      </c>
      <c r="P1557" s="7">
        <v>0</v>
      </c>
      <c r="Q1557" t="str">
        <f t="shared" si="241"/>
        <v>photography</v>
      </c>
      <c r="R1557" t="str">
        <f t="shared" si="246"/>
        <v>nature</v>
      </c>
      <c r="S1557" s="4">
        <f t="shared" si="243"/>
        <v>42241.613796296297</v>
      </c>
      <c r="T1557" s="4">
        <f t="shared" si="244"/>
        <v>42264.708333333328</v>
      </c>
      <c r="U1557" s="18">
        <f t="shared" si="245"/>
        <v>23.094537037031841</v>
      </c>
    </row>
    <row r="1558" spans="1:21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42"/>
        <v>45.133333333333333</v>
      </c>
      <c r="P1558" s="7">
        <f t="shared" ref="P1558:P1563" si="247">E1558/L1558</f>
        <v>56.416666666666664</v>
      </c>
      <c r="Q1558" t="str">
        <f t="shared" si="241"/>
        <v>photography</v>
      </c>
      <c r="R1558" t="str">
        <f t="shared" si="246"/>
        <v>nature</v>
      </c>
      <c r="S1558" s="4">
        <f t="shared" si="243"/>
        <v>42525.153055555551</v>
      </c>
      <c r="T1558" s="4">
        <f t="shared" si="244"/>
        <v>42555.153055555551</v>
      </c>
      <c r="U1558" s="18">
        <f t="shared" si="245"/>
        <v>30</v>
      </c>
    </row>
    <row r="1559" spans="1:21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42"/>
        <v>4</v>
      </c>
      <c r="P1559" s="7">
        <f t="shared" si="247"/>
        <v>100</v>
      </c>
      <c r="Q1559" t="str">
        <f t="shared" si="241"/>
        <v>photography</v>
      </c>
      <c r="R1559" t="str">
        <f t="shared" si="246"/>
        <v>nature</v>
      </c>
      <c r="S1559" s="4">
        <f t="shared" si="243"/>
        <v>41871.65315972222</v>
      </c>
      <c r="T1559" s="4">
        <f t="shared" si="244"/>
        <v>41902.65315972222</v>
      </c>
      <c r="U1559" s="18">
        <f t="shared" si="245"/>
        <v>31</v>
      </c>
    </row>
    <row r="1560" spans="1:21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42"/>
        <v>4.666666666666667</v>
      </c>
      <c r="P1560" s="7">
        <f t="shared" si="247"/>
        <v>11.666666666666666</v>
      </c>
      <c r="Q1560" t="str">
        <f t="shared" si="241"/>
        <v>photography</v>
      </c>
      <c r="R1560" t="str">
        <f t="shared" si="246"/>
        <v>nature</v>
      </c>
      <c r="S1560" s="4">
        <f t="shared" si="243"/>
        <v>42185.397673611107</v>
      </c>
      <c r="T1560" s="4">
        <f t="shared" si="244"/>
        <v>42244.508333333331</v>
      </c>
      <c r="U1560" s="18">
        <f t="shared" si="245"/>
        <v>59.110659722224227</v>
      </c>
    </row>
    <row r="1561" spans="1:21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42"/>
        <v>0.33333333333333337</v>
      </c>
      <c r="P1561" s="7">
        <f t="shared" si="247"/>
        <v>50</v>
      </c>
      <c r="Q1561" t="str">
        <f t="shared" si="241"/>
        <v>photography</v>
      </c>
      <c r="R1561" t="str">
        <f t="shared" si="246"/>
        <v>nature</v>
      </c>
      <c r="S1561" s="4">
        <f t="shared" si="243"/>
        <v>42108.053229166668</v>
      </c>
      <c r="T1561" s="4">
        <f t="shared" si="244"/>
        <v>42123.053229166668</v>
      </c>
      <c r="U1561" s="18">
        <f t="shared" si="245"/>
        <v>15</v>
      </c>
    </row>
    <row r="1562" spans="1:21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42"/>
        <v>3.7600000000000002</v>
      </c>
      <c r="P1562" s="7">
        <f t="shared" si="247"/>
        <v>23.5</v>
      </c>
      <c r="Q1562" t="str">
        <f t="shared" si="241"/>
        <v>photography</v>
      </c>
      <c r="R1562" t="str">
        <f t="shared" si="246"/>
        <v>nature</v>
      </c>
      <c r="S1562" s="4">
        <f t="shared" si="243"/>
        <v>41936.020752314813</v>
      </c>
      <c r="T1562" s="4">
        <f t="shared" si="244"/>
        <v>41956.062418981484</v>
      </c>
      <c r="U1562" s="18">
        <f t="shared" si="245"/>
        <v>20.041666666671517</v>
      </c>
    </row>
    <row r="1563" spans="1:21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42"/>
        <v>0.67</v>
      </c>
      <c r="P1563" s="7">
        <f t="shared" si="247"/>
        <v>67</v>
      </c>
      <c r="Q1563" t="str">
        <f t="shared" ref="Q1563:Q1582" si="248">LEFT(N1563,10)</f>
        <v>publishing</v>
      </c>
      <c r="R1563" t="str">
        <f t="shared" ref="R1563:R1582" si="249">RIGHT(N1563,9)</f>
        <v>art books</v>
      </c>
      <c r="S1563" s="4">
        <f t="shared" si="243"/>
        <v>41555.041701388887</v>
      </c>
      <c r="T1563" s="4">
        <f t="shared" si="244"/>
        <v>41585.083368055552</v>
      </c>
      <c r="U1563" s="18">
        <f t="shared" si="245"/>
        <v>30.041666666664241</v>
      </c>
    </row>
    <row r="1564" spans="1:21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42"/>
        <v>0</v>
      </c>
      <c r="P1564" s="7">
        <v>0</v>
      </c>
      <c r="Q1564" t="str">
        <f t="shared" si="248"/>
        <v>publishing</v>
      </c>
      <c r="R1564" t="str">
        <f t="shared" si="249"/>
        <v>art books</v>
      </c>
      <c r="S1564" s="4">
        <f t="shared" si="243"/>
        <v>40079.566157407404</v>
      </c>
      <c r="T1564" s="4">
        <f t="shared" si="244"/>
        <v>40149.034722222219</v>
      </c>
      <c r="U1564" s="18">
        <f t="shared" si="245"/>
        <v>69.468564814815181</v>
      </c>
    </row>
    <row r="1565" spans="1:21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42"/>
        <v>1.4166666666666665</v>
      </c>
      <c r="P1565" s="7">
        <f t="shared" ref="P1565:P1570" si="250">E1565/L1565</f>
        <v>42.5</v>
      </c>
      <c r="Q1565" t="str">
        <f t="shared" si="248"/>
        <v>publishing</v>
      </c>
      <c r="R1565" t="str">
        <f t="shared" si="249"/>
        <v>art books</v>
      </c>
      <c r="S1565" s="4">
        <f t="shared" si="243"/>
        <v>41652.742488425924</v>
      </c>
      <c r="T1565" s="4">
        <f t="shared" si="244"/>
        <v>41712.700821759259</v>
      </c>
      <c r="U1565" s="18">
        <f t="shared" si="245"/>
        <v>59.958333333335759</v>
      </c>
    </row>
    <row r="1566" spans="1:21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42"/>
        <v>0.1</v>
      </c>
      <c r="P1566" s="7">
        <f t="shared" si="250"/>
        <v>10</v>
      </c>
      <c r="Q1566" t="str">
        <f t="shared" si="248"/>
        <v>publishing</v>
      </c>
      <c r="R1566" t="str">
        <f t="shared" si="249"/>
        <v>art books</v>
      </c>
      <c r="S1566" s="4">
        <f t="shared" si="243"/>
        <v>42121.367002314815</v>
      </c>
      <c r="T1566" s="4">
        <f t="shared" si="244"/>
        <v>42152.836805555555</v>
      </c>
      <c r="U1566" s="18">
        <f t="shared" si="245"/>
        <v>31.469803240739566</v>
      </c>
    </row>
    <row r="1567" spans="1:21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42"/>
        <v>2.5</v>
      </c>
      <c r="P1567" s="7">
        <f t="shared" si="250"/>
        <v>100</v>
      </c>
      <c r="Q1567" t="str">
        <f t="shared" si="248"/>
        <v>publishing</v>
      </c>
      <c r="R1567" t="str">
        <f t="shared" si="249"/>
        <v>art books</v>
      </c>
      <c r="S1567" s="4">
        <f t="shared" si="243"/>
        <v>40672.729872685188</v>
      </c>
      <c r="T1567" s="4">
        <f t="shared" si="244"/>
        <v>40702.729872685188</v>
      </c>
      <c r="U1567" s="18">
        <f t="shared" si="245"/>
        <v>30</v>
      </c>
    </row>
    <row r="1568" spans="1:21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42"/>
        <v>21.25</v>
      </c>
      <c r="P1568" s="7">
        <f t="shared" si="250"/>
        <v>108.05084745762711</v>
      </c>
      <c r="Q1568" t="str">
        <f t="shared" si="248"/>
        <v>publishing</v>
      </c>
      <c r="R1568" t="str">
        <f t="shared" si="249"/>
        <v>art books</v>
      </c>
      <c r="S1568" s="4">
        <f t="shared" si="243"/>
        <v>42549.916712962964</v>
      </c>
      <c r="T1568" s="4">
        <f t="shared" si="244"/>
        <v>42578.916666666672</v>
      </c>
      <c r="U1568" s="18">
        <f t="shared" si="245"/>
        <v>28.999953703707433</v>
      </c>
    </row>
    <row r="1569" spans="1:21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42"/>
        <v>4.117647058823529</v>
      </c>
      <c r="P1569" s="7">
        <f t="shared" si="250"/>
        <v>26.923076923076923</v>
      </c>
      <c r="Q1569" t="str">
        <f t="shared" si="248"/>
        <v>publishing</v>
      </c>
      <c r="R1569" t="str">
        <f t="shared" si="249"/>
        <v>art books</v>
      </c>
      <c r="S1569" s="4">
        <f t="shared" si="243"/>
        <v>41671.93686342593</v>
      </c>
      <c r="T1569" s="4">
        <f t="shared" si="244"/>
        <v>41687</v>
      </c>
      <c r="U1569" s="18">
        <f t="shared" si="245"/>
        <v>15.063136574070086</v>
      </c>
    </row>
    <row r="1570" spans="1:21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42"/>
        <v>13.639999999999999</v>
      </c>
      <c r="P1570" s="7">
        <f t="shared" si="250"/>
        <v>155</v>
      </c>
      <c r="Q1570" t="str">
        <f t="shared" si="248"/>
        <v>publishing</v>
      </c>
      <c r="R1570" t="str">
        <f t="shared" si="249"/>
        <v>art books</v>
      </c>
      <c r="S1570" s="4">
        <f t="shared" si="243"/>
        <v>41962.062326388885</v>
      </c>
      <c r="T1570" s="4">
        <f t="shared" si="244"/>
        <v>41997.062326388885</v>
      </c>
      <c r="U1570" s="18">
        <f t="shared" si="245"/>
        <v>35</v>
      </c>
    </row>
    <row r="1571" spans="1:21" ht="15.75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42"/>
        <v>0</v>
      </c>
      <c r="P1571" s="7">
        <v>0</v>
      </c>
      <c r="Q1571" t="str">
        <f t="shared" si="248"/>
        <v>publishing</v>
      </c>
      <c r="R1571" t="str">
        <f t="shared" si="249"/>
        <v>art books</v>
      </c>
      <c r="S1571" s="4">
        <f t="shared" si="243"/>
        <v>41389.679560185185</v>
      </c>
      <c r="T1571" s="4">
        <f t="shared" si="244"/>
        <v>41419.679560185185</v>
      </c>
      <c r="U1571" s="18">
        <f t="shared" si="245"/>
        <v>30</v>
      </c>
    </row>
    <row r="1572" spans="1:21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42"/>
        <v>41.4</v>
      </c>
      <c r="P1572" s="7">
        <f t="shared" ref="P1572:P1581" si="251">E1572/L1572</f>
        <v>47.769230769230766</v>
      </c>
      <c r="Q1572" t="str">
        <f t="shared" si="248"/>
        <v>publishing</v>
      </c>
      <c r="R1572" t="str">
        <f t="shared" si="249"/>
        <v>art books</v>
      </c>
      <c r="S1572" s="4">
        <f t="shared" si="243"/>
        <v>42438.813449074078</v>
      </c>
      <c r="T1572" s="4">
        <f t="shared" si="244"/>
        <v>42468.771782407406</v>
      </c>
      <c r="U1572" s="18">
        <f t="shared" si="245"/>
        <v>29.958333333328483</v>
      </c>
    </row>
    <row r="1573" spans="1:21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42"/>
        <v>0.66115702479338845</v>
      </c>
      <c r="P1573" s="7">
        <f t="shared" si="251"/>
        <v>20</v>
      </c>
      <c r="Q1573" t="str">
        <f t="shared" si="248"/>
        <v>publishing</v>
      </c>
      <c r="R1573" t="str">
        <f t="shared" si="249"/>
        <v>art books</v>
      </c>
      <c r="S1573" s="4">
        <f t="shared" si="243"/>
        <v>42144.769479166665</v>
      </c>
      <c r="T1573" s="4">
        <f t="shared" si="244"/>
        <v>42174.769479166665</v>
      </c>
      <c r="U1573" s="18">
        <f t="shared" si="245"/>
        <v>30</v>
      </c>
    </row>
    <row r="1574" spans="1:21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42"/>
        <v>5</v>
      </c>
      <c r="P1574" s="7">
        <f t="shared" si="251"/>
        <v>41.666666666666664</v>
      </c>
      <c r="Q1574" t="str">
        <f t="shared" si="248"/>
        <v>publishing</v>
      </c>
      <c r="R1574" t="str">
        <f t="shared" si="249"/>
        <v>art books</v>
      </c>
      <c r="S1574" s="4">
        <f t="shared" si="243"/>
        <v>42404.033090277779</v>
      </c>
      <c r="T1574" s="4">
        <f t="shared" si="244"/>
        <v>42428.999305555553</v>
      </c>
      <c r="U1574" s="18">
        <f t="shared" si="245"/>
        <v>24.966215277774609</v>
      </c>
    </row>
    <row r="1575" spans="1:21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42"/>
        <v>2.4777777777777779</v>
      </c>
      <c r="P1575" s="7">
        <f t="shared" si="251"/>
        <v>74.333333333333329</v>
      </c>
      <c r="Q1575" t="str">
        <f t="shared" si="248"/>
        <v>publishing</v>
      </c>
      <c r="R1575" t="str">
        <f t="shared" si="249"/>
        <v>art books</v>
      </c>
      <c r="S1575" s="4">
        <f t="shared" si="243"/>
        <v>42786.000023148154</v>
      </c>
      <c r="T1575" s="4">
        <f t="shared" si="244"/>
        <v>42826.165972222225</v>
      </c>
      <c r="U1575" s="18">
        <f t="shared" si="245"/>
        <v>40.16594907407125</v>
      </c>
    </row>
    <row r="1576" spans="1:21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42"/>
        <v>5.0599999999999996</v>
      </c>
      <c r="P1576" s="7">
        <f t="shared" si="251"/>
        <v>84.333333333333329</v>
      </c>
      <c r="Q1576" t="str">
        <f t="shared" si="248"/>
        <v>publishing</v>
      </c>
      <c r="R1576" t="str">
        <f t="shared" si="249"/>
        <v>art books</v>
      </c>
      <c r="S1576" s="4">
        <f t="shared" si="243"/>
        <v>42017.927418981482</v>
      </c>
      <c r="T1576" s="4">
        <f t="shared" si="244"/>
        <v>42052.927418981482</v>
      </c>
      <c r="U1576" s="18">
        <f t="shared" si="245"/>
        <v>35</v>
      </c>
    </row>
    <row r="1577" spans="1:21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42"/>
        <v>22.91</v>
      </c>
      <c r="P1577" s="7">
        <f t="shared" si="251"/>
        <v>65.457142857142856</v>
      </c>
      <c r="Q1577" t="str">
        <f t="shared" si="248"/>
        <v>publishing</v>
      </c>
      <c r="R1577" t="str">
        <f t="shared" si="249"/>
        <v>art books</v>
      </c>
      <c r="S1577" s="4">
        <f t="shared" si="243"/>
        <v>41799.524259259255</v>
      </c>
      <c r="T1577" s="4">
        <f t="shared" si="244"/>
        <v>41829.524259259255</v>
      </c>
      <c r="U1577" s="18">
        <f t="shared" si="245"/>
        <v>30</v>
      </c>
    </row>
    <row r="1578" spans="1:21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42"/>
        <v>13</v>
      </c>
      <c r="P1578" s="7">
        <f t="shared" si="251"/>
        <v>65</v>
      </c>
      <c r="Q1578" t="str">
        <f t="shared" si="248"/>
        <v>publishing</v>
      </c>
      <c r="R1578" t="str">
        <f t="shared" si="249"/>
        <v>art books</v>
      </c>
      <c r="S1578" s="4">
        <f t="shared" si="243"/>
        <v>42140.879259259258</v>
      </c>
      <c r="T1578" s="4">
        <f t="shared" si="244"/>
        <v>42185.879259259258</v>
      </c>
      <c r="U1578" s="18">
        <f t="shared" si="245"/>
        <v>45</v>
      </c>
    </row>
    <row r="1579" spans="1:21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42"/>
        <v>0.54999999999999993</v>
      </c>
      <c r="P1579" s="7">
        <f t="shared" si="251"/>
        <v>27.5</v>
      </c>
      <c r="Q1579" t="str">
        <f t="shared" si="248"/>
        <v>publishing</v>
      </c>
      <c r="R1579" t="str">
        <f t="shared" si="249"/>
        <v>art books</v>
      </c>
      <c r="S1579" s="4">
        <f t="shared" si="243"/>
        <v>41054.847777777773</v>
      </c>
      <c r="T1579" s="4">
        <f t="shared" si="244"/>
        <v>41114.847777777773</v>
      </c>
      <c r="U1579" s="18">
        <f t="shared" si="245"/>
        <v>60</v>
      </c>
    </row>
    <row r="1580" spans="1:21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42"/>
        <v>10.806536636794938</v>
      </c>
      <c r="P1580" s="7">
        <f t="shared" si="251"/>
        <v>51.25</v>
      </c>
      <c r="Q1580" t="str">
        <f t="shared" si="248"/>
        <v>publishing</v>
      </c>
      <c r="R1580" t="str">
        <f t="shared" si="249"/>
        <v>art books</v>
      </c>
      <c r="S1580" s="4">
        <f t="shared" si="243"/>
        <v>40399.065868055557</v>
      </c>
      <c r="T1580" s="4">
        <f t="shared" si="244"/>
        <v>40423.083333333336</v>
      </c>
      <c r="U1580" s="18">
        <f t="shared" si="245"/>
        <v>24.017465277778683</v>
      </c>
    </row>
    <row r="1581" spans="1:21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42"/>
        <v>0.84008400840084008</v>
      </c>
      <c r="P1581" s="7">
        <f t="shared" si="251"/>
        <v>14</v>
      </c>
      <c r="Q1581" t="str">
        <f t="shared" si="248"/>
        <v>publishing</v>
      </c>
      <c r="R1581" t="str">
        <f t="shared" si="249"/>
        <v>art books</v>
      </c>
      <c r="S1581" s="4">
        <f t="shared" si="243"/>
        <v>41481.996423611112</v>
      </c>
      <c r="T1581" s="4">
        <f t="shared" si="244"/>
        <v>41514.996423611112</v>
      </c>
      <c r="U1581" s="18">
        <f t="shared" si="245"/>
        <v>33</v>
      </c>
    </row>
    <row r="1582" spans="1:21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42"/>
        <v>0</v>
      </c>
      <c r="P1582" s="7">
        <v>0</v>
      </c>
      <c r="Q1582" t="str">
        <f t="shared" si="248"/>
        <v>publishing</v>
      </c>
      <c r="R1582" t="str">
        <f t="shared" si="249"/>
        <v>art books</v>
      </c>
      <c r="S1582" s="4">
        <f t="shared" si="243"/>
        <v>40990.050069444442</v>
      </c>
      <c r="T1582" s="4">
        <f t="shared" si="244"/>
        <v>41050.050069444442</v>
      </c>
      <c r="U1582" s="18">
        <f t="shared" si="245"/>
        <v>60</v>
      </c>
    </row>
    <row r="1583" spans="1:21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42"/>
        <v>0.5</v>
      </c>
      <c r="P1583" s="7">
        <f>E1583/L1583</f>
        <v>5</v>
      </c>
      <c r="Q1583" t="str">
        <f t="shared" ref="Q1583:Q1602" si="252">LEFT(N1583,11)</f>
        <v>photography</v>
      </c>
      <c r="R1583" t="str">
        <f t="shared" ref="R1583:R1602" si="253">RIGHT(N1583,6)</f>
        <v>places</v>
      </c>
      <c r="S1583" s="4">
        <f t="shared" si="243"/>
        <v>42325.448958333334</v>
      </c>
      <c r="T1583" s="4">
        <f t="shared" si="244"/>
        <v>42357.448958333334</v>
      </c>
      <c r="U1583" s="18">
        <f t="shared" si="245"/>
        <v>32</v>
      </c>
    </row>
    <row r="1584" spans="1:21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42"/>
        <v>9.3000000000000007</v>
      </c>
      <c r="P1584" s="7">
        <f>E1584/L1584</f>
        <v>31</v>
      </c>
      <c r="Q1584" t="str">
        <f t="shared" si="252"/>
        <v>photography</v>
      </c>
      <c r="R1584" t="str">
        <f t="shared" si="253"/>
        <v>places</v>
      </c>
      <c r="S1584" s="4">
        <f t="shared" si="243"/>
        <v>42246.789965277778</v>
      </c>
      <c r="T1584" s="4">
        <f t="shared" si="244"/>
        <v>42303.888888888891</v>
      </c>
      <c r="U1584" s="18">
        <f t="shared" si="245"/>
        <v>57.098923611112696</v>
      </c>
    </row>
    <row r="1585" spans="1:21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42"/>
        <v>7.4999999999999997E-2</v>
      </c>
      <c r="P1585" s="7">
        <f>E1585/L1585</f>
        <v>15</v>
      </c>
      <c r="Q1585" t="str">
        <f t="shared" si="252"/>
        <v>photography</v>
      </c>
      <c r="R1585" t="str">
        <f t="shared" si="253"/>
        <v>places</v>
      </c>
      <c r="S1585" s="4">
        <f t="shared" si="243"/>
        <v>41877.904988425929</v>
      </c>
      <c r="T1585" s="4">
        <f t="shared" si="244"/>
        <v>41907.904988425929</v>
      </c>
      <c r="U1585" s="18">
        <f t="shared" si="245"/>
        <v>30</v>
      </c>
    </row>
    <row r="1586" spans="1:21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42"/>
        <v>0</v>
      </c>
      <c r="P1586" s="7">
        <v>0</v>
      </c>
      <c r="Q1586" t="str">
        <f t="shared" si="252"/>
        <v>photography</v>
      </c>
      <c r="R1586" t="str">
        <f t="shared" si="253"/>
        <v>places</v>
      </c>
      <c r="S1586" s="4">
        <f t="shared" si="243"/>
        <v>41779.649317129632</v>
      </c>
      <c r="T1586" s="4">
        <f t="shared" si="244"/>
        <v>41789.649317129632</v>
      </c>
      <c r="U1586" s="18">
        <f t="shared" si="245"/>
        <v>10</v>
      </c>
    </row>
    <row r="1587" spans="1:21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42"/>
        <v>79</v>
      </c>
      <c r="P1587" s="7">
        <f>E1587/L1587</f>
        <v>131.66666666666666</v>
      </c>
      <c r="Q1587" t="str">
        <f t="shared" si="252"/>
        <v>photography</v>
      </c>
      <c r="R1587" t="str">
        <f t="shared" si="253"/>
        <v>places</v>
      </c>
      <c r="S1587" s="4">
        <f t="shared" si="243"/>
        <v>42707.895462962959</v>
      </c>
      <c r="T1587" s="4">
        <f t="shared" si="244"/>
        <v>42729.458333333328</v>
      </c>
      <c r="U1587" s="18">
        <f t="shared" si="245"/>
        <v>21.562870370369637</v>
      </c>
    </row>
    <row r="1588" spans="1:21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42"/>
        <v>0</v>
      </c>
      <c r="P1588" s="7">
        <v>0</v>
      </c>
      <c r="Q1588" t="str">
        <f t="shared" si="252"/>
        <v>photography</v>
      </c>
      <c r="R1588" t="str">
        <f t="shared" si="253"/>
        <v>places</v>
      </c>
      <c r="S1588" s="4">
        <f t="shared" si="243"/>
        <v>42069.104421296295</v>
      </c>
      <c r="T1588" s="4">
        <f t="shared" si="244"/>
        <v>42099.062754629631</v>
      </c>
      <c r="U1588" s="18">
        <f t="shared" si="245"/>
        <v>29.958333333335759</v>
      </c>
    </row>
    <row r="1589" spans="1:21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42"/>
        <v>1.3333333333333334E-2</v>
      </c>
      <c r="P1589" s="7">
        <f>E1589/L1589</f>
        <v>1</v>
      </c>
      <c r="Q1589" t="str">
        <f t="shared" si="252"/>
        <v>photography</v>
      </c>
      <c r="R1589" t="str">
        <f t="shared" si="253"/>
        <v>places</v>
      </c>
      <c r="S1589" s="4">
        <f t="shared" si="243"/>
        <v>41956.950983796298</v>
      </c>
      <c r="T1589" s="4">
        <f t="shared" si="244"/>
        <v>41986.950983796298</v>
      </c>
      <c r="U1589" s="18">
        <f t="shared" si="245"/>
        <v>30</v>
      </c>
    </row>
    <row r="1590" spans="1:21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42"/>
        <v>0</v>
      </c>
      <c r="P1590" s="7">
        <v>0</v>
      </c>
      <c r="Q1590" t="str">
        <f t="shared" si="252"/>
        <v>photography</v>
      </c>
      <c r="R1590" t="str">
        <f t="shared" si="253"/>
        <v>places</v>
      </c>
      <c r="S1590" s="4">
        <f t="shared" si="243"/>
        <v>42005.24998842593</v>
      </c>
      <c r="T1590" s="4">
        <f t="shared" si="244"/>
        <v>42035.841666666667</v>
      </c>
      <c r="U1590" s="18">
        <f t="shared" si="245"/>
        <v>30.591678240736655</v>
      </c>
    </row>
    <row r="1591" spans="1:21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42"/>
        <v>0</v>
      </c>
      <c r="P1591" s="7">
        <v>0</v>
      </c>
      <c r="Q1591" t="str">
        <f t="shared" si="252"/>
        <v>photography</v>
      </c>
      <c r="R1591" t="str">
        <f t="shared" si="253"/>
        <v>places</v>
      </c>
      <c r="S1591" s="4">
        <f t="shared" si="243"/>
        <v>42256.984791666662</v>
      </c>
      <c r="T1591" s="4">
        <f t="shared" si="244"/>
        <v>42286.984791666662</v>
      </c>
      <c r="U1591" s="18">
        <f t="shared" si="245"/>
        <v>30</v>
      </c>
    </row>
    <row r="1592" spans="1:21" ht="15.75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42"/>
        <v>1.7000000000000002</v>
      </c>
      <c r="P1592" s="7">
        <f>E1592/L1592</f>
        <v>510</v>
      </c>
      <c r="Q1592" t="str">
        <f t="shared" si="252"/>
        <v>photography</v>
      </c>
      <c r="R1592" t="str">
        <f t="shared" si="253"/>
        <v>places</v>
      </c>
      <c r="S1592" s="4">
        <f t="shared" si="243"/>
        <v>42240.857222222221</v>
      </c>
      <c r="T1592" s="4">
        <f t="shared" si="244"/>
        <v>42270.857222222221</v>
      </c>
      <c r="U1592" s="18">
        <f t="shared" si="245"/>
        <v>30</v>
      </c>
    </row>
    <row r="1593" spans="1:21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42"/>
        <v>29.228571428571428</v>
      </c>
      <c r="P1593" s="7">
        <f>E1593/L1593</f>
        <v>44.478260869565219</v>
      </c>
      <c r="Q1593" t="str">
        <f t="shared" si="252"/>
        <v>photography</v>
      </c>
      <c r="R1593" t="str">
        <f t="shared" si="253"/>
        <v>places</v>
      </c>
      <c r="S1593" s="4">
        <f t="shared" si="243"/>
        <v>42433.726168981477</v>
      </c>
      <c r="T1593" s="4">
        <f t="shared" si="244"/>
        <v>42463.68450231482</v>
      </c>
      <c r="U1593" s="18">
        <f t="shared" si="245"/>
        <v>29.958333333343035</v>
      </c>
    </row>
    <row r="1594" spans="1:21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42"/>
        <v>0</v>
      </c>
      <c r="P1594" s="7">
        <v>0</v>
      </c>
      <c r="Q1594" t="str">
        <f t="shared" si="252"/>
        <v>photography</v>
      </c>
      <c r="R1594" t="str">
        <f t="shared" si="253"/>
        <v>places</v>
      </c>
      <c r="S1594" s="4">
        <f t="shared" si="243"/>
        <v>42046.072743055556</v>
      </c>
      <c r="T1594" s="4">
        <f t="shared" si="244"/>
        <v>42091.031076388885</v>
      </c>
      <c r="U1594" s="18">
        <f t="shared" si="245"/>
        <v>44.958333333328483</v>
      </c>
    </row>
    <row r="1595" spans="1:21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42"/>
        <v>1.3636363636363637E-2</v>
      </c>
      <c r="P1595" s="7">
        <f>E1595/L1595</f>
        <v>1</v>
      </c>
      <c r="Q1595" t="str">
        <f t="shared" si="252"/>
        <v>photography</v>
      </c>
      <c r="R1595" t="str">
        <f t="shared" si="253"/>
        <v>places</v>
      </c>
      <c r="S1595" s="4">
        <f t="shared" si="243"/>
        <v>42033.845543981486</v>
      </c>
      <c r="T1595" s="4">
        <f t="shared" si="244"/>
        <v>42063.845543981486</v>
      </c>
      <c r="U1595" s="18">
        <f t="shared" si="245"/>
        <v>30</v>
      </c>
    </row>
    <row r="1596" spans="1:21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42"/>
        <v>20.5</v>
      </c>
      <c r="P1596" s="7">
        <f>E1596/L1596</f>
        <v>20.5</v>
      </c>
      <c r="Q1596" t="str">
        <f t="shared" si="252"/>
        <v>photography</v>
      </c>
      <c r="R1596" t="str">
        <f t="shared" si="253"/>
        <v>places</v>
      </c>
      <c r="S1596" s="4">
        <f t="shared" si="243"/>
        <v>42445.712754629625</v>
      </c>
      <c r="T1596" s="4">
        <f t="shared" si="244"/>
        <v>42505.681250000001</v>
      </c>
      <c r="U1596" s="18">
        <f t="shared" si="245"/>
        <v>59.968495370376331</v>
      </c>
    </row>
    <row r="1597" spans="1:21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42"/>
        <v>0.27999999999999997</v>
      </c>
      <c r="P1597" s="7">
        <f>E1597/L1597</f>
        <v>40</v>
      </c>
      <c r="Q1597" t="str">
        <f t="shared" si="252"/>
        <v>photography</v>
      </c>
      <c r="R1597" t="str">
        <f t="shared" si="253"/>
        <v>places</v>
      </c>
      <c r="S1597" s="4">
        <f t="shared" si="243"/>
        <v>41780.050092592595</v>
      </c>
      <c r="T1597" s="4">
        <f t="shared" si="244"/>
        <v>41808.842361111107</v>
      </c>
      <c r="U1597" s="18">
        <f t="shared" si="245"/>
        <v>28.792268518511264</v>
      </c>
    </row>
    <row r="1598" spans="1:21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42"/>
        <v>2.3076923076923079</v>
      </c>
      <c r="P1598" s="7">
        <f>E1598/L1598</f>
        <v>25</v>
      </c>
      <c r="Q1598" t="str">
        <f t="shared" si="252"/>
        <v>photography</v>
      </c>
      <c r="R1598" t="str">
        <f t="shared" si="253"/>
        <v>places</v>
      </c>
      <c r="S1598" s="4">
        <f t="shared" si="243"/>
        <v>41941.430196759262</v>
      </c>
      <c r="T1598" s="4">
        <f t="shared" si="244"/>
        <v>41986.471863425926</v>
      </c>
      <c r="U1598" s="18">
        <f t="shared" si="245"/>
        <v>45.041666666664241</v>
      </c>
    </row>
    <row r="1599" spans="1:21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42"/>
        <v>0</v>
      </c>
      <c r="P1599" s="7">
        <v>0</v>
      </c>
      <c r="Q1599" t="str">
        <f t="shared" si="252"/>
        <v>photography</v>
      </c>
      <c r="R1599" t="str">
        <f t="shared" si="253"/>
        <v>places</v>
      </c>
      <c r="S1599" s="4">
        <f t="shared" si="243"/>
        <v>42603.354131944448</v>
      </c>
      <c r="T1599" s="4">
        <f t="shared" si="244"/>
        <v>42633.354131944448</v>
      </c>
      <c r="U1599" s="18">
        <f t="shared" si="245"/>
        <v>30</v>
      </c>
    </row>
    <row r="1600" spans="1:21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42"/>
        <v>0.125</v>
      </c>
      <c r="P1600" s="7">
        <f>E1600/L1600</f>
        <v>1</v>
      </c>
      <c r="Q1600" t="str">
        <f t="shared" si="252"/>
        <v>photography</v>
      </c>
      <c r="R1600" t="str">
        <f t="shared" si="253"/>
        <v>places</v>
      </c>
      <c r="S1600" s="4">
        <f t="shared" si="243"/>
        <v>42151.667337962965</v>
      </c>
      <c r="T1600" s="4">
        <f t="shared" si="244"/>
        <v>42211.667337962965</v>
      </c>
      <c r="U1600" s="18">
        <f t="shared" si="245"/>
        <v>60</v>
      </c>
    </row>
    <row r="1601" spans="1:21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42"/>
        <v>0</v>
      </c>
      <c r="P1601" s="7">
        <v>0</v>
      </c>
      <c r="Q1601" t="str">
        <f t="shared" si="252"/>
        <v>photography</v>
      </c>
      <c r="R1601" t="str">
        <f t="shared" si="253"/>
        <v>places</v>
      </c>
      <c r="S1601" s="4">
        <f t="shared" si="243"/>
        <v>42438.53907407407</v>
      </c>
      <c r="T1601" s="4">
        <f t="shared" si="244"/>
        <v>42468.497407407413</v>
      </c>
      <c r="U1601" s="18">
        <f t="shared" si="245"/>
        <v>29.958333333343035</v>
      </c>
    </row>
    <row r="1602" spans="1:21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254">(E1602/D1602)*100</f>
        <v>7.3400000000000007</v>
      </c>
      <c r="P1602" s="7">
        <f t="shared" ref="P1602:P1633" si="255">E1602/L1602</f>
        <v>40.777777777777779</v>
      </c>
      <c r="Q1602" t="str">
        <f t="shared" si="252"/>
        <v>photography</v>
      </c>
      <c r="R1602" t="str">
        <f t="shared" si="253"/>
        <v>places</v>
      </c>
      <c r="S1602" s="4">
        <f t="shared" ref="S1602:S1665" si="256" xml:space="preserve"> ((J1602/86400) +25569)</f>
        <v>41791.057314814811</v>
      </c>
      <c r="T1602" s="4">
        <f t="shared" ref="T1602:T1665" si="257" xml:space="preserve"> ((I1602/86400) +25569)</f>
        <v>41835.21597222222</v>
      </c>
      <c r="U1602" s="18">
        <f t="shared" si="245"/>
        <v>44.158657407409919</v>
      </c>
    </row>
    <row r="1603" spans="1:21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254"/>
        <v>108.2492</v>
      </c>
      <c r="P1603" s="7">
        <f t="shared" si="255"/>
        <v>48.325535714285714</v>
      </c>
      <c r="Q1603" t="str">
        <f t="shared" ref="Q1603:Q1634" si="258">LEFT(N1603,5)</f>
        <v>music</v>
      </c>
      <c r="R1603" t="str">
        <f t="shared" ref="R1603:R1642" si="259">RIGHT(N1603,4)</f>
        <v>rock</v>
      </c>
      <c r="S1603" s="4">
        <f t="shared" si="256"/>
        <v>40638.092974537038</v>
      </c>
      <c r="T1603" s="4">
        <f t="shared" si="257"/>
        <v>40668.092974537038</v>
      </c>
      <c r="U1603" s="18">
        <f t="shared" ref="U1603:U1666" si="260">T1603-S1603</f>
        <v>30</v>
      </c>
    </row>
    <row r="1604" spans="1:21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54"/>
        <v>100.16666666666667</v>
      </c>
      <c r="P1604" s="7">
        <f t="shared" si="255"/>
        <v>46.953125</v>
      </c>
      <c r="Q1604" t="str">
        <f t="shared" si="258"/>
        <v>music</v>
      </c>
      <c r="R1604" t="str">
        <f t="shared" si="259"/>
        <v>rock</v>
      </c>
      <c r="S1604" s="4">
        <f t="shared" si="256"/>
        <v>40788.297650462962</v>
      </c>
      <c r="T1604" s="4">
        <f t="shared" si="257"/>
        <v>40830.958333333336</v>
      </c>
      <c r="U1604" s="18">
        <f t="shared" si="260"/>
        <v>42.660682870373421</v>
      </c>
    </row>
    <row r="1605" spans="1:21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54"/>
        <v>100.03299999999999</v>
      </c>
      <c r="P1605" s="7">
        <f t="shared" si="255"/>
        <v>66.688666666666663</v>
      </c>
      <c r="Q1605" t="str">
        <f t="shared" si="258"/>
        <v>music</v>
      </c>
      <c r="R1605" t="str">
        <f t="shared" si="259"/>
        <v>rock</v>
      </c>
      <c r="S1605" s="4">
        <f t="shared" si="256"/>
        <v>40876.169664351852</v>
      </c>
      <c r="T1605" s="4">
        <f t="shared" si="257"/>
        <v>40936.169664351852</v>
      </c>
      <c r="U1605" s="18">
        <f t="shared" si="260"/>
        <v>60</v>
      </c>
    </row>
    <row r="1606" spans="1:21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54"/>
        <v>122.10714285714286</v>
      </c>
      <c r="P1606" s="7">
        <f t="shared" si="255"/>
        <v>48.842857142857142</v>
      </c>
      <c r="Q1606" t="str">
        <f t="shared" si="258"/>
        <v>music</v>
      </c>
      <c r="R1606" t="str">
        <f t="shared" si="259"/>
        <v>rock</v>
      </c>
      <c r="S1606" s="4">
        <f t="shared" si="256"/>
        <v>40945.845312500001</v>
      </c>
      <c r="T1606" s="4">
        <f t="shared" si="257"/>
        <v>40985.803645833337</v>
      </c>
      <c r="U1606" s="18">
        <f t="shared" si="260"/>
        <v>39.958333333335759</v>
      </c>
    </row>
    <row r="1607" spans="1:21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54"/>
        <v>100.69333333333334</v>
      </c>
      <c r="P1607" s="7">
        <f t="shared" si="255"/>
        <v>137.30909090909091</v>
      </c>
      <c r="Q1607" t="str">
        <f t="shared" si="258"/>
        <v>music</v>
      </c>
      <c r="R1607" t="str">
        <f t="shared" si="259"/>
        <v>rock</v>
      </c>
      <c r="S1607" s="4">
        <f t="shared" si="256"/>
        <v>40747.012881944444</v>
      </c>
      <c r="T1607" s="4">
        <f t="shared" si="257"/>
        <v>40756.291666666664</v>
      </c>
      <c r="U1607" s="18">
        <f t="shared" si="260"/>
        <v>9.2787847222207347</v>
      </c>
    </row>
    <row r="1608" spans="1:21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54"/>
        <v>101.004125</v>
      </c>
      <c r="P1608" s="7">
        <f t="shared" si="255"/>
        <v>87.829673913043479</v>
      </c>
      <c r="Q1608" t="str">
        <f t="shared" si="258"/>
        <v>music</v>
      </c>
      <c r="R1608" t="str">
        <f t="shared" si="259"/>
        <v>rock</v>
      </c>
      <c r="S1608" s="4">
        <f t="shared" si="256"/>
        <v>40536.111550925925</v>
      </c>
      <c r="T1608" s="4">
        <f t="shared" si="257"/>
        <v>40626.069884259261</v>
      </c>
      <c r="U1608" s="18">
        <f t="shared" si="260"/>
        <v>89.958333333335759</v>
      </c>
    </row>
    <row r="1609" spans="1:21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54"/>
        <v>145.11000000000001</v>
      </c>
      <c r="P1609" s="7">
        <f t="shared" si="255"/>
        <v>70.785365853658533</v>
      </c>
      <c r="Q1609" t="str">
        <f t="shared" si="258"/>
        <v>music</v>
      </c>
      <c r="R1609" t="str">
        <f t="shared" si="259"/>
        <v>rock</v>
      </c>
      <c r="S1609" s="4">
        <f t="shared" si="256"/>
        <v>41053.80846064815</v>
      </c>
      <c r="T1609" s="4">
        <f t="shared" si="257"/>
        <v>41074.80846064815</v>
      </c>
      <c r="U1609" s="18">
        <f t="shared" si="260"/>
        <v>21</v>
      </c>
    </row>
    <row r="1610" spans="1:21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54"/>
        <v>101.25</v>
      </c>
      <c r="P1610" s="7">
        <f t="shared" si="255"/>
        <v>52.826086956521742</v>
      </c>
      <c r="Q1610" t="str">
        <f t="shared" si="258"/>
        <v>music</v>
      </c>
      <c r="R1610" t="str">
        <f t="shared" si="259"/>
        <v>rock</v>
      </c>
      <c r="S1610" s="4">
        <f t="shared" si="256"/>
        <v>41607.83085648148</v>
      </c>
      <c r="T1610" s="4">
        <f t="shared" si="257"/>
        <v>41640.226388888885</v>
      </c>
      <c r="U1610" s="18">
        <f t="shared" si="260"/>
        <v>32.395532407404971</v>
      </c>
    </row>
    <row r="1611" spans="1:21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54"/>
        <v>118.33333333333333</v>
      </c>
      <c r="P1611" s="7">
        <f t="shared" si="255"/>
        <v>443.75</v>
      </c>
      <c r="Q1611" t="str">
        <f t="shared" si="258"/>
        <v>music</v>
      </c>
      <c r="R1611" t="str">
        <f t="shared" si="259"/>
        <v>rock</v>
      </c>
      <c r="S1611" s="4">
        <f t="shared" si="256"/>
        <v>40796.001261574071</v>
      </c>
      <c r="T1611" s="4">
        <f t="shared" si="257"/>
        <v>40849.333333333336</v>
      </c>
      <c r="U1611" s="18">
        <f t="shared" si="260"/>
        <v>53.332071759265091</v>
      </c>
    </row>
    <row r="1612" spans="1:21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54"/>
        <v>271.85000000000002</v>
      </c>
      <c r="P1612" s="7">
        <f t="shared" si="255"/>
        <v>48.544642857142854</v>
      </c>
      <c r="Q1612" t="str">
        <f t="shared" si="258"/>
        <v>music</v>
      </c>
      <c r="R1612" t="str">
        <f t="shared" si="259"/>
        <v>rock</v>
      </c>
      <c r="S1612" s="4">
        <f t="shared" si="256"/>
        <v>41228.924884259257</v>
      </c>
      <c r="T1612" s="4">
        <f t="shared" si="257"/>
        <v>41258.924884259257</v>
      </c>
      <c r="U1612" s="18">
        <f t="shared" si="260"/>
        <v>30</v>
      </c>
    </row>
    <row r="1613" spans="1:21" ht="15.75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54"/>
        <v>125.125</v>
      </c>
      <c r="P1613" s="7">
        <f t="shared" si="255"/>
        <v>37.074074074074076</v>
      </c>
      <c r="Q1613" t="str">
        <f t="shared" si="258"/>
        <v>music</v>
      </c>
      <c r="R1613" t="str">
        <f t="shared" si="259"/>
        <v>rock</v>
      </c>
      <c r="S1613" s="4">
        <f t="shared" si="256"/>
        <v>41409.00037037037</v>
      </c>
      <c r="T1613" s="4">
        <f t="shared" si="257"/>
        <v>41430.00037037037</v>
      </c>
      <c r="U1613" s="18">
        <f t="shared" si="260"/>
        <v>21</v>
      </c>
    </row>
    <row r="1614" spans="1:21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54"/>
        <v>110.00000000000001</v>
      </c>
      <c r="P1614" s="7">
        <f t="shared" si="255"/>
        <v>50</v>
      </c>
      <c r="Q1614" t="str">
        <f t="shared" si="258"/>
        <v>music</v>
      </c>
      <c r="R1614" t="str">
        <f t="shared" si="259"/>
        <v>rock</v>
      </c>
      <c r="S1614" s="4">
        <f t="shared" si="256"/>
        <v>41246.874814814815</v>
      </c>
      <c r="T1614" s="4">
        <f t="shared" si="257"/>
        <v>41276.874814814815</v>
      </c>
      <c r="U1614" s="18">
        <f t="shared" si="260"/>
        <v>30</v>
      </c>
    </row>
    <row r="1615" spans="1:21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54"/>
        <v>101.49999999999999</v>
      </c>
      <c r="P1615" s="7">
        <f t="shared" si="255"/>
        <v>39.03846153846154</v>
      </c>
      <c r="Q1615" t="str">
        <f t="shared" si="258"/>
        <v>music</v>
      </c>
      <c r="R1615" t="str">
        <f t="shared" si="259"/>
        <v>rock</v>
      </c>
      <c r="S1615" s="4">
        <f t="shared" si="256"/>
        <v>41082.069467592592</v>
      </c>
      <c r="T1615" s="4">
        <f t="shared" si="257"/>
        <v>41112.069467592592</v>
      </c>
      <c r="U1615" s="18">
        <f t="shared" si="260"/>
        <v>30</v>
      </c>
    </row>
    <row r="1616" spans="1:21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54"/>
        <v>102.69999999999999</v>
      </c>
      <c r="P1616" s="7">
        <f t="shared" si="255"/>
        <v>66.688311688311686</v>
      </c>
      <c r="Q1616" t="str">
        <f t="shared" si="258"/>
        <v>music</v>
      </c>
      <c r="R1616" t="str">
        <f t="shared" si="259"/>
        <v>rock</v>
      </c>
      <c r="S1616" s="4">
        <f t="shared" si="256"/>
        <v>41794.981122685189</v>
      </c>
      <c r="T1616" s="4">
        <f t="shared" si="257"/>
        <v>41854.708333333336</v>
      </c>
      <c r="U1616" s="18">
        <f t="shared" si="260"/>
        <v>59.727210648146865</v>
      </c>
    </row>
    <row r="1617" spans="1:21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54"/>
        <v>114.12500000000001</v>
      </c>
      <c r="P1617" s="7">
        <f t="shared" si="255"/>
        <v>67.132352941176464</v>
      </c>
      <c r="Q1617" t="str">
        <f t="shared" si="258"/>
        <v>music</v>
      </c>
      <c r="R1617" t="str">
        <f t="shared" si="259"/>
        <v>rock</v>
      </c>
      <c r="S1617" s="4">
        <f t="shared" si="256"/>
        <v>40845.050879629627</v>
      </c>
      <c r="T1617" s="4">
        <f t="shared" si="257"/>
        <v>40890.092546296299</v>
      </c>
      <c r="U1617" s="18">
        <f t="shared" si="260"/>
        <v>45.041666666671517</v>
      </c>
    </row>
    <row r="1618" spans="1:21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54"/>
        <v>104.2</v>
      </c>
      <c r="P1618" s="7">
        <f t="shared" si="255"/>
        <v>66.369426751592357</v>
      </c>
      <c r="Q1618" t="str">
        <f t="shared" si="258"/>
        <v>music</v>
      </c>
      <c r="R1618" t="str">
        <f t="shared" si="259"/>
        <v>rock</v>
      </c>
      <c r="S1618" s="4">
        <f t="shared" si="256"/>
        <v>41194.715520833335</v>
      </c>
      <c r="T1618" s="4">
        <f t="shared" si="257"/>
        <v>41235.916666666664</v>
      </c>
      <c r="U1618" s="18">
        <f t="shared" si="260"/>
        <v>41.201145833329065</v>
      </c>
    </row>
    <row r="1619" spans="1:21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54"/>
        <v>145.85714285714286</v>
      </c>
      <c r="P1619" s="7">
        <f t="shared" si="255"/>
        <v>64.620253164556956</v>
      </c>
      <c r="Q1619" t="str">
        <f t="shared" si="258"/>
        <v>music</v>
      </c>
      <c r="R1619" t="str">
        <f t="shared" si="259"/>
        <v>rock</v>
      </c>
      <c r="S1619" s="4">
        <f t="shared" si="256"/>
        <v>41546.664212962962</v>
      </c>
      <c r="T1619" s="4">
        <f t="shared" si="257"/>
        <v>41579.791666666664</v>
      </c>
      <c r="U1619" s="18">
        <f t="shared" si="260"/>
        <v>33.127453703702486</v>
      </c>
    </row>
    <row r="1620" spans="1:21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54"/>
        <v>105.06666666666666</v>
      </c>
      <c r="P1620" s="7">
        <f t="shared" si="255"/>
        <v>58.370370370370374</v>
      </c>
      <c r="Q1620" t="str">
        <f t="shared" si="258"/>
        <v>music</v>
      </c>
      <c r="R1620" t="str">
        <f t="shared" si="259"/>
        <v>rock</v>
      </c>
      <c r="S1620" s="4">
        <f t="shared" si="256"/>
        <v>41301.654340277775</v>
      </c>
      <c r="T1620" s="4">
        <f t="shared" si="257"/>
        <v>41341.654340277775</v>
      </c>
      <c r="U1620" s="18">
        <f t="shared" si="260"/>
        <v>40</v>
      </c>
    </row>
    <row r="1621" spans="1:21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54"/>
        <v>133.33333333333331</v>
      </c>
      <c r="P1621" s="7">
        <f t="shared" si="255"/>
        <v>86.956521739130437</v>
      </c>
      <c r="Q1621" t="str">
        <f t="shared" si="258"/>
        <v>music</v>
      </c>
      <c r="R1621" t="str">
        <f t="shared" si="259"/>
        <v>rock</v>
      </c>
      <c r="S1621" s="4">
        <f t="shared" si="256"/>
        <v>41876.186180555553</v>
      </c>
      <c r="T1621" s="4">
        <f t="shared" si="257"/>
        <v>41897.186180555553</v>
      </c>
      <c r="U1621" s="18">
        <f t="shared" si="260"/>
        <v>21</v>
      </c>
    </row>
    <row r="1622" spans="1:21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54"/>
        <v>112.99999999999999</v>
      </c>
      <c r="P1622" s="7">
        <f t="shared" si="255"/>
        <v>66.470588235294116</v>
      </c>
      <c r="Q1622" t="str">
        <f t="shared" si="258"/>
        <v>music</v>
      </c>
      <c r="R1622" t="str">
        <f t="shared" si="259"/>
        <v>rock</v>
      </c>
      <c r="S1622" s="4">
        <f t="shared" si="256"/>
        <v>41321.339583333334</v>
      </c>
      <c r="T1622" s="4">
        <f t="shared" si="257"/>
        <v>41328.339583333334</v>
      </c>
      <c r="U1622" s="18">
        <f t="shared" si="260"/>
        <v>7</v>
      </c>
    </row>
    <row r="1623" spans="1:21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54"/>
        <v>121.2</v>
      </c>
      <c r="P1623" s="7">
        <f t="shared" si="255"/>
        <v>163.78378378378378</v>
      </c>
      <c r="Q1623" t="str">
        <f t="shared" si="258"/>
        <v>music</v>
      </c>
      <c r="R1623" t="str">
        <f t="shared" si="259"/>
        <v>rock</v>
      </c>
      <c r="S1623" s="4">
        <f t="shared" si="256"/>
        <v>41003.60665509259</v>
      </c>
      <c r="T1623" s="4">
        <f t="shared" si="257"/>
        <v>41057.165972222225</v>
      </c>
      <c r="U1623" s="18">
        <f t="shared" si="260"/>
        <v>53.559317129635019</v>
      </c>
    </row>
    <row r="1624" spans="1:21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54"/>
        <v>101.72463768115942</v>
      </c>
      <c r="P1624" s="7">
        <f t="shared" si="255"/>
        <v>107.98461538461538</v>
      </c>
      <c r="Q1624" t="str">
        <f t="shared" si="258"/>
        <v>music</v>
      </c>
      <c r="R1624" t="str">
        <f t="shared" si="259"/>
        <v>rock</v>
      </c>
      <c r="S1624" s="4">
        <f t="shared" si="256"/>
        <v>41950.294837962967</v>
      </c>
      <c r="T1624" s="4">
        <f t="shared" si="257"/>
        <v>41990.332638888889</v>
      </c>
      <c r="U1624" s="18">
        <f t="shared" si="260"/>
        <v>40.037800925922056</v>
      </c>
    </row>
    <row r="1625" spans="1:21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54"/>
        <v>101.06666666666666</v>
      </c>
      <c r="P1625" s="7">
        <f t="shared" si="255"/>
        <v>42.111111111111114</v>
      </c>
      <c r="Q1625" t="str">
        <f t="shared" si="258"/>
        <v>music</v>
      </c>
      <c r="R1625" t="str">
        <f t="shared" si="259"/>
        <v>rock</v>
      </c>
      <c r="S1625" s="4">
        <f t="shared" si="256"/>
        <v>41453.688530092593</v>
      </c>
      <c r="T1625" s="4">
        <f t="shared" si="257"/>
        <v>41513.688530092593</v>
      </c>
      <c r="U1625" s="18">
        <f t="shared" si="260"/>
        <v>60</v>
      </c>
    </row>
    <row r="1626" spans="1:21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54"/>
        <v>118</v>
      </c>
      <c r="P1626" s="7">
        <f t="shared" si="255"/>
        <v>47.2</v>
      </c>
      <c r="Q1626" t="str">
        <f t="shared" si="258"/>
        <v>music</v>
      </c>
      <c r="R1626" t="str">
        <f t="shared" si="259"/>
        <v>rock</v>
      </c>
      <c r="S1626" s="4">
        <f t="shared" si="256"/>
        <v>41243.367303240739</v>
      </c>
      <c r="T1626" s="4">
        <f t="shared" si="257"/>
        <v>41283.367303240739</v>
      </c>
      <c r="U1626" s="18">
        <f t="shared" si="260"/>
        <v>40</v>
      </c>
    </row>
    <row r="1627" spans="1:21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54"/>
        <v>155.33333333333331</v>
      </c>
      <c r="P1627" s="7">
        <f t="shared" si="255"/>
        <v>112.01923076923077</v>
      </c>
      <c r="Q1627" t="str">
        <f t="shared" si="258"/>
        <v>music</v>
      </c>
      <c r="R1627" t="str">
        <f t="shared" si="259"/>
        <v>rock</v>
      </c>
      <c r="S1627" s="4">
        <f t="shared" si="256"/>
        <v>41135.699687500004</v>
      </c>
      <c r="T1627" s="4">
        <f t="shared" si="257"/>
        <v>41163.699687500004</v>
      </c>
      <c r="U1627" s="18">
        <f t="shared" si="260"/>
        <v>28</v>
      </c>
    </row>
    <row r="1628" spans="1:21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54"/>
        <v>101.18750000000001</v>
      </c>
      <c r="P1628" s="7">
        <f t="shared" si="255"/>
        <v>74.953703703703709</v>
      </c>
      <c r="Q1628" t="str">
        <f t="shared" si="258"/>
        <v>music</v>
      </c>
      <c r="R1628" t="str">
        <f t="shared" si="259"/>
        <v>rock</v>
      </c>
      <c r="S1628" s="4">
        <f t="shared" si="256"/>
        <v>41579.847997685181</v>
      </c>
      <c r="T1628" s="4">
        <f t="shared" si="257"/>
        <v>41609.889664351853</v>
      </c>
      <c r="U1628" s="18">
        <f t="shared" si="260"/>
        <v>30.041666666671517</v>
      </c>
    </row>
    <row r="1629" spans="1:21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54"/>
        <v>117</v>
      </c>
      <c r="P1629" s="7">
        <f t="shared" si="255"/>
        <v>61.578947368421055</v>
      </c>
      <c r="Q1629" t="str">
        <f t="shared" si="258"/>
        <v>music</v>
      </c>
      <c r="R1629" t="str">
        <f t="shared" si="259"/>
        <v>rock</v>
      </c>
      <c r="S1629" s="4">
        <f t="shared" si="256"/>
        <v>41205.707048611112</v>
      </c>
      <c r="T1629" s="4">
        <f t="shared" si="257"/>
        <v>41239.207638888889</v>
      </c>
      <c r="U1629" s="18">
        <f t="shared" si="260"/>
        <v>33.500590277777519</v>
      </c>
    </row>
    <row r="1630" spans="1:21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54"/>
        <v>100.925</v>
      </c>
      <c r="P1630" s="7">
        <f t="shared" si="255"/>
        <v>45.875</v>
      </c>
      <c r="Q1630" t="str">
        <f t="shared" si="258"/>
        <v>music</v>
      </c>
      <c r="R1630" t="str">
        <f t="shared" si="259"/>
        <v>rock</v>
      </c>
      <c r="S1630" s="4">
        <f t="shared" si="256"/>
        <v>41774.737060185187</v>
      </c>
      <c r="T1630" s="4">
        <f t="shared" si="257"/>
        <v>41807.737060185187</v>
      </c>
      <c r="U1630" s="18">
        <f t="shared" si="260"/>
        <v>33</v>
      </c>
    </row>
    <row r="1631" spans="1:21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54"/>
        <v>103.66666666666666</v>
      </c>
      <c r="P1631" s="7">
        <f t="shared" si="255"/>
        <v>75.853658536585371</v>
      </c>
      <c r="Q1631" t="str">
        <f t="shared" si="258"/>
        <v>music</v>
      </c>
      <c r="R1631" t="str">
        <f t="shared" si="259"/>
        <v>rock</v>
      </c>
      <c r="S1631" s="4">
        <f t="shared" si="256"/>
        <v>41645.867280092592</v>
      </c>
      <c r="T1631" s="4">
        <f t="shared" si="257"/>
        <v>41690.867280092592</v>
      </c>
      <c r="U1631" s="18">
        <f t="shared" si="260"/>
        <v>45</v>
      </c>
    </row>
    <row r="1632" spans="1:21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54"/>
        <v>265.25</v>
      </c>
      <c r="P1632" s="7">
        <f t="shared" si="255"/>
        <v>84.206349206349202</v>
      </c>
      <c r="Q1632" t="str">
        <f t="shared" si="258"/>
        <v>music</v>
      </c>
      <c r="R1632" t="str">
        <f t="shared" si="259"/>
        <v>rock</v>
      </c>
      <c r="S1632" s="4">
        <f t="shared" si="256"/>
        <v>40939.837673611109</v>
      </c>
      <c r="T1632" s="4">
        <f t="shared" si="257"/>
        <v>40970.290972222225</v>
      </c>
      <c r="U1632" s="18">
        <f t="shared" si="260"/>
        <v>30.453298611115315</v>
      </c>
    </row>
    <row r="1633" spans="1:21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54"/>
        <v>155.91</v>
      </c>
      <c r="P1633" s="7">
        <f t="shared" si="255"/>
        <v>117.22556390977444</v>
      </c>
      <c r="Q1633" t="str">
        <f t="shared" si="258"/>
        <v>music</v>
      </c>
      <c r="R1633" t="str">
        <f t="shared" si="259"/>
        <v>rock</v>
      </c>
      <c r="S1633" s="4">
        <f t="shared" si="256"/>
        <v>41164.859502314815</v>
      </c>
      <c r="T1633" s="4">
        <f t="shared" si="257"/>
        <v>41194.859502314815</v>
      </c>
      <c r="U1633" s="18">
        <f t="shared" si="260"/>
        <v>30</v>
      </c>
    </row>
    <row r="1634" spans="1:21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54"/>
        <v>101.62500000000001</v>
      </c>
      <c r="P1634" s="7">
        <f t="shared" ref="P1634:P1665" si="261">E1634/L1634</f>
        <v>86.489361702127653</v>
      </c>
      <c r="Q1634" t="str">
        <f t="shared" si="258"/>
        <v>music</v>
      </c>
      <c r="R1634" t="str">
        <f t="shared" si="259"/>
        <v>rock</v>
      </c>
      <c r="S1634" s="4">
        <f t="shared" si="256"/>
        <v>40750.340902777782</v>
      </c>
      <c r="T1634" s="4">
        <f t="shared" si="257"/>
        <v>40810.340902777782</v>
      </c>
      <c r="U1634" s="18">
        <f t="shared" si="260"/>
        <v>60</v>
      </c>
    </row>
    <row r="1635" spans="1:21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54"/>
        <v>100</v>
      </c>
      <c r="P1635" s="7">
        <f t="shared" si="261"/>
        <v>172.41379310344828</v>
      </c>
      <c r="Q1635" t="str">
        <f t="shared" ref="Q1635:Q1666" si="262">LEFT(N1635,5)</f>
        <v>music</v>
      </c>
      <c r="R1635" t="str">
        <f t="shared" si="259"/>
        <v>rock</v>
      </c>
      <c r="S1635" s="4">
        <f t="shared" si="256"/>
        <v>40896.883750000001</v>
      </c>
      <c r="T1635" s="4">
        <f t="shared" si="257"/>
        <v>40924.208333333336</v>
      </c>
      <c r="U1635" s="18">
        <f t="shared" si="260"/>
        <v>27.324583333334886</v>
      </c>
    </row>
    <row r="1636" spans="1:21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54"/>
        <v>100.49999999999999</v>
      </c>
      <c r="P1636" s="7">
        <f t="shared" si="261"/>
        <v>62.8125</v>
      </c>
      <c r="Q1636" t="str">
        <f t="shared" si="262"/>
        <v>music</v>
      </c>
      <c r="R1636" t="str">
        <f t="shared" si="259"/>
        <v>rock</v>
      </c>
      <c r="S1636" s="4">
        <f t="shared" si="256"/>
        <v>40658.189826388887</v>
      </c>
      <c r="T1636" s="4">
        <f t="shared" si="257"/>
        <v>40696.249305555553</v>
      </c>
      <c r="U1636" s="18">
        <f t="shared" si="260"/>
        <v>38.059479166666279</v>
      </c>
    </row>
    <row r="1637" spans="1:21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54"/>
        <v>125.29999999999998</v>
      </c>
      <c r="P1637" s="7">
        <f t="shared" si="261"/>
        <v>67.729729729729726</v>
      </c>
      <c r="Q1637" t="str">
        <f t="shared" si="262"/>
        <v>music</v>
      </c>
      <c r="R1637" t="str">
        <f t="shared" si="259"/>
        <v>rock</v>
      </c>
      <c r="S1637" s="4">
        <f t="shared" si="256"/>
        <v>42502.868761574078</v>
      </c>
      <c r="T1637" s="4">
        <f t="shared" si="257"/>
        <v>42562.868761574078</v>
      </c>
      <c r="U1637" s="18">
        <f t="shared" si="260"/>
        <v>60</v>
      </c>
    </row>
    <row r="1638" spans="1:21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54"/>
        <v>103.55555555555556</v>
      </c>
      <c r="P1638" s="7">
        <f t="shared" si="261"/>
        <v>53.5632183908046</v>
      </c>
      <c r="Q1638" t="str">
        <f t="shared" si="262"/>
        <v>music</v>
      </c>
      <c r="R1638" t="str">
        <f t="shared" si="259"/>
        <v>rock</v>
      </c>
      <c r="S1638" s="4">
        <f t="shared" si="256"/>
        <v>40663.08666666667</v>
      </c>
      <c r="T1638" s="4">
        <f t="shared" si="257"/>
        <v>40706.166666666664</v>
      </c>
      <c r="U1638" s="18">
        <f t="shared" si="260"/>
        <v>43.07999999999447</v>
      </c>
    </row>
    <row r="1639" spans="1:21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54"/>
        <v>103.8</v>
      </c>
      <c r="P1639" s="7">
        <f t="shared" si="261"/>
        <v>34.6</v>
      </c>
      <c r="Q1639" t="str">
        <f t="shared" si="262"/>
        <v>music</v>
      </c>
      <c r="R1639" t="str">
        <f t="shared" si="259"/>
        <v>rock</v>
      </c>
      <c r="S1639" s="4">
        <f t="shared" si="256"/>
        <v>40122.751620370371</v>
      </c>
      <c r="T1639" s="4">
        <f t="shared" si="257"/>
        <v>40178.985416666663</v>
      </c>
      <c r="U1639" s="18">
        <f t="shared" si="260"/>
        <v>56.233796296291985</v>
      </c>
    </row>
    <row r="1640" spans="1:21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54"/>
        <v>105</v>
      </c>
      <c r="P1640" s="7">
        <f t="shared" si="261"/>
        <v>38.888888888888886</v>
      </c>
      <c r="Q1640" t="str">
        <f t="shared" si="262"/>
        <v>music</v>
      </c>
      <c r="R1640" t="str">
        <f t="shared" si="259"/>
        <v>rock</v>
      </c>
      <c r="S1640" s="4">
        <f t="shared" si="256"/>
        <v>41288.68712962963</v>
      </c>
      <c r="T1640" s="4">
        <f t="shared" si="257"/>
        <v>41333.892361111109</v>
      </c>
      <c r="U1640" s="18">
        <f t="shared" si="260"/>
        <v>45.205231481479132</v>
      </c>
    </row>
    <row r="1641" spans="1:21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54"/>
        <v>100</v>
      </c>
      <c r="P1641" s="7">
        <f t="shared" si="261"/>
        <v>94.736842105263165</v>
      </c>
      <c r="Q1641" t="str">
        <f t="shared" si="262"/>
        <v>music</v>
      </c>
      <c r="R1641" t="str">
        <f t="shared" si="259"/>
        <v>rock</v>
      </c>
      <c r="S1641" s="4">
        <f t="shared" si="256"/>
        <v>40941.652372685188</v>
      </c>
      <c r="T1641" s="4">
        <f t="shared" si="257"/>
        <v>40971.652372685188</v>
      </c>
      <c r="U1641" s="18">
        <f t="shared" si="260"/>
        <v>30</v>
      </c>
    </row>
    <row r="1642" spans="1:21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54"/>
        <v>169.86</v>
      </c>
      <c r="P1642" s="7">
        <f t="shared" si="261"/>
        <v>39.967058823529413</v>
      </c>
      <c r="Q1642" t="str">
        <f t="shared" si="262"/>
        <v>music</v>
      </c>
      <c r="R1642" t="str">
        <f t="shared" si="259"/>
        <v>rock</v>
      </c>
      <c r="S1642" s="4">
        <f t="shared" si="256"/>
        <v>40379.23096064815</v>
      </c>
      <c r="T1642" s="4">
        <f t="shared" si="257"/>
        <v>40393.082638888889</v>
      </c>
      <c r="U1642" s="18">
        <f t="shared" si="260"/>
        <v>13.851678240738693</v>
      </c>
    </row>
    <row r="1643" spans="1:21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54"/>
        <v>101.4</v>
      </c>
      <c r="P1643" s="7">
        <f t="shared" si="261"/>
        <v>97.5</v>
      </c>
      <c r="Q1643" t="str">
        <f t="shared" si="262"/>
        <v>music</v>
      </c>
      <c r="R1643" t="str">
        <f t="shared" ref="R1643:R1682" si="263">RIGHT(N1643,3)</f>
        <v>pop</v>
      </c>
      <c r="S1643" s="4">
        <f t="shared" si="256"/>
        <v>41962.596574074079</v>
      </c>
      <c r="T1643" s="4">
        <f t="shared" si="257"/>
        <v>41992.596574074079</v>
      </c>
      <c r="U1643" s="18">
        <f t="shared" si="260"/>
        <v>30</v>
      </c>
    </row>
    <row r="1644" spans="1:21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54"/>
        <v>100</v>
      </c>
      <c r="P1644" s="7">
        <f t="shared" si="261"/>
        <v>42.857142857142854</v>
      </c>
      <c r="Q1644" t="str">
        <f t="shared" si="262"/>
        <v>music</v>
      </c>
      <c r="R1644" t="str">
        <f t="shared" si="263"/>
        <v>pop</v>
      </c>
      <c r="S1644" s="4">
        <f t="shared" si="256"/>
        <v>40688.024618055555</v>
      </c>
      <c r="T1644" s="4">
        <f t="shared" si="257"/>
        <v>40708.024618055555</v>
      </c>
      <c r="U1644" s="18">
        <f t="shared" si="260"/>
        <v>20</v>
      </c>
    </row>
    <row r="1645" spans="1:21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54"/>
        <v>124.70000000000002</v>
      </c>
      <c r="P1645" s="7">
        <f t="shared" si="261"/>
        <v>168.51351351351352</v>
      </c>
      <c r="Q1645" t="str">
        <f t="shared" si="262"/>
        <v>music</v>
      </c>
      <c r="R1645" t="str">
        <f t="shared" si="263"/>
        <v>pop</v>
      </c>
      <c r="S1645" s="4">
        <f t="shared" si="256"/>
        <v>41146.824212962965</v>
      </c>
      <c r="T1645" s="4">
        <f t="shared" si="257"/>
        <v>41176.824212962965</v>
      </c>
      <c r="U1645" s="18">
        <f t="shared" si="260"/>
        <v>30</v>
      </c>
    </row>
    <row r="1646" spans="1:21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54"/>
        <v>109.5</v>
      </c>
      <c r="P1646" s="7">
        <f t="shared" si="261"/>
        <v>85.546875</v>
      </c>
      <c r="Q1646" t="str">
        <f t="shared" si="262"/>
        <v>music</v>
      </c>
      <c r="R1646" t="str">
        <f t="shared" si="263"/>
        <v>pop</v>
      </c>
      <c r="S1646" s="4">
        <f t="shared" si="256"/>
        <v>41175.05972222222</v>
      </c>
      <c r="T1646" s="4">
        <f t="shared" si="257"/>
        <v>41235.101388888885</v>
      </c>
      <c r="U1646" s="18">
        <f t="shared" si="260"/>
        <v>60.041666666664241</v>
      </c>
    </row>
    <row r="1647" spans="1:21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54"/>
        <v>110.80000000000001</v>
      </c>
      <c r="P1647" s="7">
        <f t="shared" si="261"/>
        <v>554</v>
      </c>
      <c r="Q1647" t="str">
        <f t="shared" si="262"/>
        <v>music</v>
      </c>
      <c r="R1647" t="str">
        <f t="shared" si="263"/>
        <v>pop</v>
      </c>
      <c r="S1647" s="4">
        <f t="shared" si="256"/>
        <v>41521.617361111115</v>
      </c>
      <c r="T1647" s="4">
        <f t="shared" si="257"/>
        <v>41535.617361111115</v>
      </c>
      <c r="U1647" s="18">
        <f t="shared" si="260"/>
        <v>14</v>
      </c>
    </row>
    <row r="1648" spans="1:21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54"/>
        <v>110.2</v>
      </c>
      <c r="P1648" s="7">
        <f t="shared" si="261"/>
        <v>26.554216867469879</v>
      </c>
      <c r="Q1648" t="str">
        <f t="shared" si="262"/>
        <v>music</v>
      </c>
      <c r="R1648" t="str">
        <f t="shared" si="263"/>
        <v>pop</v>
      </c>
      <c r="S1648" s="4">
        <f t="shared" si="256"/>
        <v>41833.450266203705</v>
      </c>
      <c r="T1648" s="4">
        <f t="shared" si="257"/>
        <v>41865.757638888885</v>
      </c>
      <c r="U1648" s="18">
        <f t="shared" si="260"/>
        <v>32.307372685179871</v>
      </c>
    </row>
    <row r="1649" spans="1:21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54"/>
        <v>104.71999999999998</v>
      </c>
      <c r="P1649" s="7">
        <f t="shared" si="261"/>
        <v>113.82608695652173</v>
      </c>
      <c r="Q1649" t="str">
        <f t="shared" si="262"/>
        <v>music</v>
      </c>
      <c r="R1649" t="str">
        <f t="shared" si="263"/>
        <v>pop</v>
      </c>
      <c r="S1649" s="4">
        <f t="shared" si="256"/>
        <v>41039.409456018519</v>
      </c>
      <c r="T1649" s="4">
        <f t="shared" si="257"/>
        <v>41069.409456018519</v>
      </c>
      <c r="U1649" s="18">
        <f t="shared" si="260"/>
        <v>30</v>
      </c>
    </row>
    <row r="1650" spans="1:21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54"/>
        <v>125.26086956521738</v>
      </c>
      <c r="P1650" s="7">
        <f t="shared" si="261"/>
        <v>32.011111111111113</v>
      </c>
      <c r="Q1650" t="str">
        <f t="shared" si="262"/>
        <v>music</v>
      </c>
      <c r="R1650" t="str">
        <f t="shared" si="263"/>
        <v>pop</v>
      </c>
      <c r="S1650" s="4">
        <f t="shared" si="256"/>
        <v>40592.704652777778</v>
      </c>
      <c r="T1650" s="4">
        <f t="shared" si="257"/>
        <v>40622.662986111114</v>
      </c>
      <c r="U1650" s="18">
        <f t="shared" si="260"/>
        <v>29.958333333335759</v>
      </c>
    </row>
    <row r="1651" spans="1:21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54"/>
        <v>100.58763157894737</v>
      </c>
      <c r="P1651" s="7">
        <f t="shared" si="261"/>
        <v>47.189259259259259</v>
      </c>
      <c r="Q1651" t="str">
        <f t="shared" si="262"/>
        <v>music</v>
      </c>
      <c r="R1651" t="str">
        <f t="shared" si="263"/>
        <v>pop</v>
      </c>
      <c r="S1651" s="4">
        <f t="shared" si="256"/>
        <v>41737.684664351851</v>
      </c>
      <c r="T1651" s="4">
        <f t="shared" si="257"/>
        <v>41782.684664351851</v>
      </c>
      <c r="U1651" s="18">
        <f t="shared" si="260"/>
        <v>45</v>
      </c>
    </row>
    <row r="1652" spans="1:21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54"/>
        <v>141.55000000000001</v>
      </c>
      <c r="P1652" s="7">
        <f t="shared" si="261"/>
        <v>88.46875</v>
      </c>
      <c r="Q1652" t="str">
        <f t="shared" si="262"/>
        <v>music</v>
      </c>
      <c r="R1652" t="str">
        <f t="shared" si="263"/>
        <v>pop</v>
      </c>
      <c r="S1652" s="4">
        <f t="shared" si="256"/>
        <v>41526.435613425929</v>
      </c>
      <c r="T1652" s="4">
        <f t="shared" si="257"/>
        <v>41556.435613425929</v>
      </c>
      <c r="U1652" s="18">
        <f t="shared" si="260"/>
        <v>30</v>
      </c>
    </row>
    <row r="1653" spans="1:21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54"/>
        <v>100.75</v>
      </c>
      <c r="P1653" s="7">
        <f t="shared" si="261"/>
        <v>100.75</v>
      </c>
      <c r="Q1653" t="str">
        <f t="shared" si="262"/>
        <v>music</v>
      </c>
      <c r="R1653" t="str">
        <f t="shared" si="263"/>
        <v>pop</v>
      </c>
      <c r="S1653" s="4">
        <f t="shared" si="256"/>
        <v>40625.900694444441</v>
      </c>
      <c r="T1653" s="4">
        <f t="shared" si="257"/>
        <v>40659.290972222225</v>
      </c>
      <c r="U1653" s="18">
        <f t="shared" si="260"/>
        <v>33.390277777783922</v>
      </c>
    </row>
    <row r="1654" spans="1:21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54"/>
        <v>100.66666666666666</v>
      </c>
      <c r="P1654" s="7">
        <f t="shared" si="261"/>
        <v>64.714285714285708</v>
      </c>
      <c r="Q1654" t="str">
        <f t="shared" si="262"/>
        <v>music</v>
      </c>
      <c r="R1654" t="str">
        <f t="shared" si="263"/>
        <v>pop</v>
      </c>
      <c r="S1654" s="4">
        <f t="shared" si="256"/>
        <v>41572.492974537039</v>
      </c>
      <c r="T1654" s="4">
        <f t="shared" si="257"/>
        <v>41602.534641203703</v>
      </c>
      <c r="U1654" s="18">
        <f t="shared" si="260"/>
        <v>30.041666666664241</v>
      </c>
    </row>
    <row r="1655" spans="1:21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54"/>
        <v>174.2304</v>
      </c>
      <c r="P1655" s="7">
        <f t="shared" si="261"/>
        <v>51.854285714285716</v>
      </c>
      <c r="Q1655" t="str">
        <f t="shared" si="262"/>
        <v>music</v>
      </c>
      <c r="R1655" t="str">
        <f t="shared" si="263"/>
        <v>pop</v>
      </c>
      <c r="S1655" s="4">
        <f t="shared" si="256"/>
        <v>40626.834444444445</v>
      </c>
      <c r="T1655" s="4">
        <f t="shared" si="257"/>
        <v>40657.834444444445</v>
      </c>
      <c r="U1655" s="18">
        <f t="shared" si="260"/>
        <v>31</v>
      </c>
    </row>
    <row r="1656" spans="1:21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54"/>
        <v>119.90909090909089</v>
      </c>
      <c r="P1656" s="7">
        <f t="shared" si="261"/>
        <v>38.794117647058826</v>
      </c>
      <c r="Q1656" t="str">
        <f t="shared" si="262"/>
        <v>music</v>
      </c>
      <c r="R1656" t="str">
        <f t="shared" si="263"/>
        <v>pop</v>
      </c>
      <c r="S1656" s="4">
        <f t="shared" si="256"/>
        <v>40987.890740740739</v>
      </c>
      <c r="T1656" s="4">
        <f t="shared" si="257"/>
        <v>41017.890740740739</v>
      </c>
      <c r="U1656" s="18">
        <f t="shared" si="260"/>
        <v>30</v>
      </c>
    </row>
    <row r="1657" spans="1:21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54"/>
        <v>142.86666666666667</v>
      </c>
      <c r="P1657" s="7">
        <f t="shared" si="261"/>
        <v>44.645833333333336</v>
      </c>
      <c r="Q1657" t="str">
        <f t="shared" si="262"/>
        <v>music</v>
      </c>
      <c r="R1657" t="str">
        <f t="shared" si="263"/>
        <v>pop</v>
      </c>
      <c r="S1657" s="4">
        <f t="shared" si="256"/>
        <v>40974.791898148149</v>
      </c>
      <c r="T1657" s="4">
        <f t="shared" si="257"/>
        <v>41004.750231481477</v>
      </c>
      <c r="U1657" s="18">
        <f t="shared" si="260"/>
        <v>29.958333333328483</v>
      </c>
    </row>
    <row r="1658" spans="1:21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54"/>
        <v>100.33493333333334</v>
      </c>
      <c r="P1658" s="7">
        <f t="shared" si="261"/>
        <v>156.77333333333334</v>
      </c>
      <c r="Q1658" t="str">
        <f t="shared" si="262"/>
        <v>music</v>
      </c>
      <c r="R1658" t="str">
        <f t="shared" si="263"/>
        <v>pop</v>
      </c>
      <c r="S1658" s="4">
        <f t="shared" si="256"/>
        <v>41226.928842592592</v>
      </c>
      <c r="T1658" s="4">
        <f t="shared" si="257"/>
        <v>41256.928842592592</v>
      </c>
      <c r="U1658" s="18">
        <f t="shared" si="260"/>
        <v>30</v>
      </c>
    </row>
    <row r="1659" spans="1:21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54"/>
        <v>104.93380000000001</v>
      </c>
      <c r="P1659" s="7">
        <f t="shared" si="261"/>
        <v>118.70339366515837</v>
      </c>
      <c r="Q1659" t="str">
        <f t="shared" si="262"/>
        <v>music</v>
      </c>
      <c r="R1659" t="str">
        <f t="shared" si="263"/>
        <v>pop</v>
      </c>
      <c r="S1659" s="4">
        <f t="shared" si="256"/>
        <v>41023.782037037039</v>
      </c>
      <c r="T1659" s="4">
        <f t="shared" si="257"/>
        <v>41053.782037037039</v>
      </c>
      <c r="U1659" s="18">
        <f t="shared" si="260"/>
        <v>30</v>
      </c>
    </row>
    <row r="1660" spans="1:21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54"/>
        <v>132.23333333333335</v>
      </c>
      <c r="P1660" s="7">
        <f t="shared" si="261"/>
        <v>74.149532710280369</v>
      </c>
      <c r="Q1660" t="str">
        <f t="shared" si="262"/>
        <v>music</v>
      </c>
      <c r="R1660" t="str">
        <f t="shared" si="263"/>
        <v>pop</v>
      </c>
      <c r="S1660" s="4">
        <f t="shared" si="256"/>
        <v>41223.22184027778</v>
      </c>
      <c r="T1660" s="4">
        <f t="shared" si="257"/>
        <v>41261.597222222219</v>
      </c>
      <c r="U1660" s="18">
        <f t="shared" si="260"/>
        <v>38.375381944439141</v>
      </c>
    </row>
    <row r="1661" spans="1:21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54"/>
        <v>112.79999999999998</v>
      </c>
      <c r="P1661" s="7">
        <f t="shared" si="261"/>
        <v>12.533333333333333</v>
      </c>
      <c r="Q1661" t="str">
        <f t="shared" si="262"/>
        <v>music</v>
      </c>
      <c r="R1661" t="str">
        <f t="shared" si="263"/>
        <v>pop</v>
      </c>
      <c r="S1661" s="4">
        <f t="shared" si="256"/>
        <v>41596.913437499999</v>
      </c>
      <c r="T1661" s="4">
        <f t="shared" si="257"/>
        <v>41625.5</v>
      </c>
      <c r="U1661" s="18">
        <f t="shared" si="260"/>
        <v>28.586562500000582</v>
      </c>
    </row>
    <row r="1662" spans="1:21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54"/>
        <v>1253.75</v>
      </c>
      <c r="P1662" s="7">
        <f t="shared" si="261"/>
        <v>27.861111111111111</v>
      </c>
      <c r="Q1662" t="str">
        <f t="shared" si="262"/>
        <v>music</v>
      </c>
      <c r="R1662" t="str">
        <f t="shared" si="263"/>
        <v>pop</v>
      </c>
      <c r="S1662" s="4">
        <f t="shared" si="256"/>
        <v>42459.693865740745</v>
      </c>
      <c r="T1662" s="4">
        <f t="shared" si="257"/>
        <v>42490.915972222225</v>
      </c>
      <c r="U1662" s="18">
        <f t="shared" si="260"/>
        <v>31.222106481480296</v>
      </c>
    </row>
    <row r="1663" spans="1:21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54"/>
        <v>102.50632911392405</v>
      </c>
      <c r="P1663" s="7">
        <f t="shared" si="261"/>
        <v>80.178217821782184</v>
      </c>
      <c r="Q1663" t="str">
        <f t="shared" si="262"/>
        <v>music</v>
      </c>
      <c r="R1663" t="str">
        <f t="shared" si="263"/>
        <v>pop</v>
      </c>
      <c r="S1663" s="4">
        <f t="shared" si="256"/>
        <v>42343.998043981483</v>
      </c>
      <c r="T1663" s="4">
        <f t="shared" si="257"/>
        <v>42386.875</v>
      </c>
      <c r="U1663" s="18">
        <f t="shared" si="260"/>
        <v>42.876956018517376</v>
      </c>
    </row>
    <row r="1664" spans="1:21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54"/>
        <v>102.6375</v>
      </c>
      <c r="P1664" s="7">
        <f t="shared" si="261"/>
        <v>132.43548387096774</v>
      </c>
      <c r="Q1664" t="str">
        <f t="shared" si="262"/>
        <v>music</v>
      </c>
      <c r="R1664" t="str">
        <f t="shared" si="263"/>
        <v>pop</v>
      </c>
      <c r="S1664" s="4">
        <f t="shared" si="256"/>
        <v>40848.198333333334</v>
      </c>
      <c r="T1664" s="4">
        <f t="shared" si="257"/>
        <v>40908.239999999998</v>
      </c>
      <c r="U1664" s="18">
        <f t="shared" si="260"/>
        <v>60.041666666664241</v>
      </c>
    </row>
    <row r="1665" spans="1:21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54"/>
        <v>108</v>
      </c>
      <c r="P1665" s="7">
        <f t="shared" si="261"/>
        <v>33.75</v>
      </c>
      <c r="Q1665" t="str">
        <f t="shared" si="262"/>
        <v>music</v>
      </c>
      <c r="R1665" t="str">
        <f t="shared" si="263"/>
        <v>pop</v>
      </c>
      <c r="S1665" s="4">
        <f t="shared" si="256"/>
        <v>42006.02207175926</v>
      </c>
      <c r="T1665" s="4">
        <f t="shared" si="257"/>
        <v>42036.02207175926</v>
      </c>
      <c r="U1665" s="18">
        <f t="shared" si="260"/>
        <v>30</v>
      </c>
    </row>
    <row r="1666" spans="1:21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264">(E1666/D1666)*100</f>
        <v>122.40879999999999</v>
      </c>
      <c r="P1666" s="7">
        <f t="shared" ref="P1666:P1683" si="265">E1666/L1666</f>
        <v>34.384494382022467</v>
      </c>
      <c r="Q1666" t="str">
        <f t="shared" si="262"/>
        <v>music</v>
      </c>
      <c r="R1666" t="str">
        <f t="shared" si="263"/>
        <v>pop</v>
      </c>
      <c r="S1666" s="4">
        <f t="shared" ref="S1666:S1729" si="266" xml:space="preserve"> ((J1666/86400) +25569)</f>
        <v>40939.761782407411</v>
      </c>
      <c r="T1666" s="4">
        <f t="shared" ref="T1666:T1729" si="267" xml:space="preserve"> ((I1666/86400) +25569)</f>
        <v>40984.165972222225</v>
      </c>
      <c r="U1666" s="18">
        <f t="shared" si="260"/>
        <v>44.404189814813435</v>
      </c>
    </row>
    <row r="1667" spans="1:21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264"/>
        <v>119.45714285714286</v>
      </c>
      <c r="P1667" s="7">
        <f t="shared" si="265"/>
        <v>44.956989247311824</v>
      </c>
      <c r="Q1667" t="str">
        <f t="shared" ref="Q1667:Q1698" si="268">LEFT(N1667,5)</f>
        <v>music</v>
      </c>
      <c r="R1667" t="str">
        <f t="shared" si="263"/>
        <v>pop</v>
      </c>
      <c r="S1667" s="4">
        <f t="shared" si="266"/>
        <v>40564.649456018517</v>
      </c>
      <c r="T1667" s="4">
        <f t="shared" si="267"/>
        <v>40596.125</v>
      </c>
      <c r="U1667" s="18">
        <f t="shared" ref="U1667:U1730" si="269">T1667-S1667</f>
        <v>31.475543981483497</v>
      </c>
    </row>
    <row r="1668" spans="1:21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64"/>
        <v>160.88</v>
      </c>
      <c r="P1668" s="7">
        <f t="shared" si="265"/>
        <v>41.04081632653061</v>
      </c>
      <c r="Q1668" t="str">
        <f t="shared" si="268"/>
        <v>music</v>
      </c>
      <c r="R1668" t="str">
        <f t="shared" si="263"/>
        <v>pop</v>
      </c>
      <c r="S1668" s="4">
        <f t="shared" si="266"/>
        <v>41331.253159722226</v>
      </c>
      <c r="T1668" s="4">
        <f t="shared" si="267"/>
        <v>41361.211493055554</v>
      </c>
      <c r="U1668" s="18">
        <f t="shared" si="269"/>
        <v>29.958333333328483</v>
      </c>
    </row>
    <row r="1669" spans="1:21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64"/>
        <v>126.85294117647059</v>
      </c>
      <c r="P1669" s="7">
        <f t="shared" si="265"/>
        <v>52.597560975609753</v>
      </c>
      <c r="Q1669" t="str">
        <f t="shared" si="268"/>
        <v>music</v>
      </c>
      <c r="R1669" t="str">
        <f t="shared" si="263"/>
        <v>pop</v>
      </c>
      <c r="S1669" s="4">
        <f t="shared" si="266"/>
        <v>41682.0705787037</v>
      </c>
      <c r="T1669" s="4">
        <f t="shared" si="267"/>
        <v>41709.290972222225</v>
      </c>
      <c r="U1669" s="18">
        <f t="shared" si="269"/>
        <v>27.220393518524361</v>
      </c>
    </row>
    <row r="1670" spans="1:21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64"/>
        <v>102.6375</v>
      </c>
      <c r="P1670" s="7">
        <f t="shared" si="265"/>
        <v>70.784482758620683</v>
      </c>
      <c r="Q1670" t="str">
        <f t="shared" si="268"/>
        <v>music</v>
      </c>
      <c r="R1670" t="str">
        <f t="shared" si="263"/>
        <v>pop</v>
      </c>
      <c r="S1670" s="4">
        <f t="shared" si="266"/>
        <v>40845.149756944447</v>
      </c>
      <c r="T1670" s="4">
        <f t="shared" si="267"/>
        <v>40875.191423611112</v>
      </c>
      <c r="U1670" s="18">
        <f t="shared" si="269"/>
        <v>30.041666666664241</v>
      </c>
    </row>
    <row r="1671" spans="1:21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64"/>
        <v>139.75</v>
      </c>
      <c r="P1671" s="7">
        <f t="shared" si="265"/>
        <v>53.75</v>
      </c>
      <c r="Q1671" t="str">
        <f t="shared" si="268"/>
        <v>music</v>
      </c>
      <c r="R1671" t="str">
        <f t="shared" si="263"/>
        <v>pop</v>
      </c>
      <c r="S1671" s="4">
        <f t="shared" si="266"/>
        <v>42461.885138888887</v>
      </c>
      <c r="T1671" s="4">
        <f t="shared" si="267"/>
        <v>42521.885138888887</v>
      </c>
      <c r="U1671" s="18">
        <f t="shared" si="269"/>
        <v>60</v>
      </c>
    </row>
    <row r="1672" spans="1:21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64"/>
        <v>102.60000000000001</v>
      </c>
      <c r="P1672" s="7">
        <f t="shared" si="265"/>
        <v>44.608695652173914</v>
      </c>
      <c r="Q1672" t="str">
        <f t="shared" si="268"/>
        <v>music</v>
      </c>
      <c r="R1672" t="str">
        <f t="shared" si="263"/>
        <v>pop</v>
      </c>
      <c r="S1672" s="4">
        <f t="shared" si="266"/>
        <v>40313.930543981478</v>
      </c>
      <c r="T1672" s="4">
        <f t="shared" si="267"/>
        <v>40364.166666666664</v>
      </c>
      <c r="U1672" s="18">
        <f t="shared" si="269"/>
        <v>50.236122685186274</v>
      </c>
    </row>
    <row r="1673" spans="1:21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64"/>
        <v>100.67349999999999</v>
      </c>
      <c r="P1673" s="7">
        <f t="shared" si="265"/>
        <v>26.148961038961041</v>
      </c>
      <c r="Q1673" t="str">
        <f t="shared" si="268"/>
        <v>music</v>
      </c>
      <c r="R1673" t="str">
        <f t="shared" si="263"/>
        <v>pop</v>
      </c>
      <c r="S1673" s="4">
        <f t="shared" si="266"/>
        <v>42553.54414351852</v>
      </c>
      <c r="T1673" s="4">
        <f t="shared" si="267"/>
        <v>42583.54414351852</v>
      </c>
      <c r="U1673" s="18">
        <f t="shared" si="269"/>
        <v>30</v>
      </c>
    </row>
    <row r="1674" spans="1:21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64"/>
        <v>112.94117647058823</v>
      </c>
      <c r="P1674" s="7">
        <f t="shared" si="265"/>
        <v>39.183673469387756</v>
      </c>
      <c r="Q1674" t="str">
        <f t="shared" si="268"/>
        <v>music</v>
      </c>
      <c r="R1674" t="str">
        <f t="shared" si="263"/>
        <v>pop</v>
      </c>
      <c r="S1674" s="4">
        <f t="shared" si="266"/>
        <v>41034.656597222223</v>
      </c>
      <c r="T1674" s="4">
        <f t="shared" si="267"/>
        <v>41064.656597222223</v>
      </c>
      <c r="U1674" s="18">
        <f t="shared" si="269"/>
        <v>30</v>
      </c>
    </row>
    <row r="1675" spans="1:21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64"/>
        <v>128.09523809523807</v>
      </c>
      <c r="P1675" s="7">
        <f t="shared" si="265"/>
        <v>45.593220338983052</v>
      </c>
      <c r="Q1675" t="str">
        <f t="shared" si="268"/>
        <v>music</v>
      </c>
      <c r="R1675" t="str">
        <f t="shared" si="263"/>
        <v>pop</v>
      </c>
      <c r="S1675" s="4">
        <f t="shared" si="266"/>
        <v>42039.878379629634</v>
      </c>
      <c r="T1675" s="4">
        <f t="shared" si="267"/>
        <v>42069.878379629634</v>
      </c>
      <c r="U1675" s="18">
        <f t="shared" si="269"/>
        <v>30</v>
      </c>
    </row>
    <row r="1676" spans="1:21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64"/>
        <v>201.7</v>
      </c>
      <c r="P1676" s="7">
        <f t="shared" si="265"/>
        <v>89.247787610619469</v>
      </c>
      <c r="Q1676" t="str">
        <f t="shared" si="268"/>
        <v>music</v>
      </c>
      <c r="R1676" t="str">
        <f t="shared" si="263"/>
        <v>pop</v>
      </c>
      <c r="S1676" s="4">
        <f t="shared" si="266"/>
        <v>42569.605393518519</v>
      </c>
      <c r="T1676" s="4">
        <f t="shared" si="267"/>
        <v>42600.290972222225</v>
      </c>
      <c r="U1676" s="18">
        <f t="shared" si="269"/>
        <v>30.685578703705687</v>
      </c>
    </row>
    <row r="1677" spans="1:21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64"/>
        <v>137.416</v>
      </c>
      <c r="P1677" s="7">
        <f t="shared" si="265"/>
        <v>40.416470588235299</v>
      </c>
      <c r="Q1677" t="str">
        <f t="shared" si="268"/>
        <v>music</v>
      </c>
      <c r="R1677" t="str">
        <f t="shared" si="263"/>
        <v>pop</v>
      </c>
      <c r="S1677" s="4">
        <f t="shared" si="266"/>
        <v>40802.733101851853</v>
      </c>
      <c r="T1677" s="4">
        <f t="shared" si="267"/>
        <v>40832.918749999997</v>
      </c>
      <c r="U1677" s="18">
        <f t="shared" si="269"/>
        <v>30.185648148144537</v>
      </c>
    </row>
    <row r="1678" spans="1:21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64"/>
        <v>115.33333333333333</v>
      </c>
      <c r="P1678" s="7">
        <f t="shared" si="265"/>
        <v>82.38095238095238</v>
      </c>
      <c r="Q1678" t="str">
        <f t="shared" si="268"/>
        <v>music</v>
      </c>
      <c r="R1678" t="str">
        <f t="shared" si="263"/>
        <v>pop</v>
      </c>
      <c r="S1678" s="4">
        <f t="shared" si="266"/>
        <v>40973.726238425923</v>
      </c>
      <c r="T1678" s="4">
        <f t="shared" si="267"/>
        <v>41020.165972222225</v>
      </c>
      <c r="U1678" s="18">
        <f t="shared" si="269"/>
        <v>46.43973379630188</v>
      </c>
    </row>
    <row r="1679" spans="1:21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64"/>
        <v>111.66666666666667</v>
      </c>
      <c r="P1679" s="7">
        <f t="shared" si="265"/>
        <v>159.52380952380952</v>
      </c>
      <c r="Q1679" t="str">
        <f t="shared" si="268"/>
        <v>music</v>
      </c>
      <c r="R1679" t="str">
        <f t="shared" si="263"/>
        <v>pop</v>
      </c>
      <c r="S1679" s="4">
        <f t="shared" si="266"/>
        <v>42416.407129629632</v>
      </c>
      <c r="T1679" s="4">
        <f t="shared" si="267"/>
        <v>42476.249305555553</v>
      </c>
      <c r="U1679" s="18">
        <f t="shared" si="269"/>
        <v>59.842175925921765</v>
      </c>
    </row>
    <row r="1680" spans="1:21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64"/>
        <v>118.39999999999999</v>
      </c>
      <c r="P1680" s="7">
        <f t="shared" si="265"/>
        <v>36.244897959183675</v>
      </c>
      <c r="Q1680" t="str">
        <f t="shared" si="268"/>
        <v>music</v>
      </c>
      <c r="R1680" t="str">
        <f t="shared" si="263"/>
        <v>pop</v>
      </c>
      <c r="S1680" s="4">
        <f t="shared" si="266"/>
        <v>41662.854988425926</v>
      </c>
      <c r="T1680" s="4">
        <f t="shared" si="267"/>
        <v>41676.854988425926</v>
      </c>
      <c r="U1680" s="18">
        <f t="shared" si="269"/>
        <v>14</v>
      </c>
    </row>
    <row r="1681" spans="1:21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64"/>
        <v>175</v>
      </c>
      <c r="P1681" s="7">
        <f t="shared" si="265"/>
        <v>62.5</v>
      </c>
      <c r="Q1681" t="str">
        <f t="shared" si="268"/>
        <v>music</v>
      </c>
      <c r="R1681" t="str">
        <f t="shared" si="263"/>
        <v>pop</v>
      </c>
      <c r="S1681" s="4">
        <f t="shared" si="266"/>
        <v>40723.068807870368</v>
      </c>
      <c r="T1681" s="4">
        <f t="shared" si="267"/>
        <v>40746.068807870368</v>
      </c>
      <c r="U1681" s="18">
        <f t="shared" si="269"/>
        <v>23</v>
      </c>
    </row>
    <row r="1682" spans="1:21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64"/>
        <v>117.5</v>
      </c>
      <c r="P1682" s="7">
        <f t="shared" si="265"/>
        <v>47</v>
      </c>
      <c r="Q1682" t="str">
        <f t="shared" si="268"/>
        <v>music</v>
      </c>
      <c r="R1682" t="str">
        <f t="shared" si="263"/>
        <v>pop</v>
      </c>
      <c r="S1682" s="4">
        <f t="shared" si="266"/>
        <v>41802.757719907408</v>
      </c>
      <c r="T1682" s="4">
        <f t="shared" si="267"/>
        <v>41832.757719907408</v>
      </c>
      <c r="U1682" s="18">
        <f t="shared" si="269"/>
        <v>30</v>
      </c>
    </row>
    <row r="1683" spans="1:21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64"/>
        <v>101.42212307692309</v>
      </c>
      <c r="P1683" s="7">
        <f t="shared" si="265"/>
        <v>74.575090497737563</v>
      </c>
      <c r="Q1683" t="str">
        <f t="shared" si="268"/>
        <v>music</v>
      </c>
      <c r="R1683" t="str">
        <f t="shared" ref="R1683:R1714" si="270">RIGHT(N1683,5)</f>
        <v>faith</v>
      </c>
      <c r="S1683" s="4">
        <f t="shared" si="266"/>
        <v>42774.121342592596</v>
      </c>
      <c r="T1683" s="4">
        <f t="shared" si="267"/>
        <v>42823.083333333328</v>
      </c>
      <c r="U1683" s="18">
        <f t="shared" si="269"/>
        <v>48.96199074073229</v>
      </c>
    </row>
    <row r="1684" spans="1:21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64"/>
        <v>0</v>
      </c>
      <c r="P1684" s="7">
        <v>0</v>
      </c>
      <c r="Q1684" t="str">
        <f t="shared" si="268"/>
        <v>music</v>
      </c>
      <c r="R1684" t="str">
        <f t="shared" si="270"/>
        <v>faith</v>
      </c>
      <c r="S1684" s="4">
        <f t="shared" si="266"/>
        <v>42779.21365740741</v>
      </c>
      <c r="T1684" s="4">
        <f t="shared" si="267"/>
        <v>42839.171990740739</v>
      </c>
      <c r="U1684" s="18">
        <f t="shared" si="269"/>
        <v>59.958333333328483</v>
      </c>
    </row>
    <row r="1685" spans="1:21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64"/>
        <v>21.714285714285715</v>
      </c>
      <c r="P1685" s="7">
        <f t="shared" ref="P1685:P1697" si="271">E1685/L1685</f>
        <v>76</v>
      </c>
      <c r="Q1685" t="str">
        <f t="shared" si="268"/>
        <v>music</v>
      </c>
      <c r="R1685" t="str">
        <f t="shared" si="270"/>
        <v>faith</v>
      </c>
      <c r="S1685" s="4">
        <f t="shared" si="266"/>
        <v>42808.781689814816</v>
      </c>
      <c r="T1685" s="4">
        <f t="shared" si="267"/>
        <v>42832.781689814816</v>
      </c>
      <c r="U1685" s="18">
        <f t="shared" si="269"/>
        <v>24</v>
      </c>
    </row>
    <row r="1686" spans="1:21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64"/>
        <v>109.125</v>
      </c>
      <c r="P1686" s="7">
        <f t="shared" si="271"/>
        <v>86.43564356435644</v>
      </c>
      <c r="Q1686" t="str">
        <f t="shared" si="268"/>
        <v>music</v>
      </c>
      <c r="R1686" t="str">
        <f t="shared" si="270"/>
        <v>faith</v>
      </c>
      <c r="S1686" s="4">
        <f t="shared" si="266"/>
        <v>42783.815289351856</v>
      </c>
      <c r="T1686" s="4">
        <f t="shared" si="267"/>
        <v>42811.773622685185</v>
      </c>
      <c r="U1686" s="18">
        <f t="shared" si="269"/>
        <v>27.958333333328483</v>
      </c>
    </row>
    <row r="1687" spans="1:21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64"/>
        <v>102.85714285714285</v>
      </c>
      <c r="P1687" s="7">
        <f t="shared" si="271"/>
        <v>24</v>
      </c>
      <c r="Q1687" t="str">
        <f t="shared" si="268"/>
        <v>music</v>
      </c>
      <c r="R1687" t="str">
        <f t="shared" si="270"/>
        <v>faith</v>
      </c>
      <c r="S1687" s="4">
        <f t="shared" si="266"/>
        <v>42788.2502662037</v>
      </c>
      <c r="T1687" s="4">
        <f t="shared" si="267"/>
        <v>42818.208599537036</v>
      </c>
      <c r="U1687" s="18">
        <f t="shared" si="269"/>
        <v>29.958333333335759</v>
      </c>
    </row>
    <row r="1688" spans="1:21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64"/>
        <v>0.36</v>
      </c>
      <c r="P1688" s="7">
        <f t="shared" si="271"/>
        <v>18</v>
      </c>
      <c r="Q1688" t="str">
        <f t="shared" si="268"/>
        <v>music</v>
      </c>
      <c r="R1688" t="str">
        <f t="shared" si="270"/>
        <v>faith</v>
      </c>
      <c r="S1688" s="4">
        <f t="shared" si="266"/>
        <v>42792.843969907408</v>
      </c>
      <c r="T1688" s="4">
        <f t="shared" si="267"/>
        <v>42852.802303240736</v>
      </c>
      <c r="U1688" s="18">
        <f t="shared" si="269"/>
        <v>59.958333333328483</v>
      </c>
    </row>
    <row r="1689" spans="1:21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64"/>
        <v>31.25</v>
      </c>
      <c r="P1689" s="7">
        <f t="shared" si="271"/>
        <v>80.128205128205124</v>
      </c>
      <c r="Q1689" t="str">
        <f t="shared" si="268"/>
        <v>music</v>
      </c>
      <c r="R1689" t="str">
        <f t="shared" si="270"/>
        <v>faith</v>
      </c>
      <c r="S1689" s="4">
        <f t="shared" si="266"/>
        <v>42802.046817129631</v>
      </c>
      <c r="T1689" s="4">
        <f t="shared" si="267"/>
        <v>42835.84375</v>
      </c>
      <c r="U1689" s="18">
        <f t="shared" si="269"/>
        <v>33.796932870369346</v>
      </c>
    </row>
    <row r="1690" spans="1:21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64"/>
        <v>44.3</v>
      </c>
      <c r="P1690" s="7">
        <f t="shared" si="271"/>
        <v>253.14285714285714</v>
      </c>
      <c r="Q1690" t="str">
        <f t="shared" si="268"/>
        <v>music</v>
      </c>
      <c r="R1690" t="str">
        <f t="shared" si="270"/>
        <v>faith</v>
      </c>
      <c r="S1690" s="4">
        <f t="shared" si="266"/>
        <v>42804.534652777773</v>
      </c>
      <c r="T1690" s="4">
        <f t="shared" si="267"/>
        <v>42834.492986111116</v>
      </c>
      <c r="U1690" s="18">
        <f t="shared" si="269"/>
        <v>29.958333333343035</v>
      </c>
    </row>
    <row r="1691" spans="1:21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64"/>
        <v>100</v>
      </c>
      <c r="P1691" s="7">
        <f t="shared" si="271"/>
        <v>171.42857142857142</v>
      </c>
      <c r="Q1691" t="str">
        <f t="shared" si="268"/>
        <v>music</v>
      </c>
      <c r="R1691" t="str">
        <f t="shared" si="270"/>
        <v>faith</v>
      </c>
      <c r="S1691" s="4">
        <f t="shared" si="266"/>
        <v>42780.942476851851</v>
      </c>
      <c r="T1691" s="4">
        <f t="shared" si="267"/>
        <v>42810.900810185187</v>
      </c>
      <c r="U1691" s="18">
        <f t="shared" si="269"/>
        <v>29.958333333335759</v>
      </c>
    </row>
    <row r="1692" spans="1:21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64"/>
        <v>25.4</v>
      </c>
      <c r="P1692" s="7">
        <f t="shared" si="271"/>
        <v>57.727272727272727</v>
      </c>
      <c r="Q1692" t="str">
        <f t="shared" si="268"/>
        <v>music</v>
      </c>
      <c r="R1692" t="str">
        <f t="shared" si="270"/>
        <v>faith</v>
      </c>
      <c r="S1692" s="4">
        <f t="shared" si="266"/>
        <v>42801.43104166667</v>
      </c>
      <c r="T1692" s="4">
        <f t="shared" si="267"/>
        <v>42831.389374999999</v>
      </c>
      <c r="U1692" s="18">
        <f t="shared" si="269"/>
        <v>29.958333333328483</v>
      </c>
    </row>
    <row r="1693" spans="1:21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64"/>
        <v>33.473333333333329</v>
      </c>
      <c r="P1693" s="7">
        <f t="shared" si="271"/>
        <v>264.26315789473682</v>
      </c>
      <c r="Q1693" t="str">
        <f t="shared" si="268"/>
        <v>music</v>
      </c>
      <c r="R1693" t="str">
        <f t="shared" si="270"/>
        <v>faith</v>
      </c>
      <c r="S1693" s="4">
        <f t="shared" si="266"/>
        <v>42795.701481481483</v>
      </c>
      <c r="T1693" s="4">
        <f t="shared" si="267"/>
        <v>42828.041666666672</v>
      </c>
      <c r="U1693" s="18">
        <f t="shared" si="269"/>
        <v>32.340185185188602</v>
      </c>
    </row>
    <row r="1694" spans="1:21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64"/>
        <v>47.8</v>
      </c>
      <c r="P1694" s="7">
        <f t="shared" si="271"/>
        <v>159.33333333333334</v>
      </c>
      <c r="Q1694" t="str">
        <f t="shared" si="268"/>
        <v>music</v>
      </c>
      <c r="R1694" t="str">
        <f t="shared" si="270"/>
        <v>faith</v>
      </c>
      <c r="S1694" s="4">
        <f t="shared" si="266"/>
        <v>42788.151238425926</v>
      </c>
      <c r="T1694" s="4">
        <f t="shared" si="267"/>
        <v>42820.999305555553</v>
      </c>
      <c r="U1694" s="18">
        <f t="shared" si="269"/>
        <v>32.848067129627452</v>
      </c>
    </row>
    <row r="1695" spans="1:21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64"/>
        <v>9.3333333333333339</v>
      </c>
      <c r="P1695" s="7">
        <f t="shared" si="271"/>
        <v>35</v>
      </c>
      <c r="Q1695" t="str">
        <f t="shared" si="268"/>
        <v>music</v>
      </c>
      <c r="R1695" t="str">
        <f t="shared" si="270"/>
        <v>faith</v>
      </c>
      <c r="S1695" s="4">
        <f t="shared" si="266"/>
        <v>42803.920277777783</v>
      </c>
      <c r="T1695" s="4">
        <f t="shared" si="267"/>
        <v>42834.833333333328</v>
      </c>
      <c r="U1695" s="18">
        <f t="shared" si="269"/>
        <v>30.913055555545725</v>
      </c>
    </row>
    <row r="1696" spans="1:21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64"/>
        <v>0.05</v>
      </c>
      <c r="P1696" s="7">
        <f t="shared" si="271"/>
        <v>5</v>
      </c>
      <c r="Q1696" t="str">
        <f t="shared" si="268"/>
        <v>music</v>
      </c>
      <c r="R1696" t="str">
        <f t="shared" si="270"/>
        <v>faith</v>
      </c>
      <c r="S1696" s="4">
        <f t="shared" si="266"/>
        <v>42791.669837962967</v>
      </c>
      <c r="T1696" s="4">
        <f t="shared" si="267"/>
        <v>42821.191666666666</v>
      </c>
      <c r="U1696" s="18">
        <f t="shared" si="269"/>
        <v>29.521828703698702</v>
      </c>
    </row>
    <row r="1697" spans="1:21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64"/>
        <v>11.708333333333334</v>
      </c>
      <c r="P1697" s="7">
        <f t="shared" si="271"/>
        <v>61.086956521739133</v>
      </c>
      <c r="Q1697" t="str">
        <f t="shared" si="268"/>
        <v>music</v>
      </c>
      <c r="R1697" t="str">
        <f t="shared" si="270"/>
        <v>faith</v>
      </c>
      <c r="S1697" s="4">
        <f t="shared" si="266"/>
        <v>42801.031412037039</v>
      </c>
      <c r="T1697" s="4">
        <f t="shared" si="267"/>
        <v>42835.041666666672</v>
      </c>
      <c r="U1697" s="18">
        <f t="shared" si="269"/>
        <v>34.010254629632982</v>
      </c>
    </row>
    <row r="1698" spans="1:21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64"/>
        <v>0</v>
      </c>
      <c r="P1698" s="7">
        <v>0</v>
      </c>
      <c r="Q1698" t="str">
        <f t="shared" si="268"/>
        <v>music</v>
      </c>
      <c r="R1698" t="str">
        <f t="shared" si="270"/>
        <v>faith</v>
      </c>
      <c r="S1698" s="4">
        <f t="shared" si="266"/>
        <v>42796.069571759261</v>
      </c>
      <c r="T1698" s="4">
        <f t="shared" si="267"/>
        <v>42826.027905092589</v>
      </c>
      <c r="U1698" s="18">
        <f t="shared" si="269"/>
        <v>29.958333333328483</v>
      </c>
    </row>
    <row r="1699" spans="1:21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64"/>
        <v>20.208000000000002</v>
      </c>
      <c r="P1699" s="7">
        <f>E1699/L1699</f>
        <v>114.81818181818181</v>
      </c>
      <c r="Q1699" t="str">
        <f t="shared" ref="Q1699:Q1730" si="272">LEFT(N1699,5)</f>
        <v>music</v>
      </c>
      <c r="R1699" t="str">
        <f t="shared" si="270"/>
        <v>faith</v>
      </c>
      <c r="S1699" s="4">
        <f t="shared" si="266"/>
        <v>42805.032962962963</v>
      </c>
      <c r="T1699" s="4">
        <f t="shared" si="267"/>
        <v>42834.991296296299</v>
      </c>
      <c r="U1699" s="18">
        <f t="shared" si="269"/>
        <v>29.958333333335759</v>
      </c>
    </row>
    <row r="1700" spans="1:21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64"/>
        <v>0</v>
      </c>
      <c r="P1700" s="7">
        <v>0</v>
      </c>
      <c r="Q1700" t="str">
        <f t="shared" si="272"/>
        <v>music</v>
      </c>
      <c r="R1700" t="str">
        <f t="shared" si="270"/>
        <v>faith</v>
      </c>
      <c r="S1700" s="4">
        <f t="shared" si="266"/>
        <v>42796.207870370374</v>
      </c>
      <c r="T1700" s="4">
        <f t="shared" si="267"/>
        <v>42820.147916666669</v>
      </c>
      <c r="U1700" s="18">
        <f t="shared" si="269"/>
        <v>23.940046296294895</v>
      </c>
    </row>
    <row r="1701" spans="1:21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64"/>
        <v>4.2311459353574925</v>
      </c>
      <c r="P1701" s="7">
        <f t="shared" ref="P1701:P1706" si="273">E1701/L1701</f>
        <v>54</v>
      </c>
      <c r="Q1701" t="str">
        <f t="shared" si="272"/>
        <v>music</v>
      </c>
      <c r="R1701" t="str">
        <f t="shared" si="270"/>
        <v>faith</v>
      </c>
      <c r="S1701" s="4">
        <f t="shared" si="266"/>
        <v>42806.863946759258</v>
      </c>
      <c r="T1701" s="4">
        <f t="shared" si="267"/>
        <v>42836.863946759258</v>
      </c>
      <c r="U1701" s="18">
        <f t="shared" si="269"/>
        <v>30</v>
      </c>
    </row>
    <row r="1702" spans="1:21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64"/>
        <v>26.06</v>
      </c>
      <c r="P1702" s="7">
        <f t="shared" si="273"/>
        <v>65.974683544303801</v>
      </c>
      <c r="Q1702" t="str">
        <f t="shared" si="272"/>
        <v>music</v>
      </c>
      <c r="R1702" t="str">
        <f t="shared" si="270"/>
        <v>faith</v>
      </c>
      <c r="S1702" s="4">
        <f t="shared" si="266"/>
        <v>42796.071643518517</v>
      </c>
      <c r="T1702" s="4">
        <f t="shared" si="267"/>
        <v>42826.166666666672</v>
      </c>
      <c r="U1702" s="18">
        <f t="shared" si="269"/>
        <v>30.095023148154723</v>
      </c>
    </row>
    <row r="1703" spans="1:21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64"/>
        <v>0.19801980198019803</v>
      </c>
      <c r="P1703" s="7">
        <f t="shared" si="273"/>
        <v>5</v>
      </c>
      <c r="Q1703" t="str">
        <f t="shared" si="272"/>
        <v>music</v>
      </c>
      <c r="R1703" t="str">
        <f t="shared" si="270"/>
        <v>faith</v>
      </c>
      <c r="S1703" s="4">
        <f t="shared" si="266"/>
        <v>41989.664409722223</v>
      </c>
      <c r="T1703" s="4">
        <f t="shared" si="267"/>
        <v>42019.664409722223</v>
      </c>
      <c r="U1703" s="18">
        <f t="shared" si="269"/>
        <v>30</v>
      </c>
    </row>
    <row r="1704" spans="1:21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64"/>
        <v>6.0606060606060606E-3</v>
      </c>
      <c r="P1704" s="7">
        <f t="shared" si="273"/>
        <v>1</v>
      </c>
      <c r="Q1704" t="str">
        <f t="shared" si="272"/>
        <v>music</v>
      </c>
      <c r="R1704" t="str">
        <f t="shared" si="270"/>
        <v>faith</v>
      </c>
      <c r="S1704" s="4">
        <f t="shared" si="266"/>
        <v>42063.869791666672</v>
      </c>
      <c r="T1704" s="4">
        <f t="shared" si="267"/>
        <v>42093.828125</v>
      </c>
      <c r="U1704" s="18">
        <f t="shared" si="269"/>
        <v>29.958333333328483</v>
      </c>
    </row>
    <row r="1705" spans="1:21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64"/>
        <v>1.02</v>
      </c>
      <c r="P1705" s="7">
        <f t="shared" si="273"/>
        <v>25.5</v>
      </c>
      <c r="Q1705" t="str">
        <f t="shared" si="272"/>
        <v>music</v>
      </c>
      <c r="R1705" t="str">
        <f t="shared" si="270"/>
        <v>faith</v>
      </c>
      <c r="S1705" s="4">
        <f t="shared" si="266"/>
        <v>42187.281678240739</v>
      </c>
      <c r="T1705" s="4">
        <f t="shared" si="267"/>
        <v>42247.281678240739</v>
      </c>
      <c r="U1705" s="18">
        <f t="shared" si="269"/>
        <v>60</v>
      </c>
    </row>
    <row r="1706" spans="1:21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64"/>
        <v>65.100000000000009</v>
      </c>
      <c r="P1706" s="7">
        <f t="shared" si="273"/>
        <v>118.36363636363636</v>
      </c>
      <c r="Q1706" t="str">
        <f t="shared" si="272"/>
        <v>music</v>
      </c>
      <c r="R1706" t="str">
        <f t="shared" si="270"/>
        <v>faith</v>
      </c>
      <c r="S1706" s="4">
        <f t="shared" si="266"/>
        <v>42021.139733796299</v>
      </c>
      <c r="T1706" s="4">
        <f t="shared" si="267"/>
        <v>42051.139733796299</v>
      </c>
      <c r="U1706" s="18">
        <f t="shared" si="269"/>
        <v>30</v>
      </c>
    </row>
    <row r="1707" spans="1:21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64"/>
        <v>0</v>
      </c>
      <c r="P1707" s="7">
        <v>0</v>
      </c>
      <c r="Q1707" t="str">
        <f t="shared" si="272"/>
        <v>music</v>
      </c>
      <c r="R1707" t="str">
        <f t="shared" si="270"/>
        <v>faith</v>
      </c>
      <c r="S1707" s="4">
        <f t="shared" si="266"/>
        <v>42245.016736111109</v>
      </c>
      <c r="T1707" s="4">
        <f t="shared" si="267"/>
        <v>42256.666666666672</v>
      </c>
      <c r="U1707" s="18">
        <f t="shared" si="269"/>
        <v>11.649930555562605</v>
      </c>
    </row>
    <row r="1708" spans="1:21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64"/>
        <v>0</v>
      </c>
      <c r="P1708" s="7">
        <v>0</v>
      </c>
      <c r="Q1708" t="str">
        <f t="shared" si="272"/>
        <v>music</v>
      </c>
      <c r="R1708" t="str">
        <f t="shared" si="270"/>
        <v>faith</v>
      </c>
      <c r="S1708" s="4">
        <f t="shared" si="266"/>
        <v>42179.306388888886</v>
      </c>
      <c r="T1708" s="4">
        <f t="shared" si="267"/>
        <v>42239.306388888886</v>
      </c>
      <c r="U1708" s="18">
        <f t="shared" si="269"/>
        <v>60</v>
      </c>
    </row>
    <row r="1709" spans="1:21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64"/>
        <v>9.74</v>
      </c>
      <c r="P1709" s="7">
        <f>E1709/L1709</f>
        <v>54.111111111111114</v>
      </c>
      <c r="Q1709" t="str">
        <f t="shared" si="272"/>
        <v>music</v>
      </c>
      <c r="R1709" t="str">
        <f t="shared" si="270"/>
        <v>faith</v>
      </c>
      <c r="S1709" s="4">
        <f t="shared" si="266"/>
        <v>42427.721006944441</v>
      </c>
      <c r="T1709" s="4">
        <f t="shared" si="267"/>
        <v>42457.679340277777</v>
      </c>
      <c r="U1709" s="18">
        <f t="shared" si="269"/>
        <v>29.958333333335759</v>
      </c>
    </row>
    <row r="1710" spans="1:21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64"/>
        <v>0</v>
      </c>
      <c r="P1710" s="7">
        <v>0</v>
      </c>
      <c r="Q1710" t="str">
        <f t="shared" si="272"/>
        <v>music</v>
      </c>
      <c r="R1710" t="str">
        <f t="shared" si="270"/>
        <v>faith</v>
      </c>
      <c r="S1710" s="4">
        <f t="shared" si="266"/>
        <v>42451.866967592592</v>
      </c>
      <c r="T1710" s="4">
        <f t="shared" si="267"/>
        <v>42491.866967592592</v>
      </c>
      <c r="U1710" s="18">
        <f t="shared" si="269"/>
        <v>40</v>
      </c>
    </row>
    <row r="1711" spans="1:21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64"/>
        <v>4.8571428571428568</v>
      </c>
      <c r="P1711" s="7">
        <f>E1711/L1711</f>
        <v>21.25</v>
      </c>
      <c r="Q1711" t="str">
        <f t="shared" si="272"/>
        <v>music</v>
      </c>
      <c r="R1711" t="str">
        <f t="shared" si="270"/>
        <v>faith</v>
      </c>
      <c r="S1711" s="4">
        <f t="shared" si="266"/>
        <v>41841.563819444447</v>
      </c>
      <c r="T1711" s="4">
        <f t="shared" si="267"/>
        <v>41882.818749999999</v>
      </c>
      <c r="U1711" s="18">
        <f t="shared" si="269"/>
        <v>41.254930555551255</v>
      </c>
    </row>
    <row r="1712" spans="1:21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64"/>
        <v>0.67999999999999994</v>
      </c>
      <c r="P1712" s="7">
        <f>E1712/L1712</f>
        <v>34</v>
      </c>
      <c r="Q1712" t="str">
        <f t="shared" si="272"/>
        <v>music</v>
      </c>
      <c r="R1712" t="str">
        <f t="shared" si="270"/>
        <v>faith</v>
      </c>
      <c r="S1712" s="4">
        <f t="shared" si="266"/>
        <v>42341.591296296298</v>
      </c>
      <c r="T1712" s="4">
        <f t="shared" si="267"/>
        <v>42387.541666666672</v>
      </c>
      <c r="U1712" s="18">
        <f t="shared" si="269"/>
        <v>45.950370370374003</v>
      </c>
    </row>
    <row r="1713" spans="1:21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64"/>
        <v>10.5</v>
      </c>
      <c r="P1713" s="7">
        <f>E1713/L1713</f>
        <v>525</v>
      </c>
      <c r="Q1713" t="str">
        <f t="shared" si="272"/>
        <v>music</v>
      </c>
      <c r="R1713" t="str">
        <f t="shared" si="270"/>
        <v>faith</v>
      </c>
      <c r="S1713" s="4">
        <f t="shared" si="266"/>
        <v>41852.646226851852</v>
      </c>
      <c r="T1713" s="4">
        <f t="shared" si="267"/>
        <v>41883.646226851852</v>
      </c>
      <c r="U1713" s="18">
        <f t="shared" si="269"/>
        <v>31</v>
      </c>
    </row>
    <row r="1714" spans="1:21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64"/>
        <v>0</v>
      </c>
      <c r="P1714" s="7">
        <v>0</v>
      </c>
      <c r="Q1714" t="str">
        <f t="shared" si="272"/>
        <v>music</v>
      </c>
      <c r="R1714" t="str">
        <f t="shared" si="270"/>
        <v>faith</v>
      </c>
      <c r="S1714" s="4">
        <f t="shared" si="266"/>
        <v>42125.913807870369</v>
      </c>
      <c r="T1714" s="4">
        <f t="shared" si="267"/>
        <v>42185.913807870369</v>
      </c>
      <c r="U1714" s="18">
        <f t="shared" si="269"/>
        <v>60</v>
      </c>
    </row>
    <row r="1715" spans="1:21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64"/>
        <v>1.6666666666666667</v>
      </c>
      <c r="P1715" s="7">
        <f t="shared" ref="P1715:P1722" si="274">E1715/L1715</f>
        <v>50</v>
      </c>
      <c r="Q1715" t="str">
        <f t="shared" si="272"/>
        <v>music</v>
      </c>
      <c r="R1715" t="str">
        <f t="shared" ref="R1715:R1742" si="275">RIGHT(N1715,5)</f>
        <v>faith</v>
      </c>
      <c r="S1715" s="4">
        <f t="shared" si="266"/>
        <v>41887.801064814819</v>
      </c>
      <c r="T1715" s="4">
        <f t="shared" si="267"/>
        <v>41917.801064814819</v>
      </c>
      <c r="U1715" s="18">
        <f t="shared" si="269"/>
        <v>30</v>
      </c>
    </row>
    <row r="1716" spans="1:21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64"/>
        <v>7.8680000000000003</v>
      </c>
      <c r="P1716" s="7">
        <f t="shared" si="274"/>
        <v>115.70588235294117</v>
      </c>
      <c r="Q1716" t="str">
        <f t="shared" si="272"/>
        <v>music</v>
      </c>
      <c r="R1716" t="str">
        <f t="shared" si="275"/>
        <v>faith</v>
      </c>
      <c r="S1716" s="4">
        <f t="shared" si="266"/>
        <v>42095.918530092589</v>
      </c>
      <c r="T1716" s="4">
        <f t="shared" si="267"/>
        <v>42125.918530092589</v>
      </c>
      <c r="U1716" s="18">
        <f t="shared" si="269"/>
        <v>30</v>
      </c>
    </row>
    <row r="1717" spans="1:21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64"/>
        <v>0.22</v>
      </c>
      <c r="P1717" s="7">
        <f t="shared" si="274"/>
        <v>5.5</v>
      </c>
      <c r="Q1717" t="str">
        <f t="shared" si="272"/>
        <v>music</v>
      </c>
      <c r="R1717" t="str">
        <f t="shared" si="275"/>
        <v>faith</v>
      </c>
      <c r="S1717" s="4">
        <f t="shared" si="266"/>
        <v>42064.217418981483</v>
      </c>
      <c r="T1717" s="4">
        <f t="shared" si="267"/>
        <v>42094.140277777777</v>
      </c>
      <c r="U1717" s="18">
        <f t="shared" si="269"/>
        <v>29.92285879629344</v>
      </c>
    </row>
    <row r="1718" spans="1:21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64"/>
        <v>7.5</v>
      </c>
      <c r="P1718" s="7">
        <f t="shared" si="274"/>
        <v>50</v>
      </c>
      <c r="Q1718" t="str">
        <f t="shared" si="272"/>
        <v>music</v>
      </c>
      <c r="R1718" t="str">
        <f t="shared" si="275"/>
        <v>faith</v>
      </c>
      <c r="S1718" s="4">
        <f t="shared" si="266"/>
        <v>42673.577534722222</v>
      </c>
      <c r="T1718" s="4">
        <f t="shared" si="267"/>
        <v>42713.619201388894</v>
      </c>
      <c r="U1718" s="18">
        <f t="shared" si="269"/>
        <v>40.041666666671517</v>
      </c>
    </row>
    <row r="1719" spans="1:21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64"/>
        <v>42.725880551301685</v>
      </c>
      <c r="P1719" s="7">
        <f t="shared" si="274"/>
        <v>34.024390243902438</v>
      </c>
      <c r="Q1719" t="str">
        <f t="shared" si="272"/>
        <v>music</v>
      </c>
      <c r="R1719" t="str">
        <f t="shared" si="275"/>
        <v>faith</v>
      </c>
      <c r="S1719" s="4">
        <f t="shared" si="266"/>
        <v>42460.981921296298</v>
      </c>
      <c r="T1719" s="4">
        <f t="shared" si="267"/>
        <v>42481.166666666672</v>
      </c>
      <c r="U1719" s="18">
        <f t="shared" si="269"/>
        <v>20.184745370374003</v>
      </c>
    </row>
    <row r="1720" spans="1:21" ht="15.75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64"/>
        <v>0.2142857142857143</v>
      </c>
      <c r="P1720" s="7">
        <f t="shared" si="274"/>
        <v>37.5</v>
      </c>
      <c r="Q1720" t="str">
        <f t="shared" si="272"/>
        <v>music</v>
      </c>
      <c r="R1720" t="str">
        <f t="shared" si="275"/>
        <v>faith</v>
      </c>
      <c r="S1720" s="4">
        <f t="shared" si="266"/>
        <v>42460.610520833332</v>
      </c>
      <c r="T1720" s="4">
        <f t="shared" si="267"/>
        <v>42504.207638888889</v>
      </c>
      <c r="U1720" s="18">
        <f t="shared" si="269"/>
        <v>43.597118055557075</v>
      </c>
    </row>
    <row r="1721" spans="1:21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64"/>
        <v>0.87500000000000011</v>
      </c>
      <c r="P1721" s="7">
        <f t="shared" si="274"/>
        <v>11.666666666666666</v>
      </c>
      <c r="Q1721" t="str">
        <f t="shared" si="272"/>
        <v>music</v>
      </c>
      <c r="R1721" t="str">
        <f t="shared" si="275"/>
        <v>faith</v>
      </c>
      <c r="S1721" s="4">
        <f t="shared" si="266"/>
        <v>41869.534618055557</v>
      </c>
      <c r="T1721" s="4">
        <f t="shared" si="267"/>
        <v>41899.534618055557</v>
      </c>
      <c r="U1721" s="18">
        <f t="shared" si="269"/>
        <v>30</v>
      </c>
    </row>
    <row r="1722" spans="1:21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64"/>
        <v>5.625</v>
      </c>
      <c r="P1722" s="7">
        <f t="shared" si="274"/>
        <v>28.125</v>
      </c>
      <c r="Q1722" t="str">
        <f t="shared" si="272"/>
        <v>music</v>
      </c>
      <c r="R1722" t="str">
        <f t="shared" si="275"/>
        <v>faith</v>
      </c>
      <c r="S1722" s="4">
        <f t="shared" si="266"/>
        <v>41922.783229166671</v>
      </c>
      <c r="T1722" s="4">
        <f t="shared" si="267"/>
        <v>41952.824895833335</v>
      </c>
      <c r="U1722" s="18">
        <f t="shared" si="269"/>
        <v>30.041666666664241</v>
      </c>
    </row>
    <row r="1723" spans="1:21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64"/>
        <v>0</v>
      </c>
      <c r="P1723" s="7">
        <v>0</v>
      </c>
      <c r="Q1723" t="str">
        <f t="shared" si="272"/>
        <v>music</v>
      </c>
      <c r="R1723" t="str">
        <f t="shared" si="275"/>
        <v>faith</v>
      </c>
      <c r="S1723" s="4">
        <f t="shared" si="266"/>
        <v>42319.461377314816</v>
      </c>
      <c r="T1723" s="4">
        <f t="shared" si="267"/>
        <v>42349.461377314816</v>
      </c>
      <c r="U1723" s="18">
        <f t="shared" si="269"/>
        <v>30</v>
      </c>
    </row>
    <row r="1724" spans="1:21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64"/>
        <v>3.4722222222222224E-2</v>
      </c>
      <c r="P1724" s="7">
        <f t="shared" ref="P1724:P1730" si="276">E1724/L1724</f>
        <v>1</v>
      </c>
      <c r="Q1724" t="str">
        <f t="shared" si="272"/>
        <v>music</v>
      </c>
      <c r="R1724" t="str">
        <f t="shared" si="275"/>
        <v>faith</v>
      </c>
      <c r="S1724" s="4">
        <f t="shared" si="266"/>
        <v>42425.960983796293</v>
      </c>
      <c r="T1724" s="4">
        <f t="shared" si="267"/>
        <v>42463.006944444445</v>
      </c>
      <c r="U1724" s="18">
        <f t="shared" si="269"/>
        <v>37.045960648152686</v>
      </c>
    </row>
    <row r="1725" spans="1:21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64"/>
        <v>6.5</v>
      </c>
      <c r="P1725" s="7">
        <f t="shared" si="276"/>
        <v>216.66666666666666</v>
      </c>
      <c r="Q1725" t="str">
        <f t="shared" si="272"/>
        <v>music</v>
      </c>
      <c r="R1725" t="str">
        <f t="shared" si="275"/>
        <v>faith</v>
      </c>
      <c r="S1725" s="4">
        <f t="shared" si="266"/>
        <v>42129.82540509259</v>
      </c>
      <c r="T1725" s="4">
        <f t="shared" si="267"/>
        <v>42186.25</v>
      </c>
      <c r="U1725" s="18">
        <f t="shared" si="269"/>
        <v>56.42459490741021</v>
      </c>
    </row>
    <row r="1726" spans="1:21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64"/>
        <v>0.58333333333333337</v>
      </c>
      <c r="P1726" s="7">
        <f t="shared" si="276"/>
        <v>8.75</v>
      </c>
      <c r="Q1726" t="str">
        <f t="shared" si="272"/>
        <v>music</v>
      </c>
      <c r="R1726" t="str">
        <f t="shared" si="275"/>
        <v>faith</v>
      </c>
      <c r="S1726" s="4">
        <f t="shared" si="266"/>
        <v>41912.932430555556</v>
      </c>
      <c r="T1726" s="4">
        <f t="shared" si="267"/>
        <v>41942.932430555556</v>
      </c>
      <c r="U1726" s="18">
        <f t="shared" si="269"/>
        <v>30</v>
      </c>
    </row>
    <row r="1727" spans="1:21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64"/>
        <v>10.181818181818182</v>
      </c>
      <c r="P1727" s="7">
        <f t="shared" si="276"/>
        <v>62.222222222222221</v>
      </c>
      <c r="Q1727" t="str">
        <f t="shared" si="272"/>
        <v>music</v>
      </c>
      <c r="R1727" t="str">
        <f t="shared" si="275"/>
        <v>faith</v>
      </c>
      <c r="S1727" s="4">
        <f t="shared" si="266"/>
        <v>41845.968159722222</v>
      </c>
      <c r="T1727" s="4">
        <f t="shared" si="267"/>
        <v>41875.968159722222</v>
      </c>
      <c r="U1727" s="18">
        <f t="shared" si="269"/>
        <v>30</v>
      </c>
    </row>
    <row r="1728" spans="1:21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64"/>
        <v>33.784615384615385</v>
      </c>
      <c r="P1728" s="7">
        <f t="shared" si="276"/>
        <v>137.25</v>
      </c>
      <c r="Q1728" t="str">
        <f t="shared" si="272"/>
        <v>music</v>
      </c>
      <c r="R1728" t="str">
        <f t="shared" si="275"/>
        <v>faith</v>
      </c>
      <c r="S1728" s="4">
        <f t="shared" si="266"/>
        <v>41788.919722222221</v>
      </c>
      <c r="T1728" s="4">
        <f t="shared" si="267"/>
        <v>41817.919722222221</v>
      </c>
      <c r="U1728" s="18">
        <f t="shared" si="269"/>
        <v>29</v>
      </c>
    </row>
    <row r="1729" spans="1:21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64"/>
        <v>3.3333333333333333E-2</v>
      </c>
      <c r="P1729" s="7">
        <f t="shared" si="276"/>
        <v>1</v>
      </c>
      <c r="Q1729" t="str">
        <f t="shared" si="272"/>
        <v>music</v>
      </c>
      <c r="R1729" t="str">
        <f t="shared" si="275"/>
        <v>faith</v>
      </c>
      <c r="S1729" s="4">
        <f t="shared" si="266"/>
        <v>42044.927974537037</v>
      </c>
      <c r="T1729" s="4">
        <f t="shared" si="267"/>
        <v>42099.458333333328</v>
      </c>
      <c r="U1729" s="18">
        <f t="shared" si="269"/>
        <v>54.530358796291694</v>
      </c>
    </row>
    <row r="1730" spans="1:21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277">(E1730/D1730)*100</f>
        <v>68.400000000000006</v>
      </c>
      <c r="P1730" s="7">
        <f t="shared" si="276"/>
        <v>122.14285714285714</v>
      </c>
      <c r="Q1730" t="str">
        <f t="shared" si="272"/>
        <v>music</v>
      </c>
      <c r="R1730" t="str">
        <f t="shared" si="275"/>
        <v>faith</v>
      </c>
      <c r="S1730" s="4">
        <f t="shared" ref="S1730:S1793" si="278" xml:space="preserve"> ((J1730/86400) +25569)</f>
        <v>42268.625856481478</v>
      </c>
      <c r="T1730" s="4">
        <f t="shared" ref="T1730:T1793" si="279" xml:space="preserve"> ((I1730/86400) +25569)</f>
        <v>42298.625856481478</v>
      </c>
      <c r="U1730" s="18">
        <f t="shared" si="269"/>
        <v>30</v>
      </c>
    </row>
    <row r="1731" spans="1:21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277"/>
        <v>0</v>
      </c>
      <c r="P1731" s="7">
        <v>0</v>
      </c>
      <c r="Q1731" t="str">
        <f t="shared" ref="Q1731:Q1742" si="280">LEFT(N1731,5)</f>
        <v>music</v>
      </c>
      <c r="R1731" t="str">
        <f t="shared" si="275"/>
        <v>faith</v>
      </c>
      <c r="S1731" s="4">
        <f t="shared" si="278"/>
        <v>42471.052152777775</v>
      </c>
      <c r="T1731" s="4">
        <f t="shared" si="279"/>
        <v>42531.052152777775</v>
      </c>
      <c r="U1731" s="18">
        <f t="shared" ref="U1731:U1794" si="281">T1731-S1731</f>
        <v>60</v>
      </c>
    </row>
    <row r="1732" spans="1:21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77"/>
        <v>0</v>
      </c>
      <c r="P1732" s="7">
        <v>0</v>
      </c>
      <c r="Q1732" t="str">
        <f t="shared" si="280"/>
        <v>music</v>
      </c>
      <c r="R1732" t="str">
        <f t="shared" si="275"/>
        <v>faith</v>
      </c>
      <c r="S1732" s="4">
        <f t="shared" si="278"/>
        <v>42272.087766203702</v>
      </c>
      <c r="T1732" s="4">
        <f t="shared" si="279"/>
        <v>42302.087766203702</v>
      </c>
      <c r="U1732" s="18">
        <f t="shared" si="281"/>
        <v>30</v>
      </c>
    </row>
    <row r="1733" spans="1:21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77"/>
        <v>0</v>
      </c>
      <c r="P1733" s="7">
        <v>0</v>
      </c>
      <c r="Q1733" t="str">
        <f t="shared" si="280"/>
        <v>music</v>
      </c>
      <c r="R1733" t="str">
        <f t="shared" si="275"/>
        <v>faith</v>
      </c>
      <c r="S1733" s="4">
        <f t="shared" si="278"/>
        <v>42152.906851851847</v>
      </c>
      <c r="T1733" s="4">
        <f t="shared" si="279"/>
        <v>42166.625</v>
      </c>
      <c r="U1733" s="18">
        <f t="shared" si="281"/>
        <v>13.718148148152977</v>
      </c>
    </row>
    <row r="1734" spans="1:21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77"/>
        <v>0</v>
      </c>
      <c r="P1734" s="7">
        <v>0</v>
      </c>
      <c r="Q1734" t="str">
        <f t="shared" si="280"/>
        <v>music</v>
      </c>
      <c r="R1734" t="str">
        <f t="shared" si="275"/>
        <v>faith</v>
      </c>
      <c r="S1734" s="4">
        <f t="shared" si="278"/>
        <v>42325.683807870373</v>
      </c>
      <c r="T1734" s="4">
        <f t="shared" si="279"/>
        <v>42385.208333333328</v>
      </c>
      <c r="U1734" s="18">
        <f t="shared" si="281"/>
        <v>59.524525462955353</v>
      </c>
    </row>
    <row r="1735" spans="1:21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77"/>
        <v>0</v>
      </c>
      <c r="P1735" s="7">
        <v>0</v>
      </c>
      <c r="Q1735" t="str">
        <f t="shared" si="280"/>
        <v>music</v>
      </c>
      <c r="R1735" t="str">
        <f t="shared" si="275"/>
        <v>faith</v>
      </c>
      <c r="S1735" s="4">
        <f t="shared" si="278"/>
        <v>42614.675625000003</v>
      </c>
      <c r="T1735" s="4">
        <f t="shared" si="279"/>
        <v>42626.895833333328</v>
      </c>
      <c r="U1735" s="18">
        <f t="shared" si="281"/>
        <v>12.22020833332499</v>
      </c>
    </row>
    <row r="1736" spans="1:21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77"/>
        <v>2.2222222222222223E-2</v>
      </c>
      <c r="P1736" s="7">
        <f t="shared" ref="P1736:P1741" si="282">E1736/L1736</f>
        <v>1</v>
      </c>
      <c r="Q1736" t="str">
        <f t="shared" si="280"/>
        <v>music</v>
      </c>
      <c r="R1736" t="str">
        <f t="shared" si="275"/>
        <v>faith</v>
      </c>
      <c r="S1736" s="4">
        <f t="shared" si="278"/>
        <v>42102.036527777775</v>
      </c>
      <c r="T1736" s="4">
        <f t="shared" si="279"/>
        <v>42132.036527777775</v>
      </c>
      <c r="U1736" s="18">
        <f t="shared" si="281"/>
        <v>30</v>
      </c>
    </row>
    <row r="1737" spans="1:21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77"/>
        <v>11</v>
      </c>
      <c r="P1737" s="7">
        <f t="shared" si="282"/>
        <v>55</v>
      </c>
      <c r="Q1737" t="str">
        <f t="shared" si="280"/>
        <v>music</v>
      </c>
      <c r="R1737" t="str">
        <f t="shared" si="275"/>
        <v>faith</v>
      </c>
      <c r="S1737" s="4">
        <f t="shared" si="278"/>
        <v>42559.81417824074</v>
      </c>
      <c r="T1737" s="4">
        <f t="shared" si="279"/>
        <v>42589.81417824074</v>
      </c>
      <c r="U1737" s="18">
        <f t="shared" si="281"/>
        <v>30</v>
      </c>
    </row>
    <row r="1738" spans="1:21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77"/>
        <v>0.73333333333333328</v>
      </c>
      <c r="P1738" s="7">
        <f t="shared" si="282"/>
        <v>22</v>
      </c>
      <c r="Q1738" t="str">
        <f t="shared" si="280"/>
        <v>music</v>
      </c>
      <c r="R1738" t="str">
        <f t="shared" si="275"/>
        <v>faith</v>
      </c>
      <c r="S1738" s="4">
        <f t="shared" si="278"/>
        <v>42286.861493055556</v>
      </c>
      <c r="T1738" s="4">
        <f t="shared" si="279"/>
        <v>42316.90315972222</v>
      </c>
      <c r="U1738" s="18">
        <f t="shared" si="281"/>
        <v>30.041666666664241</v>
      </c>
    </row>
    <row r="1739" spans="1:21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77"/>
        <v>21.25</v>
      </c>
      <c r="P1739" s="7">
        <f t="shared" si="282"/>
        <v>56.666666666666664</v>
      </c>
      <c r="Q1739" t="str">
        <f t="shared" si="280"/>
        <v>music</v>
      </c>
      <c r="R1739" t="str">
        <f t="shared" si="275"/>
        <v>faith</v>
      </c>
      <c r="S1739" s="4">
        <f t="shared" si="278"/>
        <v>42175.948981481481</v>
      </c>
      <c r="T1739" s="4">
        <f t="shared" si="279"/>
        <v>42205.948981481481</v>
      </c>
      <c r="U1739" s="18">
        <f t="shared" si="281"/>
        <v>30</v>
      </c>
    </row>
    <row r="1740" spans="1:21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77"/>
        <v>0.4</v>
      </c>
      <c r="P1740" s="7">
        <f t="shared" si="282"/>
        <v>20</v>
      </c>
      <c r="Q1740" t="str">
        <f t="shared" si="280"/>
        <v>music</v>
      </c>
      <c r="R1740" t="str">
        <f t="shared" si="275"/>
        <v>faith</v>
      </c>
      <c r="S1740" s="4">
        <f t="shared" si="278"/>
        <v>41884.874328703707</v>
      </c>
      <c r="T1740" s="4">
        <f t="shared" si="279"/>
        <v>41914.874328703707</v>
      </c>
      <c r="U1740" s="18">
        <f t="shared" si="281"/>
        <v>30</v>
      </c>
    </row>
    <row r="1741" spans="1:21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77"/>
        <v>0.1</v>
      </c>
      <c r="P1741" s="7">
        <f t="shared" si="282"/>
        <v>1</v>
      </c>
      <c r="Q1741" t="str">
        <f t="shared" si="280"/>
        <v>music</v>
      </c>
      <c r="R1741" t="str">
        <f t="shared" si="275"/>
        <v>faith</v>
      </c>
      <c r="S1741" s="4">
        <f t="shared" si="278"/>
        <v>42435.874212962968</v>
      </c>
      <c r="T1741" s="4">
        <f t="shared" si="279"/>
        <v>42494.832546296297</v>
      </c>
      <c r="U1741" s="18">
        <f t="shared" si="281"/>
        <v>58.958333333328483</v>
      </c>
    </row>
    <row r="1742" spans="1:21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77"/>
        <v>0</v>
      </c>
      <c r="P1742" s="7">
        <v>0</v>
      </c>
      <c r="Q1742" t="str">
        <f t="shared" si="280"/>
        <v>music</v>
      </c>
      <c r="R1742" t="str">
        <f t="shared" si="275"/>
        <v>faith</v>
      </c>
      <c r="S1742" s="4">
        <f t="shared" si="278"/>
        <v>42171.817384259259</v>
      </c>
      <c r="T1742" s="4">
        <f t="shared" si="279"/>
        <v>42201.817384259259</v>
      </c>
      <c r="U1742" s="18">
        <f t="shared" si="281"/>
        <v>30</v>
      </c>
    </row>
    <row r="1743" spans="1:21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77"/>
        <v>110.83333333333334</v>
      </c>
      <c r="P1743" s="7">
        <f t="shared" ref="P1743:P1767" si="283">E1743/L1743</f>
        <v>25.576923076923077</v>
      </c>
      <c r="Q1743" t="str">
        <f t="shared" ref="Q1743:Q1774" si="284">LEFT(N1743,11)</f>
        <v>photography</v>
      </c>
      <c r="R1743" t="str">
        <f t="shared" ref="R1743:R1774" si="285">RIGHT(N1743,10)</f>
        <v>photobooks</v>
      </c>
      <c r="S1743" s="4">
        <f t="shared" si="278"/>
        <v>42120.628136574072</v>
      </c>
      <c r="T1743" s="4">
        <f t="shared" si="279"/>
        <v>42165.628136574072</v>
      </c>
      <c r="U1743" s="18">
        <f t="shared" si="281"/>
        <v>45</v>
      </c>
    </row>
    <row r="1744" spans="1:21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77"/>
        <v>108.74999999999999</v>
      </c>
      <c r="P1744" s="7">
        <f t="shared" si="283"/>
        <v>63.970588235294116</v>
      </c>
      <c r="Q1744" t="str">
        <f t="shared" si="284"/>
        <v>photography</v>
      </c>
      <c r="R1744" t="str">
        <f t="shared" si="285"/>
        <v>photobooks</v>
      </c>
      <c r="S1744" s="4">
        <f t="shared" si="278"/>
        <v>42710.876967592594</v>
      </c>
      <c r="T1744" s="4">
        <f t="shared" si="279"/>
        <v>42742.875</v>
      </c>
      <c r="U1744" s="18">
        <f t="shared" si="281"/>
        <v>31.998032407405844</v>
      </c>
    </row>
    <row r="1745" spans="1:21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77"/>
        <v>100.41666666666667</v>
      </c>
      <c r="P1745" s="7">
        <f t="shared" si="283"/>
        <v>89.925373134328353</v>
      </c>
      <c r="Q1745" t="str">
        <f t="shared" si="284"/>
        <v>photography</v>
      </c>
      <c r="R1745" t="str">
        <f t="shared" si="285"/>
        <v>photobooks</v>
      </c>
      <c r="S1745" s="4">
        <f t="shared" si="278"/>
        <v>42586.925636574073</v>
      </c>
      <c r="T1745" s="4">
        <f t="shared" si="279"/>
        <v>42609.165972222225</v>
      </c>
      <c r="U1745" s="18">
        <f t="shared" si="281"/>
        <v>22.240335648151813</v>
      </c>
    </row>
    <row r="1746" spans="1:21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77"/>
        <v>118.45454545454545</v>
      </c>
      <c r="P1746" s="7">
        <f t="shared" si="283"/>
        <v>93.071428571428569</v>
      </c>
      <c r="Q1746" t="str">
        <f t="shared" si="284"/>
        <v>photography</v>
      </c>
      <c r="R1746" t="str">
        <f t="shared" si="285"/>
        <v>photobooks</v>
      </c>
      <c r="S1746" s="4">
        <f t="shared" si="278"/>
        <v>42026.605057870373</v>
      </c>
      <c r="T1746" s="4">
        <f t="shared" si="279"/>
        <v>42071.563391203701</v>
      </c>
      <c r="U1746" s="18">
        <f t="shared" si="281"/>
        <v>44.958333333328483</v>
      </c>
    </row>
    <row r="1747" spans="1:21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77"/>
        <v>114.01428571428571</v>
      </c>
      <c r="P1747" s="7">
        <f t="shared" si="283"/>
        <v>89.674157303370791</v>
      </c>
      <c r="Q1747" t="str">
        <f t="shared" si="284"/>
        <v>photography</v>
      </c>
      <c r="R1747" t="str">
        <f t="shared" si="285"/>
        <v>photobooks</v>
      </c>
      <c r="S1747" s="4">
        <f t="shared" si="278"/>
        <v>42690.259699074071</v>
      </c>
      <c r="T1747" s="4">
        <f t="shared" si="279"/>
        <v>42726.083333333328</v>
      </c>
      <c r="U1747" s="18">
        <f t="shared" si="281"/>
        <v>35.823634259257233</v>
      </c>
    </row>
    <row r="1748" spans="1:21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77"/>
        <v>148.10000000000002</v>
      </c>
      <c r="P1748" s="7">
        <f t="shared" si="283"/>
        <v>207.61682242990653</v>
      </c>
      <c r="Q1748" t="str">
        <f t="shared" si="284"/>
        <v>photography</v>
      </c>
      <c r="R1748" t="str">
        <f t="shared" si="285"/>
        <v>photobooks</v>
      </c>
      <c r="S1748" s="4">
        <f t="shared" si="278"/>
        <v>42668.176701388889</v>
      </c>
      <c r="T1748" s="4">
        <f t="shared" si="279"/>
        <v>42698.083333333328</v>
      </c>
      <c r="U1748" s="18">
        <f t="shared" si="281"/>
        <v>29.906631944439141</v>
      </c>
    </row>
    <row r="1749" spans="1:21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77"/>
        <v>104.95555555555556</v>
      </c>
      <c r="P1749" s="7">
        <f t="shared" si="283"/>
        <v>59.408805031446541</v>
      </c>
      <c r="Q1749" t="str">
        <f t="shared" si="284"/>
        <v>photography</v>
      </c>
      <c r="R1749" t="str">
        <f t="shared" si="285"/>
        <v>photobooks</v>
      </c>
      <c r="S1749" s="4">
        <f t="shared" si="278"/>
        <v>42292.435532407406</v>
      </c>
      <c r="T1749" s="4">
        <f t="shared" si="279"/>
        <v>42321.625</v>
      </c>
      <c r="U1749" s="18">
        <f t="shared" si="281"/>
        <v>29.189467592594156</v>
      </c>
    </row>
    <row r="1750" spans="1:21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77"/>
        <v>129.94800000000001</v>
      </c>
      <c r="P1750" s="7">
        <f t="shared" si="283"/>
        <v>358.97237569060775</v>
      </c>
      <c r="Q1750" t="str">
        <f t="shared" si="284"/>
        <v>photography</v>
      </c>
      <c r="R1750" t="str">
        <f t="shared" si="285"/>
        <v>photobooks</v>
      </c>
      <c r="S1750" s="4">
        <f t="shared" si="278"/>
        <v>42219.950729166667</v>
      </c>
      <c r="T1750" s="4">
        <f t="shared" si="279"/>
        <v>42249.950729166667</v>
      </c>
      <c r="U1750" s="18">
        <f t="shared" si="281"/>
        <v>30</v>
      </c>
    </row>
    <row r="1751" spans="1:21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77"/>
        <v>123.48756218905473</v>
      </c>
      <c r="P1751" s="7">
        <f t="shared" si="283"/>
        <v>94.736641221374043</v>
      </c>
      <c r="Q1751" t="str">
        <f t="shared" si="284"/>
        <v>photography</v>
      </c>
      <c r="R1751" t="str">
        <f t="shared" si="285"/>
        <v>photobooks</v>
      </c>
      <c r="S1751" s="4">
        <f t="shared" si="278"/>
        <v>42758.975937499999</v>
      </c>
      <c r="T1751" s="4">
        <f t="shared" si="279"/>
        <v>42795.791666666672</v>
      </c>
      <c r="U1751" s="18">
        <f t="shared" si="281"/>
        <v>36.815729166672099</v>
      </c>
    </row>
    <row r="1752" spans="1:21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77"/>
        <v>201.62</v>
      </c>
      <c r="P1752" s="7">
        <f t="shared" si="283"/>
        <v>80.647999999999996</v>
      </c>
      <c r="Q1752" t="str">
        <f t="shared" si="284"/>
        <v>photography</v>
      </c>
      <c r="R1752" t="str">
        <f t="shared" si="285"/>
        <v>photobooks</v>
      </c>
      <c r="S1752" s="4">
        <f t="shared" si="278"/>
        <v>42454.836851851855</v>
      </c>
      <c r="T1752" s="4">
        <f t="shared" si="279"/>
        <v>42479.836851851855</v>
      </c>
      <c r="U1752" s="18">
        <f t="shared" si="281"/>
        <v>25</v>
      </c>
    </row>
    <row r="1753" spans="1:21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77"/>
        <v>102.89999999999999</v>
      </c>
      <c r="P1753" s="7">
        <f t="shared" si="283"/>
        <v>168.68852459016392</v>
      </c>
      <c r="Q1753" t="str">
        <f t="shared" si="284"/>
        <v>photography</v>
      </c>
      <c r="R1753" t="str">
        <f t="shared" si="285"/>
        <v>photobooks</v>
      </c>
      <c r="S1753" s="4">
        <f t="shared" si="278"/>
        <v>42052.7815162037</v>
      </c>
      <c r="T1753" s="4">
        <f t="shared" si="279"/>
        <v>42082.739849537036</v>
      </c>
      <c r="U1753" s="18">
        <f t="shared" si="281"/>
        <v>29.958333333335759</v>
      </c>
    </row>
    <row r="1754" spans="1:21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77"/>
        <v>260.16666666666663</v>
      </c>
      <c r="P1754" s="7">
        <f t="shared" si="283"/>
        <v>34.68888888888889</v>
      </c>
      <c r="Q1754" t="str">
        <f t="shared" si="284"/>
        <v>photography</v>
      </c>
      <c r="R1754" t="str">
        <f t="shared" si="285"/>
        <v>photobooks</v>
      </c>
      <c r="S1754" s="4">
        <f t="shared" si="278"/>
        <v>42627.253263888888</v>
      </c>
      <c r="T1754" s="4">
        <f t="shared" si="279"/>
        <v>42657.253263888888</v>
      </c>
      <c r="U1754" s="18">
        <f t="shared" si="281"/>
        <v>30</v>
      </c>
    </row>
    <row r="1755" spans="1:21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77"/>
        <v>108</v>
      </c>
      <c r="P1755" s="7">
        <f t="shared" si="283"/>
        <v>462.85714285714283</v>
      </c>
      <c r="Q1755" t="str">
        <f t="shared" si="284"/>
        <v>photography</v>
      </c>
      <c r="R1755" t="str">
        <f t="shared" si="285"/>
        <v>photobooks</v>
      </c>
      <c r="S1755" s="4">
        <f t="shared" si="278"/>
        <v>42420.74962962963</v>
      </c>
      <c r="T1755" s="4">
        <f t="shared" si="279"/>
        <v>42450.707962962959</v>
      </c>
      <c r="U1755" s="18">
        <f t="shared" si="281"/>
        <v>29.958333333328483</v>
      </c>
    </row>
    <row r="1756" spans="1:21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77"/>
        <v>110.52941176470587</v>
      </c>
      <c r="P1756" s="7">
        <f t="shared" si="283"/>
        <v>104.38888888888889</v>
      </c>
      <c r="Q1756" t="str">
        <f t="shared" si="284"/>
        <v>photography</v>
      </c>
      <c r="R1756" t="str">
        <f t="shared" si="285"/>
        <v>photobooks</v>
      </c>
      <c r="S1756" s="4">
        <f t="shared" si="278"/>
        <v>42067.876770833333</v>
      </c>
      <c r="T1756" s="4">
        <f t="shared" si="279"/>
        <v>42097.835104166668</v>
      </c>
      <c r="U1756" s="18">
        <f t="shared" si="281"/>
        <v>29.958333333335759</v>
      </c>
    </row>
    <row r="1757" spans="1:21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77"/>
        <v>120</v>
      </c>
      <c r="P1757" s="7">
        <f t="shared" si="283"/>
        <v>7.5</v>
      </c>
      <c r="Q1757" t="str">
        <f t="shared" si="284"/>
        <v>photography</v>
      </c>
      <c r="R1757" t="str">
        <f t="shared" si="285"/>
        <v>photobooks</v>
      </c>
      <c r="S1757" s="4">
        <f t="shared" si="278"/>
        <v>42252.788900462961</v>
      </c>
      <c r="T1757" s="4">
        <f t="shared" si="279"/>
        <v>42282.788900462961</v>
      </c>
      <c r="U1757" s="18">
        <f t="shared" si="281"/>
        <v>30</v>
      </c>
    </row>
    <row r="1758" spans="1:21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77"/>
        <v>102.82909090909091</v>
      </c>
      <c r="P1758" s="7">
        <f t="shared" si="283"/>
        <v>47.13</v>
      </c>
      <c r="Q1758" t="str">
        <f t="shared" si="284"/>
        <v>photography</v>
      </c>
      <c r="R1758" t="str">
        <f t="shared" si="285"/>
        <v>photobooks</v>
      </c>
      <c r="S1758" s="4">
        <f t="shared" si="278"/>
        <v>42571.167465277773</v>
      </c>
      <c r="T1758" s="4">
        <f t="shared" si="279"/>
        <v>42611.167465277773</v>
      </c>
      <c r="U1758" s="18">
        <f t="shared" si="281"/>
        <v>40</v>
      </c>
    </row>
    <row r="1759" spans="1:21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77"/>
        <v>115.99999999999999</v>
      </c>
      <c r="P1759" s="7">
        <f t="shared" si="283"/>
        <v>414.28571428571428</v>
      </c>
      <c r="Q1759" t="str">
        <f t="shared" si="284"/>
        <v>photography</v>
      </c>
      <c r="R1759" t="str">
        <f t="shared" si="285"/>
        <v>photobooks</v>
      </c>
      <c r="S1759" s="4">
        <f t="shared" si="278"/>
        <v>42733.827349537038</v>
      </c>
      <c r="T1759" s="4">
        <f t="shared" si="279"/>
        <v>42763.811805555553</v>
      </c>
      <c r="U1759" s="18">
        <f t="shared" si="281"/>
        <v>29.98445601851563</v>
      </c>
    </row>
    <row r="1760" spans="1:21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77"/>
        <v>114.7</v>
      </c>
      <c r="P1760" s="7">
        <f t="shared" si="283"/>
        <v>42.481481481481481</v>
      </c>
      <c r="Q1760" t="str">
        <f t="shared" si="284"/>
        <v>photography</v>
      </c>
      <c r="R1760" t="str">
        <f t="shared" si="285"/>
        <v>photobooks</v>
      </c>
      <c r="S1760" s="4">
        <f t="shared" si="278"/>
        <v>42505.955925925926</v>
      </c>
      <c r="T1760" s="4">
        <f t="shared" si="279"/>
        <v>42565.955925925926</v>
      </c>
      <c r="U1760" s="18">
        <f t="shared" si="281"/>
        <v>60</v>
      </c>
    </row>
    <row r="1761" spans="1:21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77"/>
        <v>106.60000000000001</v>
      </c>
      <c r="P1761" s="7">
        <f t="shared" si="283"/>
        <v>108.77551020408163</v>
      </c>
      <c r="Q1761" t="str">
        <f t="shared" si="284"/>
        <v>photography</v>
      </c>
      <c r="R1761" t="str">
        <f t="shared" si="285"/>
        <v>photobooks</v>
      </c>
      <c r="S1761" s="4">
        <f t="shared" si="278"/>
        <v>42068.829039351855</v>
      </c>
      <c r="T1761" s="4">
        <f t="shared" si="279"/>
        <v>42088.787372685183</v>
      </c>
      <c r="U1761" s="18">
        <f t="shared" si="281"/>
        <v>19.958333333328483</v>
      </c>
    </row>
    <row r="1762" spans="1:21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77"/>
        <v>165.44</v>
      </c>
      <c r="P1762" s="7">
        <f t="shared" si="283"/>
        <v>81.098039215686271</v>
      </c>
      <c r="Q1762" t="str">
        <f t="shared" si="284"/>
        <v>photography</v>
      </c>
      <c r="R1762" t="str">
        <f t="shared" si="285"/>
        <v>photobooks</v>
      </c>
      <c r="S1762" s="4">
        <f t="shared" si="278"/>
        <v>42405.67260416667</v>
      </c>
      <c r="T1762" s="4">
        <f t="shared" si="279"/>
        <v>42425.67260416667</v>
      </c>
      <c r="U1762" s="18">
        <f t="shared" si="281"/>
        <v>20</v>
      </c>
    </row>
    <row r="1763" spans="1:21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77"/>
        <v>155</v>
      </c>
      <c r="P1763" s="7">
        <f t="shared" si="283"/>
        <v>51.666666666666664</v>
      </c>
      <c r="Q1763" t="str">
        <f t="shared" si="284"/>
        <v>photography</v>
      </c>
      <c r="R1763" t="str">
        <f t="shared" si="285"/>
        <v>photobooks</v>
      </c>
      <c r="S1763" s="4">
        <f t="shared" si="278"/>
        <v>42209.567824074074</v>
      </c>
      <c r="T1763" s="4">
        <f t="shared" si="279"/>
        <v>42259.567824074074</v>
      </c>
      <c r="U1763" s="18">
        <f t="shared" si="281"/>
        <v>50</v>
      </c>
    </row>
    <row r="1764" spans="1:21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77"/>
        <v>885</v>
      </c>
      <c r="P1764" s="7">
        <f t="shared" si="283"/>
        <v>35.4</v>
      </c>
      <c r="Q1764" t="str">
        <f t="shared" si="284"/>
        <v>photography</v>
      </c>
      <c r="R1764" t="str">
        <f t="shared" si="285"/>
        <v>photobooks</v>
      </c>
      <c r="S1764" s="4">
        <f t="shared" si="278"/>
        <v>42410.982002314813</v>
      </c>
      <c r="T1764" s="4">
        <f t="shared" si="279"/>
        <v>42440.982002314813</v>
      </c>
      <c r="U1764" s="18">
        <f t="shared" si="281"/>
        <v>30</v>
      </c>
    </row>
    <row r="1765" spans="1:21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77"/>
        <v>101.90833333333333</v>
      </c>
      <c r="P1765" s="7">
        <f t="shared" si="283"/>
        <v>103.63559322033899</v>
      </c>
      <c r="Q1765" t="str">
        <f t="shared" si="284"/>
        <v>photography</v>
      </c>
      <c r="R1765" t="str">
        <f t="shared" si="285"/>
        <v>photobooks</v>
      </c>
      <c r="S1765" s="4">
        <f t="shared" si="278"/>
        <v>42636.868518518517</v>
      </c>
      <c r="T1765" s="4">
        <f t="shared" si="279"/>
        <v>42666.868518518517</v>
      </c>
      <c r="U1765" s="18">
        <f t="shared" si="281"/>
        <v>30</v>
      </c>
    </row>
    <row r="1766" spans="1:21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77"/>
        <v>19.600000000000001</v>
      </c>
      <c r="P1766" s="7">
        <f t="shared" si="283"/>
        <v>55.282051282051285</v>
      </c>
      <c r="Q1766" t="str">
        <f t="shared" si="284"/>
        <v>photography</v>
      </c>
      <c r="R1766" t="str">
        <f t="shared" si="285"/>
        <v>photobooks</v>
      </c>
      <c r="S1766" s="4">
        <f t="shared" si="278"/>
        <v>41825.485868055555</v>
      </c>
      <c r="T1766" s="4">
        <f t="shared" si="279"/>
        <v>41854.485868055555</v>
      </c>
      <c r="U1766" s="18">
        <f t="shared" si="281"/>
        <v>29</v>
      </c>
    </row>
    <row r="1767" spans="1:21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77"/>
        <v>59.467839999999995</v>
      </c>
      <c r="P1767" s="7">
        <f t="shared" si="283"/>
        <v>72.16970873786407</v>
      </c>
      <c r="Q1767" t="str">
        <f t="shared" si="284"/>
        <v>photography</v>
      </c>
      <c r="R1767" t="str">
        <f t="shared" si="285"/>
        <v>photobooks</v>
      </c>
      <c r="S1767" s="4">
        <f t="shared" si="278"/>
        <v>41834.980462962965</v>
      </c>
      <c r="T1767" s="4">
        <f t="shared" si="279"/>
        <v>41864.980462962965</v>
      </c>
      <c r="U1767" s="18">
        <f t="shared" si="281"/>
        <v>30</v>
      </c>
    </row>
    <row r="1768" spans="1:21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77"/>
        <v>0</v>
      </c>
      <c r="P1768" s="7">
        <v>0</v>
      </c>
      <c r="Q1768" t="str">
        <f t="shared" si="284"/>
        <v>photography</v>
      </c>
      <c r="R1768" t="str">
        <f t="shared" si="285"/>
        <v>photobooks</v>
      </c>
      <c r="S1768" s="4">
        <f t="shared" si="278"/>
        <v>41855.859814814816</v>
      </c>
      <c r="T1768" s="4">
        <f t="shared" si="279"/>
        <v>41876.859814814816</v>
      </c>
      <c r="U1768" s="18">
        <f t="shared" si="281"/>
        <v>21</v>
      </c>
    </row>
    <row r="1769" spans="1:21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77"/>
        <v>45.72</v>
      </c>
      <c r="P1769" s="7">
        <f t="shared" ref="P1769:P1814" si="286">E1769/L1769</f>
        <v>58.615384615384613</v>
      </c>
      <c r="Q1769" t="str">
        <f t="shared" si="284"/>
        <v>photography</v>
      </c>
      <c r="R1769" t="str">
        <f t="shared" si="285"/>
        <v>photobooks</v>
      </c>
      <c r="S1769" s="4">
        <f t="shared" si="278"/>
        <v>41824.658379629633</v>
      </c>
      <c r="T1769" s="4">
        <f t="shared" si="279"/>
        <v>41854.658379629633</v>
      </c>
      <c r="U1769" s="18">
        <f t="shared" si="281"/>
        <v>30</v>
      </c>
    </row>
    <row r="1770" spans="1:21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77"/>
        <v>3.74</v>
      </c>
      <c r="P1770" s="7">
        <f t="shared" si="286"/>
        <v>12.466666666666667</v>
      </c>
      <c r="Q1770" t="str">
        <f t="shared" si="284"/>
        <v>photography</v>
      </c>
      <c r="R1770" t="str">
        <f t="shared" si="285"/>
        <v>photobooks</v>
      </c>
      <c r="S1770" s="4">
        <f t="shared" si="278"/>
        <v>41849.560694444444</v>
      </c>
      <c r="T1770" s="4">
        <f t="shared" si="279"/>
        <v>41909.560694444444</v>
      </c>
      <c r="U1770" s="18">
        <f t="shared" si="281"/>
        <v>60</v>
      </c>
    </row>
    <row r="1771" spans="1:21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77"/>
        <v>2.7025000000000001</v>
      </c>
      <c r="P1771" s="7">
        <f t="shared" si="286"/>
        <v>49.136363636363633</v>
      </c>
      <c r="Q1771" t="str">
        <f t="shared" si="284"/>
        <v>photography</v>
      </c>
      <c r="R1771" t="str">
        <f t="shared" si="285"/>
        <v>photobooks</v>
      </c>
      <c r="S1771" s="4">
        <f t="shared" si="278"/>
        <v>41987.818969907406</v>
      </c>
      <c r="T1771" s="4">
        <f t="shared" si="279"/>
        <v>42017.818969907406</v>
      </c>
      <c r="U1771" s="18">
        <f t="shared" si="281"/>
        <v>30</v>
      </c>
    </row>
    <row r="1772" spans="1:21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77"/>
        <v>56.51428571428572</v>
      </c>
      <c r="P1772" s="7">
        <f t="shared" si="286"/>
        <v>150.5</v>
      </c>
      <c r="Q1772" t="str">
        <f t="shared" si="284"/>
        <v>photography</v>
      </c>
      <c r="R1772" t="str">
        <f t="shared" si="285"/>
        <v>photobooks</v>
      </c>
      <c r="S1772" s="4">
        <f t="shared" si="278"/>
        <v>41891.780023148152</v>
      </c>
      <c r="T1772" s="4">
        <f t="shared" si="279"/>
        <v>41926.780023148152</v>
      </c>
      <c r="U1772" s="18">
        <f t="shared" si="281"/>
        <v>35</v>
      </c>
    </row>
    <row r="1773" spans="1:21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77"/>
        <v>21.30952380952381</v>
      </c>
      <c r="P1773" s="7">
        <f t="shared" si="286"/>
        <v>35.799999999999997</v>
      </c>
      <c r="Q1773" t="str">
        <f t="shared" si="284"/>
        <v>photography</v>
      </c>
      <c r="R1773" t="str">
        <f t="shared" si="285"/>
        <v>photobooks</v>
      </c>
      <c r="S1773" s="4">
        <f t="shared" si="278"/>
        <v>41905.979629629626</v>
      </c>
      <c r="T1773" s="4">
        <f t="shared" si="279"/>
        <v>41935.979629629626</v>
      </c>
      <c r="U1773" s="18">
        <f t="shared" si="281"/>
        <v>30</v>
      </c>
    </row>
    <row r="1774" spans="1:21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77"/>
        <v>15.6</v>
      </c>
      <c r="P1774" s="7">
        <f t="shared" si="286"/>
        <v>45.157894736842103</v>
      </c>
      <c r="Q1774" t="str">
        <f t="shared" si="284"/>
        <v>photography</v>
      </c>
      <c r="R1774" t="str">
        <f t="shared" si="285"/>
        <v>photobooks</v>
      </c>
      <c r="S1774" s="4">
        <f t="shared" si="278"/>
        <v>41766.718009259261</v>
      </c>
      <c r="T1774" s="4">
        <f t="shared" si="279"/>
        <v>41826.718009259261</v>
      </c>
      <c r="U1774" s="18">
        <f t="shared" si="281"/>
        <v>60</v>
      </c>
    </row>
    <row r="1775" spans="1:21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77"/>
        <v>6.2566666666666677</v>
      </c>
      <c r="P1775" s="7">
        <f t="shared" si="286"/>
        <v>98.78947368421052</v>
      </c>
      <c r="Q1775" t="str">
        <f t="shared" ref="Q1775:Q1806" si="287">LEFT(N1775,11)</f>
        <v>photography</v>
      </c>
      <c r="R1775" t="str">
        <f t="shared" ref="R1775:R1806" si="288">RIGHT(N1775,10)</f>
        <v>photobooks</v>
      </c>
      <c r="S1775" s="4">
        <f t="shared" si="278"/>
        <v>41978.760393518518</v>
      </c>
      <c r="T1775" s="4">
        <f t="shared" si="279"/>
        <v>42023.760393518518</v>
      </c>
      <c r="U1775" s="18">
        <f t="shared" si="281"/>
        <v>45</v>
      </c>
    </row>
    <row r="1776" spans="1:21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77"/>
        <v>45.92</v>
      </c>
      <c r="P1776" s="7">
        <f t="shared" si="286"/>
        <v>88.307692307692307</v>
      </c>
      <c r="Q1776" t="str">
        <f t="shared" si="287"/>
        <v>photography</v>
      </c>
      <c r="R1776" t="str">
        <f t="shared" si="288"/>
        <v>photobooks</v>
      </c>
      <c r="S1776" s="4">
        <f t="shared" si="278"/>
        <v>41930.218657407408</v>
      </c>
      <c r="T1776" s="4">
        <f t="shared" si="279"/>
        <v>41972.624305555553</v>
      </c>
      <c r="U1776" s="18">
        <f t="shared" si="281"/>
        <v>42.405648148145701</v>
      </c>
    </row>
    <row r="1777" spans="1:21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77"/>
        <v>65.101538461538468</v>
      </c>
      <c r="P1777" s="7">
        <f t="shared" si="286"/>
        <v>170.62903225806451</v>
      </c>
      <c r="Q1777" t="str">
        <f t="shared" si="287"/>
        <v>photography</v>
      </c>
      <c r="R1777" t="str">
        <f t="shared" si="288"/>
        <v>photobooks</v>
      </c>
      <c r="S1777" s="4">
        <f t="shared" si="278"/>
        <v>41891.976388888885</v>
      </c>
      <c r="T1777" s="4">
        <f t="shared" si="279"/>
        <v>41936.976388888885</v>
      </c>
      <c r="U1777" s="18">
        <f t="shared" si="281"/>
        <v>45</v>
      </c>
    </row>
    <row r="1778" spans="1:21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77"/>
        <v>6.7</v>
      </c>
      <c r="P1778" s="7">
        <f t="shared" si="286"/>
        <v>83.75</v>
      </c>
      <c r="Q1778" t="str">
        <f t="shared" si="287"/>
        <v>photography</v>
      </c>
      <c r="R1778" t="str">
        <f t="shared" si="288"/>
        <v>photobooks</v>
      </c>
      <c r="S1778" s="4">
        <f t="shared" si="278"/>
        <v>41905.95684027778</v>
      </c>
      <c r="T1778" s="4">
        <f t="shared" si="279"/>
        <v>41941.95684027778</v>
      </c>
      <c r="U1778" s="18">
        <f t="shared" si="281"/>
        <v>36</v>
      </c>
    </row>
    <row r="1779" spans="1:21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77"/>
        <v>13.5625</v>
      </c>
      <c r="P1779" s="7">
        <f t="shared" si="286"/>
        <v>65.099999999999994</v>
      </c>
      <c r="Q1779" t="str">
        <f t="shared" si="287"/>
        <v>photography</v>
      </c>
      <c r="R1779" t="str">
        <f t="shared" si="288"/>
        <v>photobooks</v>
      </c>
      <c r="S1779" s="4">
        <f t="shared" si="278"/>
        <v>42025.357094907406</v>
      </c>
      <c r="T1779" s="4">
        <f t="shared" si="279"/>
        <v>42055.357094907406</v>
      </c>
      <c r="U1779" s="18">
        <f t="shared" si="281"/>
        <v>30</v>
      </c>
    </row>
    <row r="1780" spans="1:21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77"/>
        <v>1.9900000000000002</v>
      </c>
      <c r="P1780" s="7">
        <f t="shared" si="286"/>
        <v>66.333333333333329</v>
      </c>
      <c r="Q1780" t="str">
        <f t="shared" si="287"/>
        <v>photography</v>
      </c>
      <c r="R1780" t="str">
        <f t="shared" si="288"/>
        <v>photobooks</v>
      </c>
      <c r="S1780" s="4">
        <f t="shared" si="278"/>
        <v>42045.86336805555</v>
      </c>
      <c r="T1780" s="4">
        <f t="shared" si="279"/>
        <v>42090.821701388893</v>
      </c>
      <c r="U1780" s="18">
        <f t="shared" si="281"/>
        <v>44.958333333343035</v>
      </c>
    </row>
    <row r="1781" spans="1:21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77"/>
        <v>36.236363636363642</v>
      </c>
      <c r="P1781" s="7">
        <f t="shared" si="286"/>
        <v>104.89473684210526</v>
      </c>
      <c r="Q1781" t="str">
        <f t="shared" si="287"/>
        <v>photography</v>
      </c>
      <c r="R1781" t="str">
        <f t="shared" si="288"/>
        <v>photobooks</v>
      </c>
      <c r="S1781" s="4">
        <f t="shared" si="278"/>
        <v>42585.691898148143</v>
      </c>
      <c r="T1781" s="4">
        <f t="shared" si="279"/>
        <v>42615.691898148143</v>
      </c>
      <c r="U1781" s="18">
        <f t="shared" si="281"/>
        <v>30</v>
      </c>
    </row>
    <row r="1782" spans="1:21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77"/>
        <v>39.743333333333339</v>
      </c>
      <c r="P1782" s="7">
        <f t="shared" si="286"/>
        <v>78.440789473684205</v>
      </c>
      <c r="Q1782" t="str">
        <f t="shared" si="287"/>
        <v>photography</v>
      </c>
      <c r="R1782" t="str">
        <f t="shared" si="288"/>
        <v>photobooks</v>
      </c>
      <c r="S1782" s="4">
        <f t="shared" si="278"/>
        <v>42493.600810185184</v>
      </c>
      <c r="T1782" s="4">
        <f t="shared" si="279"/>
        <v>42553.600810185184</v>
      </c>
      <c r="U1782" s="18">
        <f t="shared" si="281"/>
        <v>60</v>
      </c>
    </row>
    <row r="1783" spans="1:21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77"/>
        <v>25.763636363636365</v>
      </c>
      <c r="P1783" s="7">
        <f t="shared" si="286"/>
        <v>59.041666666666664</v>
      </c>
      <c r="Q1783" t="str">
        <f t="shared" si="287"/>
        <v>photography</v>
      </c>
      <c r="R1783" t="str">
        <f t="shared" si="288"/>
        <v>photobooks</v>
      </c>
      <c r="S1783" s="4">
        <f t="shared" si="278"/>
        <v>42597.617418981477</v>
      </c>
      <c r="T1783" s="4">
        <f t="shared" si="279"/>
        <v>42628.617418981477</v>
      </c>
      <c r="U1783" s="18">
        <f t="shared" si="281"/>
        <v>31</v>
      </c>
    </row>
    <row r="1784" spans="1:21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77"/>
        <v>15.491428571428573</v>
      </c>
      <c r="P1784" s="7">
        <f t="shared" si="286"/>
        <v>71.34210526315789</v>
      </c>
      <c r="Q1784" t="str">
        <f t="shared" si="287"/>
        <v>photography</v>
      </c>
      <c r="R1784" t="str">
        <f t="shared" si="288"/>
        <v>photobooks</v>
      </c>
      <c r="S1784" s="4">
        <f t="shared" si="278"/>
        <v>42388.575104166666</v>
      </c>
      <c r="T1784" s="4">
        <f t="shared" si="279"/>
        <v>42421.575104166666</v>
      </c>
      <c r="U1784" s="18">
        <f t="shared" si="281"/>
        <v>33</v>
      </c>
    </row>
    <row r="1785" spans="1:21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77"/>
        <v>23.692499999999999</v>
      </c>
      <c r="P1785" s="7">
        <f t="shared" si="286"/>
        <v>51.227027027027027</v>
      </c>
      <c r="Q1785" t="str">
        <f t="shared" si="287"/>
        <v>photography</v>
      </c>
      <c r="R1785" t="str">
        <f t="shared" si="288"/>
        <v>photobooks</v>
      </c>
      <c r="S1785" s="4">
        <f t="shared" si="278"/>
        <v>42115.949976851851</v>
      </c>
      <c r="T1785" s="4">
        <f t="shared" si="279"/>
        <v>42145.949976851851</v>
      </c>
      <c r="U1785" s="18">
        <f t="shared" si="281"/>
        <v>30</v>
      </c>
    </row>
    <row r="1786" spans="1:21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77"/>
        <v>39.76</v>
      </c>
      <c r="P1786" s="7">
        <f t="shared" si="286"/>
        <v>60.242424242424242</v>
      </c>
      <c r="Q1786" t="str">
        <f t="shared" si="287"/>
        <v>photography</v>
      </c>
      <c r="R1786" t="str">
        <f t="shared" si="288"/>
        <v>photobooks</v>
      </c>
      <c r="S1786" s="4">
        <f t="shared" si="278"/>
        <v>42003.655555555553</v>
      </c>
      <c r="T1786" s="4">
        <f t="shared" si="279"/>
        <v>42035.142361111109</v>
      </c>
      <c r="U1786" s="18">
        <f t="shared" si="281"/>
        <v>31.486805555556202</v>
      </c>
    </row>
    <row r="1787" spans="1:21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77"/>
        <v>20.220833333333331</v>
      </c>
      <c r="P1787" s="7">
        <f t="shared" si="286"/>
        <v>44.935185185185183</v>
      </c>
      <c r="Q1787" t="str">
        <f t="shared" si="287"/>
        <v>photography</v>
      </c>
      <c r="R1787" t="str">
        <f t="shared" si="288"/>
        <v>photobooks</v>
      </c>
      <c r="S1787" s="4">
        <f t="shared" si="278"/>
        <v>41897.134895833333</v>
      </c>
      <c r="T1787" s="4">
        <f t="shared" si="279"/>
        <v>41928</v>
      </c>
      <c r="U1787" s="18">
        <f t="shared" si="281"/>
        <v>30.865104166667152</v>
      </c>
    </row>
    <row r="1788" spans="1:21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77"/>
        <v>47.631578947368418</v>
      </c>
      <c r="P1788" s="7">
        <f t="shared" si="286"/>
        <v>31.206896551724139</v>
      </c>
      <c r="Q1788" t="str">
        <f t="shared" si="287"/>
        <v>photography</v>
      </c>
      <c r="R1788" t="str">
        <f t="shared" si="288"/>
        <v>photobooks</v>
      </c>
      <c r="S1788" s="4">
        <f t="shared" si="278"/>
        <v>41958.550659722227</v>
      </c>
      <c r="T1788" s="4">
        <f t="shared" si="279"/>
        <v>41988.550659722227</v>
      </c>
      <c r="U1788" s="18">
        <f t="shared" si="281"/>
        <v>30</v>
      </c>
    </row>
    <row r="1789" spans="1:21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77"/>
        <v>15.329999999999998</v>
      </c>
      <c r="P1789" s="7">
        <f t="shared" si="286"/>
        <v>63.875</v>
      </c>
      <c r="Q1789" t="str">
        <f t="shared" si="287"/>
        <v>photography</v>
      </c>
      <c r="R1789" t="str">
        <f t="shared" si="288"/>
        <v>photobooks</v>
      </c>
      <c r="S1789" s="4">
        <f t="shared" si="278"/>
        <v>42068.65552083333</v>
      </c>
      <c r="T1789" s="4">
        <f t="shared" si="279"/>
        <v>42098.613854166666</v>
      </c>
      <c r="U1789" s="18">
        <f t="shared" si="281"/>
        <v>29.958333333335759</v>
      </c>
    </row>
    <row r="1790" spans="1:21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77"/>
        <v>1.3818181818181818</v>
      </c>
      <c r="P1790" s="7">
        <f t="shared" si="286"/>
        <v>19</v>
      </c>
      <c r="Q1790" t="str">
        <f t="shared" si="287"/>
        <v>photography</v>
      </c>
      <c r="R1790" t="str">
        <f t="shared" si="288"/>
        <v>photobooks</v>
      </c>
      <c r="S1790" s="4">
        <f t="shared" si="278"/>
        <v>41913.94840277778</v>
      </c>
      <c r="T1790" s="4">
        <f t="shared" si="279"/>
        <v>41943.94840277778</v>
      </c>
      <c r="U1790" s="18">
        <f t="shared" si="281"/>
        <v>30</v>
      </c>
    </row>
    <row r="1791" spans="1:21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77"/>
        <v>0.5</v>
      </c>
      <c r="P1791" s="7">
        <f t="shared" si="286"/>
        <v>10</v>
      </c>
      <c r="Q1791" t="str">
        <f t="shared" si="287"/>
        <v>photography</v>
      </c>
      <c r="R1791" t="str">
        <f t="shared" si="288"/>
        <v>photobooks</v>
      </c>
      <c r="S1791" s="4">
        <f t="shared" si="278"/>
        <v>41956.250034722223</v>
      </c>
      <c r="T1791" s="4">
        <f t="shared" si="279"/>
        <v>42016.250034722223</v>
      </c>
      <c r="U1791" s="18">
        <f t="shared" si="281"/>
        <v>60</v>
      </c>
    </row>
    <row r="1792" spans="1:21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77"/>
        <v>4.957575757575758</v>
      </c>
      <c r="P1792" s="7">
        <f t="shared" si="286"/>
        <v>109.06666666666666</v>
      </c>
      <c r="Q1792" t="str">
        <f t="shared" si="287"/>
        <v>photography</v>
      </c>
      <c r="R1792" t="str">
        <f t="shared" si="288"/>
        <v>photobooks</v>
      </c>
      <c r="S1792" s="4">
        <f t="shared" si="278"/>
        <v>42010.674513888887</v>
      </c>
      <c r="T1792" s="4">
        <f t="shared" si="279"/>
        <v>42040.674513888887</v>
      </c>
      <c r="U1792" s="18">
        <f t="shared" si="281"/>
        <v>30</v>
      </c>
    </row>
    <row r="1793" spans="1:21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77"/>
        <v>3.5666666666666664</v>
      </c>
      <c r="P1793" s="7">
        <f t="shared" si="286"/>
        <v>26.75</v>
      </c>
      <c r="Q1793" t="str">
        <f t="shared" si="287"/>
        <v>photography</v>
      </c>
      <c r="R1793" t="str">
        <f t="shared" si="288"/>
        <v>photobooks</v>
      </c>
      <c r="S1793" s="4">
        <f t="shared" si="278"/>
        <v>41973.740335648152</v>
      </c>
      <c r="T1793" s="4">
        <f t="shared" si="279"/>
        <v>42033.740335648152</v>
      </c>
      <c r="U1793" s="18">
        <f t="shared" si="281"/>
        <v>60</v>
      </c>
    </row>
    <row r="1794" spans="1:21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289">(E1794/D1794)*100</f>
        <v>61.124000000000002</v>
      </c>
      <c r="P1794" s="7">
        <f t="shared" si="286"/>
        <v>109.93525179856115</v>
      </c>
      <c r="Q1794" t="str">
        <f t="shared" si="287"/>
        <v>photography</v>
      </c>
      <c r="R1794" t="str">
        <f t="shared" si="288"/>
        <v>photobooks</v>
      </c>
      <c r="S1794" s="4">
        <f t="shared" ref="S1794:S1857" si="290" xml:space="preserve"> ((J1794/86400) +25569)</f>
        <v>42189.031041666662</v>
      </c>
      <c r="T1794" s="4">
        <f t="shared" ref="T1794:T1857" si="291" xml:space="preserve"> ((I1794/86400) +25569)</f>
        <v>42226.290972222225</v>
      </c>
      <c r="U1794" s="18">
        <f t="shared" si="281"/>
        <v>37.259930555563187</v>
      </c>
    </row>
    <row r="1795" spans="1:21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289"/>
        <v>1.3333333333333335</v>
      </c>
      <c r="P1795" s="7">
        <f t="shared" si="286"/>
        <v>20</v>
      </c>
      <c r="Q1795" t="str">
        <f t="shared" si="287"/>
        <v>photography</v>
      </c>
      <c r="R1795" t="str">
        <f t="shared" si="288"/>
        <v>photobooks</v>
      </c>
      <c r="S1795" s="4">
        <f t="shared" si="290"/>
        <v>41940.891666666663</v>
      </c>
      <c r="T1795" s="4">
        <f t="shared" si="291"/>
        <v>41970.933333333334</v>
      </c>
      <c r="U1795" s="18">
        <f t="shared" ref="U1795:U1858" si="292">T1795-S1795</f>
        <v>30.041666666671517</v>
      </c>
    </row>
    <row r="1796" spans="1:21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89"/>
        <v>11.077777777777778</v>
      </c>
      <c r="P1796" s="7">
        <f t="shared" si="286"/>
        <v>55.388888888888886</v>
      </c>
      <c r="Q1796" t="str">
        <f t="shared" si="287"/>
        <v>photography</v>
      </c>
      <c r="R1796" t="str">
        <f t="shared" si="288"/>
        <v>photobooks</v>
      </c>
      <c r="S1796" s="4">
        <f t="shared" si="290"/>
        <v>42011.551180555558</v>
      </c>
      <c r="T1796" s="4">
        <f t="shared" si="291"/>
        <v>42046.551180555558</v>
      </c>
      <c r="U1796" s="18">
        <f t="shared" si="292"/>
        <v>35</v>
      </c>
    </row>
    <row r="1797" spans="1:21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89"/>
        <v>38.735714285714288</v>
      </c>
      <c r="P1797" s="7">
        <f t="shared" si="286"/>
        <v>133.90123456790124</v>
      </c>
      <c r="Q1797" t="str">
        <f t="shared" si="287"/>
        <v>photography</v>
      </c>
      <c r="R1797" t="str">
        <f t="shared" si="288"/>
        <v>photobooks</v>
      </c>
      <c r="S1797" s="4">
        <f t="shared" si="290"/>
        <v>42628.288668981477</v>
      </c>
      <c r="T1797" s="4">
        <f t="shared" si="291"/>
        <v>42657.666666666672</v>
      </c>
      <c r="U1797" s="18">
        <f t="shared" si="292"/>
        <v>29.377997685194714</v>
      </c>
    </row>
    <row r="1798" spans="1:21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89"/>
        <v>22.05263157894737</v>
      </c>
      <c r="P1798" s="7">
        <f t="shared" si="286"/>
        <v>48.720930232558139</v>
      </c>
      <c r="Q1798" t="str">
        <f t="shared" si="287"/>
        <v>photography</v>
      </c>
      <c r="R1798" t="str">
        <f t="shared" si="288"/>
        <v>photobooks</v>
      </c>
      <c r="S1798" s="4">
        <f t="shared" si="290"/>
        <v>42515.439421296294</v>
      </c>
      <c r="T1798" s="4">
        <f t="shared" si="291"/>
        <v>42575.439421296294</v>
      </c>
      <c r="U1798" s="18">
        <f t="shared" si="292"/>
        <v>60</v>
      </c>
    </row>
    <row r="1799" spans="1:21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89"/>
        <v>67.55</v>
      </c>
      <c r="P1799" s="7">
        <f t="shared" si="286"/>
        <v>48.25</v>
      </c>
      <c r="Q1799" t="str">
        <f t="shared" si="287"/>
        <v>photography</v>
      </c>
      <c r="R1799" t="str">
        <f t="shared" si="288"/>
        <v>photobooks</v>
      </c>
      <c r="S1799" s="4">
        <f t="shared" si="290"/>
        <v>42689.56931712963</v>
      </c>
      <c r="T1799" s="4">
        <f t="shared" si="291"/>
        <v>42719.56931712963</v>
      </c>
      <c r="U1799" s="18">
        <f t="shared" si="292"/>
        <v>30</v>
      </c>
    </row>
    <row r="1800" spans="1:21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89"/>
        <v>13.637499999999999</v>
      </c>
      <c r="P1800" s="7">
        <f t="shared" si="286"/>
        <v>58.972972972972975</v>
      </c>
      <c r="Q1800" t="str">
        <f t="shared" si="287"/>
        <v>photography</v>
      </c>
      <c r="R1800" t="str">
        <f t="shared" si="288"/>
        <v>photobooks</v>
      </c>
      <c r="S1800" s="4">
        <f t="shared" si="290"/>
        <v>42344.32677083333</v>
      </c>
      <c r="T1800" s="4">
        <f t="shared" si="291"/>
        <v>42404.32677083333</v>
      </c>
      <c r="U1800" s="18">
        <f t="shared" si="292"/>
        <v>60</v>
      </c>
    </row>
    <row r="1801" spans="1:21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89"/>
        <v>1.7457500000000001</v>
      </c>
      <c r="P1801" s="7">
        <f t="shared" si="286"/>
        <v>11.638333333333334</v>
      </c>
      <c r="Q1801" t="str">
        <f t="shared" si="287"/>
        <v>photography</v>
      </c>
      <c r="R1801" t="str">
        <f t="shared" si="288"/>
        <v>photobooks</v>
      </c>
      <c r="S1801" s="4">
        <f t="shared" si="290"/>
        <v>41934.842685185184</v>
      </c>
      <c r="T1801" s="4">
        <f t="shared" si="291"/>
        <v>41954.884351851855</v>
      </c>
      <c r="U1801" s="18">
        <f t="shared" si="292"/>
        <v>20.041666666671517</v>
      </c>
    </row>
    <row r="1802" spans="1:21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89"/>
        <v>20.44963251188932</v>
      </c>
      <c r="P1802" s="7">
        <f t="shared" si="286"/>
        <v>83.716814159292042</v>
      </c>
      <c r="Q1802" t="str">
        <f t="shared" si="287"/>
        <v>photography</v>
      </c>
      <c r="R1802" t="str">
        <f t="shared" si="288"/>
        <v>photobooks</v>
      </c>
      <c r="S1802" s="4">
        <f t="shared" si="290"/>
        <v>42623.606134259258</v>
      </c>
      <c r="T1802" s="4">
        <f t="shared" si="291"/>
        <v>42653.606134259258</v>
      </c>
      <c r="U1802" s="18">
        <f t="shared" si="292"/>
        <v>30</v>
      </c>
    </row>
    <row r="1803" spans="1:21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89"/>
        <v>13.852941176470587</v>
      </c>
      <c r="P1803" s="7">
        <f t="shared" si="286"/>
        <v>63.648648648648646</v>
      </c>
      <c r="Q1803" t="str">
        <f t="shared" si="287"/>
        <v>photography</v>
      </c>
      <c r="R1803" t="str">
        <f t="shared" si="288"/>
        <v>photobooks</v>
      </c>
      <c r="S1803" s="4">
        <f t="shared" si="290"/>
        <v>42321.660509259258</v>
      </c>
      <c r="T1803" s="4">
        <f t="shared" si="291"/>
        <v>42353.506944444445</v>
      </c>
      <c r="U1803" s="18">
        <f t="shared" si="292"/>
        <v>31.846435185187147</v>
      </c>
    </row>
    <row r="1804" spans="1:21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89"/>
        <v>48.485714285714288</v>
      </c>
      <c r="P1804" s="7">
        <f t="shared" si="286"/>
        <v>94.277777777777771</v>
      </c>
      <c r="Q1804" t="str">
        <f t="shared" si="287"/>
        <v>photography</v>
      </c>
      <c r="R1804" t="str">
        <f t="shared" si="288"/>
        <v>photobooks</v>
      </c>
      <c r="S1804" s="4">
        <f t="shared" si="290"/>
        <v>42159.47256944445</v>
      </c>
      <c r="T1804" s="4">
        <f t="shared" si="291"/>
        <v>42182.915972222225</v>
      </c>
      <c r="U1804" s="18">
        <f t="shared" si="292"/>
        <v>23.443402777775191</v>
      </c>
    </row>
    <row r="1805" spans="1:21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89"/>
        <v>30.8</v>
      </c>
      <c r="P1805" s="7">
        <f t="shared" si="286"/>
        <v>71.86666666666666</v>
      </c>
      <c r="Q1805" t="str">
        <f t="shared" si="287"/>
        <v>photography</v>
      </c>
      <c r="R1805" t="str">
        <f t="shared" si="288"/>
        <v>photobooks</v>
      </c>
      <c r="S1805" s="4">
        <f t="shared" si="290"/>
        <v>42018.071550925924</v>
      </c>
      <c r="T1805" s="4">
        <f t="shared" si="291"/>
        <v>42049.071550925924</v>
      </c>
      <c r="U1805" s="18">
        <f t="shared" si="292"/>
        <v>31</v>
      </c>
    </row>
    <row r="1806" spans="1:21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89"/>
        <v>35.174193548387095</v>
      </c>
      <c r="P1806" s="7">
        <f t="shared" si="286"/>
        <v>104.84615384615384</v>
      </c>
      <c r="Q1806" t="str">
        <f t="shared" si="287"/>
        <v>photography</v>
      </c>
      <c r="R1806" t="str">
        <f t="shared" si="288"/>
        <v>photobooks</v>
      </c>
      <c r="S1806" s="4">
        <f t="shared" si="290"/>
        <v>42282.678287037037</v>
      </c>
      <c r="T1806" s="4">
        <f t="shared" si="291"/>
        <v>42322.719953703709</v>
      </c>
      <c r="U1806" s="18">
        <f t="shared" si="292"/>
        <v>40.041666666671517</v>
      </c>
    </row>
    <row r="1807" spans="1:21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89"/>
        <v>36.404444444444444</v>
      </c>
      <c r="P1807" s="7">
        <f t="shared" si="286"/>
        <v>67.139344262295083</v>
      </c>
      <c r="Q1807" t="str">
        <f t="shared" ref="Q1807:Q1822" si="293">LEFT(N1807,11)</f>
        <v>photography</v>
      </c>
      <c r="R1807" t="str">
        <f t="shared" ref="R1807:R1822" si="294">RIGHT(N1807,10)</f>
        <v>photobooks</v>
      </c>
      <c r="S1807" s="4">
        <f t="shared" si="290"/>
        <v>42247.803912037038</v>
      </c>
      <c r="T1807" s="4">
        <f t="shared" si="291"/>
        <v>42279.75</v>
      </c>
      <c r="U1807" s="18">
        <f t="shared" si="292"/>
        <v>31.946087962962338</v>
      </c>
    </row>
    <row r="1808" spans="1:21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89"/>
        <v>2.9550000000000001</v>
      </c>
      <c r="P1808" s="7">
        <f t="shared" si="286"/>
        <v>73.875</v>
      </c>
      <c r="Q1808" t="str">
        <f t="shared" si="293"/>
        <v>photography</v>
      </c>
      <c r="R1808" t="str">
        <f t="shared" si="294"/>
        <v>photobooks</v>
      </c>
      <c r="S1808" s="4">
        <f t="shared" si="290"/>
        <v>41877.638298611113</v>
      </c>
      <c r="T1808" s="4">
        <f t="shared" si="291"/>
        <v>41912.638298611113</v>
      </c>
      <c r="U1808" s="18">
        <f t="shared" si="292"/>
        <v>35</v>
      </c>
    </row>
    <row r="1809" spans="1:21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89"/>
        <v>11.06</v>
      </c>
      <c r="P1809" s="7">
        <f t="shared" si="286"/>
        <v>69.125</v>
      </c>
      <c r="Q1809" t="str">
        <f t="shared" si="293"/>
        <v>photography</v>
      </c>
      <c r="R1809" t="str">
        <f t="shared" si="294"/>
        <v>photobooks</v>
      </c>
      <c r="S1809" s="4">
        <f t="shared" si="290"/>
        <v>41880.068437499998</v>
      </c>
      <c r="T1809" s="4">
        <f t="shared" si="291"/>
        <v>41910.068437499998</v>
      </c>
      <c r="U1809" s="18">
        <f t="shared" si="292"/>
        <v>30</v>
      </c>
    </row>
    <row r="1810" spans="1:21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89"/>
        <v>41.407142857142858</v>
      </c>
      <c r="P1810" s="7">
        <f t="shared" si="286"/>
        <v>120.77083333333333</v>
      </c>
      <c r="Q1810" t="str">
        <f t="shared" si="293"/>
        <v>photography</v>
      </c>
      <c r="R1810" t="str">
        <f t="shared" si="294"/>
        <v>photobooks</v>
      </c>
      <c r="S1810" s="4">
        <f t="shared" si="290"/>
        <v>42742.680902777778</v>
      </c>
      <c r="T1810" s="4">
        <f t="shared" si="291"/>
        <v>42777.680902777778</v>
      </c>
      <c r="U1810" s="18">
        <f t="shared" si="292"/>
        <v>35</v>
      </c>
    </row>
    <row r="1811" spans="1:21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89"/>
        <v>10.857142857142858</v>
      </c>
      <c r="P1811" s="7">
        <f t="shared" si="286"/>
        <v>42.222222222222221</v>
      </c>
      <c r="Q1811" t="str">
        <f t="shared" si="293"/>
        <v>photography</v>
      </c>
      <c r="R1811" t="str">
        <f t="shared" si="294"/>
        <v>photobooks</v>
      </c>
      <c r="S1811" s="4">
        <f t="shared" si="290"/>
        <v>42029.907858796301</v>
      </c>
      <c r="T1811" s="4">
        <f t="shared" si="291"/>
        <v>42064.907858796301</v>
      </c>
      <c r="U1811" s="18">
        <f t="shared" si="292"/>
        <v>35</v>
      </c>
    </row>
    <row r="1812" spans="1:21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89"/>
        <v>3.3333333333333335</v>
      </c>
      <c r="P1812" s="7">
        <f t="shared" si="286"/>
        <v>7.5</v>
      </c>
      <c r="Q1812" t="str">
        <f t="shared" si="293"/>
        <v>photography</v>
      </c>
      <c r="R1812" t="str">
        <f t="shared" si="294"/>
        <v>photobooks</v>
      </c>
      <c r="S1812" s="4">
        <f t="shared" si="290"/>
        <v>41860.91002314815</v>
      </c>
      <c r="T1812" s="4">
        <f t="shared" si="291"/>
        <v>41872.91002314815</v>
      </c>
      <c r="U1812" s="18">
        <f t="shared" si="292"/>
        <v>12</v>
      </c>
    </row>
    <row r="1813" spans="1:21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89"/>
        <v>7.407407407407407E-2</v>
      </c>
      <c r="P1813" s="7">
        <f t="shared" si="286"/>
        <v>1.5384615384615385</v>
      </c>
      <c r="Q1813" t="str">
        <f t="shared" si="293"/>
        <v>photography</v>
      </c>
      <c r="R1813" t="str">
        <f t="shared" si="294"/>
        <v>photobooks</v>
      </c>
      <c r="S1813" s="4">
        <f t="shared" si="290"/>
        <v>41876.433680555558</v>
      </c>
      <c r="T1813" s="4">
        <f t="shared" si="291"/>
        <v>41936.166666666664</v>
      </c>
      <c r="U1813" s="18">
        <f t="shared" si="292"/>
        <v>59.732986111106584</v>
      </c>
    </row>
    <row r="1814" spans="1:21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89"/>
        <v>13.307692307692307</v>
      </c>
      <c r="P1814" s="7">
        <f t="shared" si="286"/>
        <v>37.608695652173914</v>
      </c>
      <c r="Q1814" t="str">
        <f t="shared" si="293"/>
        <v>photography</v>
      </c>
      <c r="R1814" t="str">
        <f t="shared" si="294"/>
        <v>photobooks</v>
      </c>
      <c r="S1814" s="4">
        <f t="shared" si="290"/>
        <v>42524.318703703699</v>
      </c>
      <c r="T1814" s="4">
        <f t="shared" si="291"/>
        <v>42554.318703703699</v>
      </c>
      <c r="U1814" s="18">
        <f t="shared" si="292"/>
        <v>30</v>
      </c>
    </row>
    <row r="1815" spans="1:21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89"/>
        <v>0</v>
      </c>
      <c r="P1815" s="7">
        <v>0</v>
      </c>
      <c r="Q1815" t="str">
        <f t="shared" si="293"/>
        <v>photography</v>
      </c>
      <c r="R1815" t="str">
        <f t="shared" si="294"/>
        <v>photobooks</v>
      </c>
      <c r="S1815" s="4">
        <f t="shared" si="290"/>
        <v>41829.889027777775</v>
      </c>
      <c r="T1815" s="4">
        <f t="shared" si="291"/>
        <v>41859.889027777775</v>
      </c>
      <c r="U1815" s="18">
        <f t="shared" si="292"/>
        <v>30</v>
      </c>
    </row>
    <row r="1816" spans="1:21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89"/>
        <v>49.183333333333337</v>
      </c>
      <c r="P1816" s="7">
        <f>E1816/L1816</f>
        <v>42.157142857142858</v>
      </c>
      <c r="Q1816" t="str">
        <f t="shared" si="293"/>
        <v>photography</v>
      </c>
      <c r="R1816" t="str">
        <f t="shared" si="294"/>
        <v>photobooks</v>
      </c>
      <c r="S1816" s="4">
        <f t="shared" si="290"/>
        <v>42033.314074074078</v>
      </c>
      <c r="T1816" s="4">
        <f t="shared" si="291"/>
        <v>42063.314074074078</v>
      </c>
      <c r="U1816" s="18">
        <f t="shared" si="292"/>
        <v>30</v>
      </c>
    </row>
    <row r="1817" spans="1:21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89"/>
        <v>0</v>
      </c>
      <c r="P1817" s="7">
        <v>0</v>
      </c>
      <c r="Q1817" t="str">
        <f t="shared" si="293"/>
        <v>photography</v>
      </c>
      <c r="R1817" t="str">
        <f t="shared" si="294"/>
        <v>photobooks</v>
      </c>
      <c r="S1817" s="4">
        <f t="shared" si="290"/>
        <v>42172.906678240739</v>
      </c>
      <c r="T1817" s="4">
        <f t="shared" si="291"/>
        <v>42186.906678240739</v>
      </c>
      <c r="U1817" s="18">
        <f t="shared" si="292"/>
        <v>14</v>
      </c>
    </row>
    <row r="1818" spans="1:21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89"/>
        <v>2.036</v>
      </c>
      <c r="P1818" s="7">
        <f>E1818/L1818</f>
        <v>84.833333333333329</v>
      </c>
      <c r="Q1818" t="str">
        <f t="shared" si="293"/>
        <v>photography</v>
      </c>
      <c r="R1818" t="str">
        <f t="shared" si="294"/>
        <v>photobooks</v>
      </c>
      <c r="S1818" s="4">
        <f t="shared" si="290"/>
        <v>42548.876192129625</v>
      </c>
      <c r="T1818" s="4">
        <f t="shared" si="291"/>
        <v>42576.791666666672</v>
      </c>
      <c r="U1818" s="18">
        <f t="shared" si="292"/>
        <v>27.915474537046975</v>
      </c>
    </row>
    <row r="1819" spans="1:21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89"/>
        <v>52.327777777777776</v>
      </c>
      <c r="P1819" s="7">
        <f>E1819/L1819</f>
        <v>94.19</v>
      </c>
      <c r="Q1819" t="str">
        <f t="shared" si="293"/>
        <v>photography</v>
      </c>
      <c r="R1819" t="str">
        <f t="shared" si="294"/>
        <v>photobooks</v>
      </c>
      <c r="S1819" s="4">
        <f t="shared" si="290"/>
        <v>42705.662118055552</v>
      </c>
      <c r="T1819" s="4">
        <f t="shared" si="291"/>
        <v>42765.290972222225</v>
      </c>
      <c r="U1819" s="18">
        <f t="shared" si="292"/>
        <v>59.628854166672681</v>
      </c>
    </row>
    <row r="1820" spans="1:21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89"/>
        <v>0</v>
      </c>
      <c r="P1820" s="7">
        <v>0</v>
      </c>
      <c r="Q1820" t="str">
        <f t="shared" si="293"/>
        <v>photography</v>
      </c>
      <c r="R1820" t="str">
        <f t="shared" si="294"/>
        <v>photobooks</v>
      </c>
      <c r="S1820" s="4">
        <f t="shared" si="290"/>
        <v>42067.234375</v>
      </c>
      <c r="T1820" s="4">
        <f t="shared" si="291"/>
        <v>42097.192708333328</v>
      </c>
      <c r="U1820" s="18">
        <f t="shared" si="292"/>
        <v>29.958333333328483</v>
      </c>
    </row>
    <row r="1821" spans="1:21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89"/>
        <v>2.083333333333333</v>
      </c>
      <c r="P1821" s="7">
        <f t="shared" ref="P1821:P1862" si="295">E1821/L1821</f>
        <v>6.25</v>
      </c>
      <c r="Q1821" t="str">
        <f t="shared" si="293"/>
        <v>photography</v>
      </c>
      <c r="R1821" t="str">
        <f t="shared" si="294"/>
        <v>photobooks</v>
      </c>
      <c r="S1821" s="4">
        <f t="shared" si="290"/>
        <v>41820.752268518518</v>
      </c>
      <c r="T1821" s="4">
        <f t="shared" si="291"/>
        <v>41850.752268518518</v>
      </c>
      <c r="U1821" s="18">
        <f t="shared" si="292"/>
        <v>30</v>
      </c>
    </row>
    <row r="1822" spans="1:21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89"/>
        <v>6.565384615384616</v>
      </c>
      <c r="P1822" s="7">
        <f t="shared" si="295"/>
        <v>213.375</v>
      </c>
      <c r="Q1822" t="str">
        <f t="shared" si="293"/>
        <v>photography</v>
      </c>
      <c r="R1822" t="str">
        <f t="shared" si="294"/>
        <v>photobooks</v>
      </c>
      <c r="S1822" s="4">
        <f t="shared" si="290"/>
        <v>42065.084374999999</v>
      </c>
      <c r="T1822" s="4">
        <f t="shared" si="291"/>
        <v>42095.042708333334</v>
      </c>
      <c r="U1822" s="18">
        <f t="shared" si="292"/>
        <v>29.958333333335759</v>
      </c>
    </row>
    <row r="1823" spans="1:21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89"/>
        <v>134.88999999999999</v>
      </c>
      <c r="P1823" s="7">
        <f t="shared" si="295"/>
        <v>59.162280701754383</v>
      </c>
      <c r="Q1823" t="str">
        <f t="shared" ref="Q1823:Q1854" si="296">LEFT(N1823,5)</f>
        <v>music</v>
      </c>
      <c r="R1823" t="str">
        <f t="shared" ref="R1823:R1862" si="297">RIGHT(N1823,4)</f>
        <v>rock</v>
      </c>
      <c r="S1823" s="4">
        <f t="shared" si="290"/>
        <v>40926.319062499999</v>
      </c>
      <c r="T1823" s="4">
        <f t="shared" si="291"/>
        <v>40971.319062499999</v>
      </c>
      <c r="U1823" s="18">
        <f t="shared" si="292"/>
        <v>45</v>
      </c>
    </row>
    <row r="1824" spans="1:21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89"/>
        <v>100</v>
      </c>
      <c r="P1824" s="7">
        <f t="shared" si="295"/>
        <v>27.272727272727273</v>
      </c>
      <c r="Q1824" t="str">
        <f t="shared" si="296"/>
        <v>music</v>
      </c>
      <c r="R1824" t="str">
        <f t="shared" si="297"/>
        <v>rock</v>
      </c>
      <c r="S1824" s="4">
        <f t="shared" si="290"/>
        <v>41634.797013888892</v>
      </c>
      <c r="T1824" s="4">
        <f t="shared" si="291"/>
        <v>41670.792361111111</v>
      </c>
      <c r="U1824" s="18">
        <f t="shared" si="292"/>
        <v>35.995347222218697</v>
      </c>
    </row>
    <row r="1825" spans="1:21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89"/>
        <v>115.85714285714286</v>
      </c>
      <c r="P1825" s="7">
        <f t="shared" si="295"/>
        <v>24.575757575757574</v>
      </c>
      <c r="Q1825" t="str">
        <f t="shared" si="296"/>
        <v>music</v>
      </c>
      <c r="R1825" t="str">
        <f t="shared" si="297"/>
        <v>rock</v>
      </c>
      <c r="S1825" s="4">
        <f t="shared" si="290"/>
        <v>41176.684907407405</v>
      </c>
      <c r="T1825" s="4">
        <f t="shared" si="291"/>
        <v>41206.684907407405</v>
      </c>
      <c r="U1825" s="18">
        <f t="shared" si="292"/>
        <v>30</v>
      </c>
    </row>
    <row r="1826" spans="1:21" ht="15.75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89"/>
        <v>100.06666666666666</v>
      </c>
      <c r="P1826" s="7">
        <f t="shared" si="295"/>
        <v>75.05</v>
      </c>
      <c r="Q1826" t="str">
        <f t="shared" si="296"/>
        <v>music</v>
      </c>
      <c r="R1826" t="str">
        <f t="shared" si="297"/>
        <v>rock</v>
      </c>
      <c r="S1826" s="4">
        <f t="shared" si="290"/>
        <v>41626.916284722218</v>
      </c>
      <c r="T1826" s="4">
        <f t="shared" si="291"/>
        <v>41647.088888888888</v>
      </c>
      <c r="U1826" s="18">
        <f t="shared" si="292"/>
        <v>20.172604166669771</v>
      </c>
    </row>
    <row r="1827" spans="1:21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89"/>
        <v>105.05</v>
      </c>
      <c r="P1827" s="7">
        <f t="shared" si="295"/>
        <v>42.02</v>
      </c>
      <c r="Q1827" t="str">
        <f t="shared" si="296"/>
        <v>music</v>
      </c>
      <c r="R1827" t="str">
        <f t="shared" si="297"/>
        <v>rock</v>
      </c>
      <c r="S1827" s="4">
        <f t="shared" si="290"/>
        <v>41443.83452546296</v>
      </c>
      <c r="T1827" s="4">
        <f t="shared" si="291"/>
        <v>41466.83452546296</v>
      </c>
      <c r="U1827" s="18">
        <f t="shared" si="292"/>
        <v>23</v>
      </c>
    </row>
    <row r="1828" spans="1:21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89"/>
        <v>101</v>
      </c>
      <c r="P1828" s="7">
        <f t="shared" si="295"/>
        <v>53.157894736842103</v>
      </c>
      <c r="Q1828" t="str">
        <f t="shared" si="296"/>
        <v>music</v>
      </c>
      <c r="R1828" t="str">
        <f t="shared" si="297"/>
        <v>rock</v>
      </c>
      <c r="S1828" s="4">
        <f t="shared" si="290"/>
        <v>41657.923807870371</v>
      </c>
      <c r="T1828" s="4">
        <f t="shared" si="291"/>
        <v>41687.923807870371</v>
      </c>
      <c r="U1828" s="18">
        <f t="shared" si="292"/>
        <v>30</v>
      </c>
    </row>
    <row r="1829" spans="1:21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89"/>
        <v>100.66250000000001</v>
      </c>
      <c r="P1829" s="7">
        <f t="shared" si="295"/>
        <v>83.885416666666671</v>
      </c>
      <c r="Q1829" t="str">
        <f t="shared" si="296"/>
        <v>music</v>
      </c>
      <c r="R1829" t="str">
        <f t="shared" si="297"/>
        <v>rock</v>
      </c>
      <c r="S1829" s="4">
        <f t="shared" si="290"/>
        <v>40555.325937499998</v>
      </c>
      <c r="T1829" s="4">
        <f t="shared" si="291"/>
        <v>40605.325937499998</v>
      </c>
      <c r="U1829" s="18">
        <f t="shared" si="292"/>
        <v>50</v>
      </c>
    </row>
    <row r="1830" spans="1:21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89"/>
        <v>100.16000000000001</v>
      </c>
      <c r="P1830" s="7">
        <f t="shared" si="295"/>
        <v>417.33333333333331</v>
      </c>
      <c r="Q1830" t="str">
        <f t="shared" si="296"/>
        <v>music</v>
      </c>
      <c r="R1830" t="str">
        <f t="shared" si="297"/>
        <v>rock</v>
      </c>
      <c r="S1830" s="4">
        <f t="shared" si="290"/>
        <v>41736.899652777778</v>
      </c>
      <c r="T1830" s="4">
        <f t="shared" si="291"/>
        <v>41768.916666666664</v>
      </c>
      <c r="U1830" s="18">
        <f t="shared" si="292"/>
        <v>32.01701388888614</v>
      </c>
    </row>
    <row r="1831" spans="1:21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89"/>
        <v>166.68333333333334</v>
      </c>
      <c r="P1831" s="7">
        <f t="shared" si="295"/>
        <v>75.765151515151516</v>
      </c>
      <c r="Q1831" t="str">
        <f t="shared" si="296"/>
        <v>music</v>
      </c>
      <c r="R1831" t="str">
        <f t="shared" si="297"/>
        <v>rock</v>
      </c>
      <c r="S1831" s="4">
        <f t="shared" si="290"/>
        <v>40516.087627314817</v>
      </c>
      <c r="T1831" s="4">
        <f t="shared" si="291"/>
        <v>40564.916666666664</v>
      </c>
      <c r="U1831" s="18">
        <f t="shared" si="292"/>
        <v>48.829039351847314</v>
      </c>
    </row>
    <row r="1832" spans="1:21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89"/>
        <v>101.53333333333335</v>
      </c>
      <c r="P1832" s="7">
        <f t="shared" si="295"/>
        <v>67.389380530973455</v>
      </c>
      <c r="Q1832" t="str">
        <f t="shared" si="296"/>
        <v>music</v>
      </c>
      <c r="R1832" t="str">
        <f t="shared" si="297"/>
        <v>rock</v>
      </c>
      <c r="S1832" s="4">
        <f t="shared" si="290"/>
        <v>41664.684108796297</v>
      </c>
      <c r="T1832" s="4">
        <f t="shared" si="291"/>
        <v>41694.684108796297</v>
      </c>
      <c r="U1832" s="18">
        <f t="shared" si="292"/>
        <v>30</v>
      </c>
    </row>
    <row r="1833" spans="1:21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89"/>
        <v>103</v>
      </c>
      <c r="P1833" s="7">
        <f t="shared" si="295"/>
        <v>73.571428571428569</v>
      </c>
      <c r="Q1833" t="str">
        <f t="shared" si="296"/>
        <v>music</v>
      </c>
      <c r="R1833" t="str">
        <f t="shared" si="297"/>
        <v>rock</v>
      </c>
      <c r="S1833" s="4">
        <f t="shared" si="290"/>
        <v>41026.996099537035</v>
      </c>
      <c r="T1833" s="4">
        <f t="shared" si="291"/>
        <v>41041.996099537035</v>
      </c>
      <c r="U1833" s="18">
        <f t="shared" si="292"/>
        <v>15</v>
      </c>
    </row>
    <row r="1834" spans="1:21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89"/>
        <v>142.85714285714286</v>
      </c>
      <c r="P1834" s="7">
        <f t="shared" si="295"/>
        <v>25</v>
      </c>
      <c r="Q1834" t="str">
        <f t="shared" si="296"/>
        <v>music</v>
      </c>
      <c r="R1834" t="str">
        <f t="shared" si="297"/>
        <v>rock</v>
      </c>
      <c r="S1834" s="4">
        <f t="shared" si="290"/>
        <v>40576.539664351854</v>
      </c>
      <c r="T1834" s="4">
        <f t="shared" si="291"/>
        <v>40606.539664351854</v>
      </c>
      <c r="U1834" s="18">
        <f t="shared" si="292"/>
        <v>30</v>
      </c>
    </row>
    <row r="1835" spans="1:21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89"/>
        <v>262.5</v>
      </c>
      <c r="P1835" s="7">
        <f t="shared" si="295"/>
        <v>42</v>
      </c>
      <c r="Q1835" t="str">
        <f t="shared" si="296"/>
        <v>music</v>
      </c>
      <c r="R1835" t="str">
        <f t="shared" si="297"/>
        <v>rock</v>
      </c>
      <c r="S1835" s="4">
        <f t="shared" si="290"/>
        <v>41303.044016203705</v>
      </c>
      <c r="T1835" s="4">
        <f t="shared" si="291"/>
        <v>41335.332638888889</v>
      </c>
      <c r="U1835" s="18">
        <f t="shared" si="292"/>
        <v>32.288622685184237</v>
      </c>
    </row>
    <row r="1836" spans="1:21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89"/>
        <v>118.05000000000001</v>
      </c>
      <c r="P1836" s="7">
        <f t="shared" si="295"/>
        <v>131.16666666666666</v>
      </c>
      <c r="Q1836" t="str">
        <f t="shared" si="296"/>
        <v>music</v>
      </c>
      <c r="R1836" t="str">
        <f t="shared" si="297"/>
        <v>rock</v>
      </c>
      <c r="S1836" s="4">
        <f t="shared" si="290"/>
        <v>41988.964062500003</v>
      </c>
      <c r="T1836" s="4">
        <f t="shared" si="291"/>
        <v>42028.964062500003</v>
      </c>
      <c r="U1836" s="18">
        <f t="shared" si="292"/>
        <v>40</v>
      </c>
    </row>
    <row r="1837" spans="1:21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89"/>
        <v>104</v>
      </c>
      <c r="P1837" s="7">
        <f t="shared" si="295"/>
        <v>47.272727272727273</v>
      </c>
      <c r="Q1837" t="str">
        <f t="shared" si="296"/>
        <v>music</v>
      </c>
      <c r="R1837" t="str">
        <f t="shared" si="297"/>
        <v>rock</v>
      </c>
      <c r="S1837" s="4">
        <f t="shared" si="290"/>
        <v>42430.702210648145</v>
      </c>
      <c r="T1837" s="4">
        <f t="shared" si="291"/>
        <v>42460.660543981481</v>
      </c>
      <c r="U1837" s="18">
        <f t="shared" si="292"/>
        <v>29.958333333335759</v>
      </c>
    </row>
    <row r="1838" spans="1:21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89"/>
        <v>200.34</v>
      </c>
      <c r="P1838" s="7">
        <f t="shared" si="295"/>
        <v>182.12727272727273</v>
      </c>
      <c r="Q1838" t="str">
        <f t="shared" si="296"/>
        <v>music</v>
      </c>
      <c r="R1838" t="str">
        <f t="shared" si="297"/>
        <v>rock</v>
      </c>
      <c r="S1838" s="4">
        <f t="shared" si="290"/>
        <v>41305.809363425928</v>
      </c>
      <c r="T1838" s="4">
        <f t="shared" si="291"/>
        <v>41322.809363425928</v>
      </c>
      <c r="U1838" s="18">
        <f t="shared" si="292"/>
        <v>17</v>
      </c>
    </row>
    <row r="1839" spans="1:21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89"/>
        <v>306.83333333333331</v>
      </c>
      <c r="P1839" s="7">
        <f t="shared" si="295"/>
        <v>61.366666666666667</v>
      </c>
      <c r="Q1839" t="str">
        <f t="shared" si="296"/>
        <v>music</v>
      </c>
      <c r="R1839" t="str">
        <f t="shared" si="297"/>
        <v>rock</v>
      </c>
      <c r="S1839" s="4">
        <f t="shared" si="290"/>
        <v>40926.047858796301</v>
      </c>
      <c r="T1839" s="4">
        <f t="shared" si="291"/>
        <v>40986.006192129629</v>
      </c>
      <c r="U1839" s="18">
        <f t="shared" si="292"/>
        <v>59.958333333328483</v>
      </c>
    </row>
    <row r="1840" spans="1:21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89"/>
        <v>100.149</v>
      </c>
      <c r="P1840" s="7">
        <f t="shared" si="295"/>
        <v>35.767499999999998</v>
      </c>
      <c r="Q1840" t="str">
        <f t="shared" si="296"/>
        <v>music</v>
      </c>
      <c r="R1840" t="str">
        <f t="shared" si="297"/>
        <v>rock</v>
      </c>
      <c r="S1840" s="4">
        <f t="shared" si="290"/>
        <v>40788.786539351851</v>
      </c>
      <c r="T1840" s="4">
        <f t="shared" si="291"/>
        <v>40817.125</v>
      </c>
      <c r="U1840" s="18">
        <f t="shared" si="292"/>
        <v>28.338460648148612</v>
      </c>
    </row>
    <row r="1841" spans="1:21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89"/>
        <v>205.29999999999998</v>
      </c>
      <c r="P1841" s="7">
        <f t="shared" si="295"/>
        <v>45.62222222222222</v>
      </c>
      <c r="Q1841" t="str">
        <f t="shared" si="296"/>
        <v>music</v>
      </c>
      <c r="R1841" t="str">
        <f t="shared" si="297"/>
        <v>rock</v>
      </c>
      <c r="S1841" s="4">
        <f t="shared" si="290"/>
        <v>42614.722013888888</v>
      </c>
      <c r="T1841" s="4">
        <f t="shared" si="291"/>
        <v>42644.722013888888</v>
      </c>
      <c r="U1841" s="18">
        <f t="shared" si="292"/>
        <v>30</v>
      </c>
    </row>
    <row r="1842" spans="1:21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89"/>
        <v>108.88888888888889</v>
      </c>
      <c r="P1842" s="7">
        <f t="shared" si="295"/>
        <v>75.384615384615387</v>
      </c>
      <c r="Q1842" t="str">
        <f t="shared" si="296"/>
        <v>music</v>
      </c>
      <c r="R1842" t="str">
        <f t="shared" si="297"/>
        <v>rock</v>
      </c>
      <c r="S1842" s="4">
        <f t="shared" si="290"/>
        <v>41382.096180555556</v>
      </c>
      <c r="T1842" s="4">
        <f t="shared" si="291"/>
        <v>41401.207638888889</v>
      </c>
      <c r="U1842" s="18">
        <f t="shared" si="292"/>
        <v>19.111458333332848</v>
      </c>
    </row>
    <row r="1843" spans="1:21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89"/>
        <v>101.75</v>
      </c>
      <c r="P1843" s="7">
        <f t="shared" si="295"/>
        <v>50.875</v>
      </c>
      <c r="Q1843" t="str">
        <f t="shared" si="296"/>
        <v>music</v>
      </c>
      <c r="R1843" t="str">
        <f t="shared" si="297"/>
        <v>rock</v>
      </c>
      <c r="S1843" s="4">
        <f t="shared" si="290"/>
        <v>41745.84542824074</v>
      </c>
      <c r="T1843" s="4">
        <f t="shared" si="291"/>
        <v>41779.207638888889</v>
      </c>
      <c r="U1843" s="18">
        <f t="shared" si="292"/>
        <v>33.362210648148903</v>
      </c>
    </row>
    <row r="1844" spans="1:21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89"/>
        <v>125.25</v>
      </c>
      <c r="P1844" s="7">
        <f t="shared" si="295"/>
        <v>119.28571428571429</v>
      </c>
      <c r="Q1844" t="str">
        <f t="shared" si="296"/>
        <v>music</v>
      </c>
      <c r="R1844" t="str">
        <f t="shared" si="297"/>
        <v>rock</v>
      </c>
      <c r="S1844" s="4">
        <f t="shared" si="290"/>
        <v>42031.631724537037</v>
      </c>
      <c r="T1844" s="4">
        <f t="shared" si="291"/>
        <v>42065.249305555553</v>
      </c>
      <c r="U1844" s="18">
        <f t="shared" si="292"/>
        <v>33.617581018515921</v>
      </c>
    </row>
    <row r="1845" spans="1:21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89"/>
        <v>124.0061</v>
      </c>
      <c r="P1845" s="7">
        <f t="shared" si="295"/>
        <v>92.541865671641801</v>
      </c>
      <c r="Q1845" t="str">
        <f t="shared" si="296"/>
        <v>music</v>
      </c>
      <c r="R1845" t="str">
        <f t="shared" si="297"/>
        <v>rock</v>
      </c>
      <c r="S1845" s="4">
        <f t="shared" si="290"/>
        <v>40564.994837962964</v>
      </c>
      <c r="T1845" s="4">
        <f t="shared" si="291"/>
        <v>40594.994837962964</v>
      </c>
      <c r="U1845" s="18">
        <f t="shared" si="292"/>
        <v>30</v>
      </c>
    </row>
    <row r="1846" spans="1:21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89"/>
        <v>101.4</v>
      </c>
      <c r="P1846" s="7">
        <f t="shared" si="295"/>
        <v>76.05</v>
      </c>
      <c r="Q1846" t="str">
        <f t="shared" si="296"/>
        <v>music</v>
      </c>
      <c r="R1846" t="str">
        <f t="shared" si="297"/>
        <v>rock</v>
      </c>
      <c r="S1846" s="4">
        <f t="shared" si="290"/>
        <v>40666.973541666666</v>
      </c>
      <c r="T1846" s="4">
        <f t="shared" si="291"/>
        <v>40705.125</v>
      </c>
      <c r="U1846" s="18">
        <f t="shared" si="292"/>
        <v>38.151458333333721</v>
      </c>
    </row>
    <row r="1847" spans="1:21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89"/>
        <v>100</v>
      </c>
      <c r="P1847" s="7">
        <f t="shared" si="295"/>
        <v>52.631578947368418</v>
      </c>
      <c r="Q1847" t="str">
        <f t="shared" si="296"/>
        <v>music</v>
      </c>
      <c r="R1847" t="str">
        <f t="shared" si="297"/>
        <v>rock</v>
      </c>
      <c r="S1847" s="4">
        <f t="shared" si="290"/>
        <v>42523.333310185189</v>
      </c>
      <c r="T1847" s="4">
        <f t="shared" si="291"/>
        <v>42538.204861111109</v>
      </c>
      <c r="U1847" s="18">
        <f t="shared" si="292"/>
        <v>14.871550925920019</v>
      </c>
    </row>
    <row r="1848" spans="1:21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89"/>
        <v>137.92666666666668</v>
      </c>
      <c r="P1848" s="7">
        <f t="shared" si="295"/>
        <v>98.990430622009569</v>
      </c>
      <c r="Q1848" t="str">
        <f t="shared" si="296"/>
        <v>music</v>
      </c>
      <c r="R1848" t="str">
        <f t="shared" si="297"/>
        <v>rock</v>
      </c>
      <c r="S1848" s="4">
        <f t="shared" si="290"/>
        <v>41228.650196759263</v>
      </c>
      <c r="T1848" s="4">
        <f t="shared" si="291"/>
        <v>41258.650196759263</v>
      </c>
      <c r="U1848" s="18">
        <f t="shared" si="292"/>
        <v>30</v>
      </c>
    </row>
    <row r="1849" spans="1:21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89"/>
        <v>120.88000000000001</v>
      </c>
      <c r="P1849" s="7">
        <f t="shared" si="295"/>
        <v>79.526315789473685</v>
      </c>
      <c r="Q1849" t="str">
        <f t="shared" si="296"/>
        <v>music</v>
      </c>
      <c r="R1849" t="str">
        <f t="shared" si="297"/>
        <v>rock</v>
      </c>
      <c r="S1849" s="4">
        <f t="shared" si="290"/>
        <v>42094.236481481479</v>
      </c>
      <c r="T1849" s="4">
        <f t="shared" si="291"/>
        <v>42115.236481481479</v>
      </c>
      <c r="U1849" s="18">
        <f t="shared" si="292"/>
        <v>21</v>
      </c>
    </row>
    <row r="1850" spans="1:21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89"/>
        <v>107.36666666666667</v>
      </c>
      <c r="P1850" s="7">
        <f t="shared" si="295"/>
        <v>134.20833333333334</v>
      </c>
      <c r="Q1850" t="str">
        <f t="shared" si="296"/>
        <v>music</v>
      </c>
      <c r="R1850" t="str">
        <f t="shared" si="297"/>
        <v>rock</v>
      </c>
      <c r="S1850" s="4">
        <f t="shared" si="290"/>
        <v>40691.788055555553</v>
      </c>
      <c r="T1850" s="4">
        <f t="shared" si="291"/>
        <v>40755.290972222225</v>
      </c>
      <c r="U1850" s="18">
        <f t="shared" si="292"/>
        <v>63.502916666671808</v>
      </c>
    </row>
    <row r="1851" spans="1:21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89"/>
        <v>100.33333333333334</v>
      </c>
      <c r="P1851" s="7">
        <f t="shared" si="295"/>
        <v>37.625</v>
      </c>
      <c r="Q1851" t="str">
        <f t="shared" si="296"/>
        <v>music</v>
      </c>
      <c r="R1851" t="str">
        <f t="shared" si="297"/>
        <v>rock</v>
      </c>
      <c r="S1851" s="4">
        <f t="shared" si="290"/>
        <v>41169.845590277779</v>
      </c>
      <c r="T1851" s="4">
        <f t="shared" si="291"/>
        <v>41199.845590277779</v>
      </c>
      <c r="U1851" s="18">
        <f t="shared" si="292"/>
        <v>30</v>
      </c>
    </row>
    <row r="1852" spans="1:21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89"/>
        <v>101.52222222222223</v>
      </c>
      <c r="P1852" s="7">
        <f t="shared" si="295"/>
        <v>51.044692737430168</v>
      </c>
      <c r="Q1852" t="str">
        <f t="shared" si="296"/>
        <v>music</v>
      </c>
      <c r="R1852" t="str">
        <f t="shared" si="297"/>
        <v>rock</v>
      </c>
      <c r="S1852" s="4">
        <f t="shared" si="290"/>
        <v>41800.959490740745</v>
      </c>
      <c r="T1852" s="4">
        <f t="shared" si="291"/>
        <v>41830.959490740745</v>
      </c>
      <c r="U1852" s="18">
        <f t="shared" si="292"/>
        <v>30</v>
      </c>
    </row>
    <row r="1853" spans="1:21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89"/>
        <v>100.07692307692308</v>
      </c>
      <c r="P1853" s="7">
        <f t="shared" si="295"/>
        <v>50.03846153846154</v>
      </c>
      <c r="Q1853" t="str">
        <f t="shared" si="296"/>
        <v>music</v>
      </c>
      <c r="R1853" t="str">
        <f t="shared" si="297"/>
        <v>rock</v>
      </c>
      <c r="S1853" s="4">
        <f t="shared" si="290"/>
        <v>41827.906689814816</v>
      </c>
      <c r="T1853" s="4">
        <f t="shared" si="291"/>
        <v>41848.041666666664</v>
      </c>
      <c r="U1853" s="18">
        <f t="shared" si="292"/>
        <v>20.134976851848478</v>
      </c>
    </row>
    <row r="1854" spans="1:21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89"/>
        <v>116.96666666666667</v>
      </c>
      <c r="P1854" s="7">
        <f t="shared" si="295"/>
        <v>133.93129770992365</v>
      </c>
      <c r="Q1854" t="str">
        <f t="shared" si="296"/>
        <v>music</v>
      </c>
      <c r="R1854" t="str">
        <f t="shared" si="297"/>
        <v>rock</v>
      </c>
      <c r="S1854" s="4">
        <f t="shared" si="290"/>
        <v>42081.77143518519</v>
      </c>
      <c r="T1854" s="4">
        <f t="shared" si="291"/>
        <v>42119</v>
      </c>
      <c r="U1854" s="18">
        <f t="shared" si="292"/>
        <v>37.228564814809943</v>
      </c>
    </row>
    <row r="1855" spans="1:21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89"/>
        <v>101.875</v>
      </c>
      <c r="P1855" s="7">
        <f t="shared" si="295"/>
        <v>58.214285714285715</v>
      </c>
      <c r="Q1855" t="str">
        <f t="shared" ref="Q1855:Q1886" si="298">LEFT(N1855,5)</f>
        <v>music</v>
      </c>
      <c r="R1855" t="str">
        <f t="shared" si="297"/>
        <v>rock</v>
      </c>
      <c r="S1855" s="4">
        <f t="shared" si="290"/>
        <v>41177.060381944444</v>
      </c>
      <c r="T1855" s="4">
        <f t="shared" si="291"/>
        <v>41227.102048611108</v>
      </c>
      <c r="U1855" s="18">
        <f t="shared" si="292"/>
        <v>50.041666666664241</v>
      </c>
    </row>
    <row r="1856" spans="1:21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89"/>
        <v>102.12366666666665</v>
      </c>
      <c r="P1856" s="7">
        <f t="shared" si="295"/>
        <v>88.037643678160919</v>
      </c>
      <c r="Q1856" t="str">
        <f t="shared" si="298"/>
        <v>music</v>
      </c>
      <c r="R1856" t="str">
        <f t="shared" si="297"/>
        <v>rock</v>
      </c>
      <c r="S1856" s="4">
        <f t="shared" si="290"/>
        <v>41388.021261574075</v>
      </c>
      <c r="T1856" s="4">
        <f t="shared" si="291"/>
        <v>41418.021261574075</v>
      </c>
      <c r="U1856" s="18">
        <f t="shared" si="292"/>
        <v>30</v>
      </c>
    </row>
    <row r="1857" spans="1:21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89"/>
        <v>154.05897142857143</v>
      </c>
      <c r="P1857" s="7">
        <f t="shared" si="295"/>
        <v>70.576753926701571</v>
      </c>
      <c r="Q1857" t="str">
        <f t="shared" si="298"/>
        <v>music</v>
      </c>
      <c r="R1857" t="str">
        <f t="shared" si="297"/>
        <v>rock</v>
      </c>
      <c r="S1857" s="4">
        <f t="shared" si="290"/>
        <v>41600.538657407407</v>
      </c>
      <c r="T1857" s="4">
        <f t="shared" si="291"/>
        <v>41645.538657407407</v>
      </c>
      <c r="U1857" s="18">
        <f t="shared" si="292"/>
        <v>45</v>
      </c>
    </row>
    <row r="1858" spans="1:21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299">(E1858/D1858)*100</f>
        <v>101.25</v>
      </c>
      <c r="P1858" s="7">
        <f t="shared" si="295"/>
        <v>53.289473684210527</v>
      </c>
      <c r="Q1858" t="str">
        <f t="shared" si="298"/>
        <v>music</v>
      </c>
      <c r="R1858" t="str">
        <f t="shared" si="297"/>
        <v>rock</v>
      </c>
      <c r="S1858" s="4">
        <f t="shared" ref="S1858:S1921" si="300" xml:space="preserve"> ((J1858/86400) +25569)</f>
        <v>41817.854999999996</v>
      </c>
      <c r="T1858" s="4">
        <f t="shared" ref="T1858:T1921" si="301" xml:space="preserve"> ((I1858/86400) +25569)</f>
        <v>41838.854999999996</v>
      </c>
      <c r="U1858" s="18">
        <f t="shared" si="292"/>
        <v>21</v>
      </c>
    </row>
    <row r="1859" spans="1:21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299"/>
        <v>100</v>
      </c>
      <c r="P1859" s="7">
        <f t="shared" si="295"/>
        <v>136.36363636363637</v>
      </c>
      <c r="Q1859" t="str">
        <f t="shared" si="298"/>
        <v>music</v>
      </c>
      <c r="R1859" t="str">
        <f t="shared" si="297"/>
        <v>rock</v>
      </c>
      <c r="S1859" s="4">
        <f t="shared" si="300"/>
        <v>41864.76866898148</v>
      </c>
      <c r="T1859" s="4">
        <f t="shared" si="301"/>
        <v>41894.76866898148</v>
      </c>
      <c r="U1859" s="18">
        <f t="shared" ref="U1859:U1922" si="302">T1859-S1859</f>
        <v>30</v>
      </c>
    </row>
    <row r="1860" spans="1:21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99"/>
        <v>108.74800874800874</v>
      </c>
      <c r="P1860" s="7">
        <f t="shared" si="295"/>
        <v>40.547315436241611</v>
      </c>
      <c r="Q1860" t="str">
        <f t="shared" si="298"/>
        <v>music</v>
      </c>
      <c r="R1860" t="str">
        <f t="shared" si="297"/>
        <v>rock</v>
      </c>
      <c r="S1860" s="4">
        <f t="shared" si="300"/>
        <v>40833.200474537036</v>
      </c>
      <c r="T1860" s="4">
        <f t="shared" si="301"/>
        <v>40893.242141203707</v>
      </c>
      <c r="U1860" s="18">
        <f t="shared" si="302"/>
        <v>60.041666666671517</v>
      </c>
    </row>
    <row r="1861" spans="1:21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99"/>
        <v>131.83333333333334</v>
      </c>
      <c r="P1861" s="7">
        <f t="shared" si="295"/>
        <v>70.625</v>
      </c>
      <c r="Q1861" t="str">
        <f t="shared" si="298"/>
        <v>music</v>
      </c>
      <c r="R1861" t="str">
        <f t="shared" si="297"/>
        <v>rock</v>
      </c>
      <c r="S1861" s="4">
        <f t="shared" si="300"/>
        <v>40778.770011574074</v>
      </c>
      <c r="T1861" s="4">
        <f t="shared" si="301"/>
        <v>40808.770011574074</v>
      </c>
      <c r="U1861" s="18">
        <f t="shared" si="302"/>
        <v>30</v>
      </c>
    </row>
    <row r="1862" spans="1:21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99"/>
        <v>133.46666666666667</v>
      </c>
      <c r="P1862" s="7">
        <f t="shared" si="295"/>
        <v>52.684210526315788</v>
      </c>
      <c r="Q1862" t="str">
        <f t="shared" si="298"/>
        <v>music</v>
      </c>
      <c r="R1862" t="str">
        <f t="shared" si="297"/>
        <v>rock</v>
      </c>
      <c r="S1862" s="4">
        <f t="shared" si="300"/>
        <v>41655.70930555556</v>
      </c>
      <c r="T1862" s="4">
        <f t="shared" si="301"/>
        <v>41676.70930555556</v>
      </c>
      <c r="U1862" s="18">
        <f t="shared" si="302"/>
        <v>21</v>
      </c>
    </row>
    <row r="1863" spans="1:21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99"/>
        <v>0</v>
      </c>
      <c r="P1863" s="7">
        <v>0</v>
      </c>
      <c r="Q1863" t="str">
        <f t="shared" si="298"/>
        <v>games</v>
      </c>
      <c r="R1863" t="str">
        <f t="shared" ref="R1863:R1882" si="303">RIGHT(N1863,12)</f>
        <v>mobile games</v>
      </c>
      <c r="S1863" s="4">
        <f t="shared" si="300"/>
        <v>42000.300243055557</v>
      </c>
      <c r="T1863" s="4">
        <f t="shared" si="301"/>
        <v>42030.300243055557</v>
      </c>
      <c r="U1863" s="18">
        <f t="shared" si="302"/>
        <v>30</v>
      </c>
    </row>
    <row r="1864" spans="1:21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99"/>
        <v>8.0833333333333321</v>
      </c>
      <c r="P1864" s="7">
        <f t="shared" ref="P1864:P1870" si="304">E1864/L1864</f>
        <v>90.9375</v>
      </c>
      <c r="Q1864" t="str">
        <f t="shared" si="298"/>
        <v>games</v>
      </c>
      <c r="R1864" t="str">
        <f t="shared" si="303"/>
        <v>mobile games</v>
      </c>
      <c r="S1864" s="4">
        <f t="shared" si="300"/>
        <v>42755.492754629631</v>
      </c>
      <c r="T1864" s="4">
        <f t="shared" si="301"/>
        <v>42802.3125</v>
      </c>
      <c r="U1864" s="18">
        <f t="shared" si="302"/>
        <v>46.819745370368764</v>
      </c>
    </row>
    <row r="1865" spans="1:21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99"/>
        <v>0.4</v>
      </c>
      <c r="P1865" s="7">
        <f t="shared" si="304"/>
        <v>5</v>
      </c>
      <c r="Q1865" t="str">
        <f t="shared" si="298"/>
        <v>games</v>
      </c>
      <c r="R1865" t="str">
        <f t="shared" si="303"/>
        <v>mobile games</v>
      </c>
      <c r="S1865" s="4">
        <f t="shared" si="300"/>
        <v>41772.797280092593</v>
      </c>
      <c r="T1865" s="4">
        <f t="shared" si="301"/>
        <v>41802.797280092593</v>
      </c>
      <c r="U1865" s="18">
        <f t="shared" si="302"/>
        <v>30</v>
      </c>
    </row>
    <row r="1866" spans="1:21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99"/>
        <v>42.892307692307689</v>
      </c>
      <c r="P1866" s="7">
        <f t="shared" si="304"/>
        <v>58.083333333333336</v>
      </c>
      <c r="Q1866" t="str">
        <f t="shared" si="298"/>
        <v>games</v>
      </c>
      <c r="R1866" t="str">
        <f t="shared" si="303"/>
        <v>mobile games</v>
      </c>
      <c r="S1866" s="4">
        <f t="shared" si="300"/>
        <v>41733.716435185182</v>
      </c>
      <c r="T1866" s="4">
        <f t="shared" si="301"/>
        <v>41763.716435185182</v>
      </c>
      <c r="U1866" s="18">
        <f t="shared" si="302"/>
        <v>30</v>
      </c>
    </row>
    <row r="1867" spans="1:21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99"/>
        <v>3.6363636363636364E-3</v>
      </c>
      <c r="P1867" s="7">
        <f t="shared" si="304"/>
        <v>2</v>
      </c>
      <c r="Q1867" t="str">
        <f t="shared" si="298"/>
        <v>games</v>
      </c>
      <c r="R1867" t="str">
        <f t="shared" si="303"/>
        <v>mobile games</v>
      </c>
      <c r="S1867" s="4">
        <f t="shared" si="300"/>
        <v>42645.367442129631</v>
      </c>
      <c r="T1867" s="4">
        <f t="shared" si="301"/>
        <v>42680.409108796295</v>
      </c>
      <c r="U1867" s="18">
        <f t="shared" si="302"/>
        <v>35.041666666664241</v>
      </c>
    </row>
    <row r="1868" spans="1:21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99"/>
        <v>0.5</v>
      </c>
      <c r="P1868" s="7">
        <f t="shared" si="304"/>
        <v>62.5</v>
      </c>
      <c r="Q1868" t="str">
        <f t="shared" si="298"/>
        <v>games</v>
      </c>
      <c r="R1868" t="str">
        <f t="shared" si="303"/>
        <v>mobile games</v>
      </c>
      <c r="S1868" s="4">
        <f t="shared" si="300"/>
        <v>42742.246493055558</v>
      </c>
      <c r="T1868" s="4">
        <f t="shared" si="301"/>
        <v>42795.166666666672</v>
      </c>
      <c r="U1868" s="18">
        <f t="shared" si="302"/>
        <v>52.920173611113569</v>
      </c>
    </row>
    <row r="1869" spans="1:21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99"/>
        <v>0.05</v>
      </c>
      <c r="P1869" s="7">
        <f t="shared" si="304"/>
        <v>10</v>
      </c>
      <c r="Q1869" t="str">
        <f t="shared" si="298"/>
        <v>games</v>
      </c>
      <c r="R1869" t="str">
        <f t="shared" si="303"/>
        <v>mobile games</v>
      </c>
      <c r="S1869" s="4">
        <f t="shared" si="300"/>
        <v>42649.924907407403</v>
      </c>
      <c r="T1869" s="4">
        <f t="shared" si="301"/>
        <v>42679.924907407403</v>
      </c>
      <c r="U1869" s="18">
        <f t="shared" si="302"/>
        <v>30</v>
      </c>
    </row>
    <row r="1870" spans="1:21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99"/>
        <v>4.8680000000000003</v>
      </c>
      <c r="P1870" s="7">
        <f t="shared" si="304"/>
        <v>71.588235294117652</v>
      </c>
      <c r="Q1870" t="str">
        <f t="shared" si="298"/>
        <v>games</v>
      </c>
      <c r="R1870" t="str">
        <f t="shared" si="303"/>
        <v>mobile games</v>
      </c>
      <c r="S1870" s="4">
        <f t="shared" si="300"/>
        <v>42328.779224537036</v>
      </c>
      <c r="T1870" s="4">
        <f t="shared" si="301"/>
        <v>42353.332638888889</v>
      </c>
      <c r="U1870" s="18">
        <f t="shared" si="302"/>
        <v>24.553414351852552</v>
      </c>
    </row>
    <row r="1871" spans="1:21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99"/>
        <v>0</v>
      </c>
      <c r="P1871" s="7">
        <v>0</v>
      </c>
      <c r="Q1871" t="str">
        <f t="shared" si="298"/>
        <v>games</v>
      </c>
      <c r="R1871" t="str">
        <f t="shared" si="303"/>
        <v>mobile games</v>
      </c>
      <c r="S1871" s="4">
        <f t="shared" si="300"/>
        <v>42709.002881944441</v>
      </c>
      <c r="T1871" s="4">
        <f t="shared" si="301"/>
        <v>42739.002881944441</v>
      </c>
      <c r="U1871" s="18">
        <f t="shared" si="302"/>
        <v>30</v>
      </c>
    </row>
    <row r="1872" spans="1:21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99"/>
        <v>10.314285714285715</v>
      </c>
      <c r="P1872" s="7">
        <f t="shared" ref="P1872:P1877" si="305">E1872/L1872</f>
        <v>32.81818181818182</v>
      </c>
      <c r="Q1872" t="str">
        <f t="shared" si="298"/>
        <v>games</v>
      </c>
      <c r="R1872" t="str">
        <f t="shared" si="303"/>
        <v>mobile games</v>
      </c>
      <c r="S1872" s="4">
        <f t="shared" si="300"/>
        <v>42371.355729166666</v>
      </c>
      <c r="T1872" s="4">
        <f t="shared" si="301"/>
        <v>42400.178472222222</v>
      </c>
      <c r="U1872" s="18">
        <f t="shared" si="302"/>
        <v>28.822743055556202</v>
      </c>
    </row>
    <row r="1873" spans="1:21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99"/>
        <v>71.784615384615378</v>
      </c>
      <c r="P1873" s="7">
        <f t="shared" si="305"/>
        <v>49.11578947368421</v>
      </c>
      <c r="Q1873" t="str">
        <f t="shared" si="298"/>
        <v>games</v>
      </c>
      <c r="R1873" t="str">
        <f t="shared" si="303"/>
        <v>mobile games</v>
      </c>
      <c r="S1873" s="4">
        <f t="shared" si="300"/>
        <v>41923.783576388887</v>
      </c>
      <c r="T1873" s="4">
        <f t="shared" si="301"/>
        <v>41963.825243055559</v>
      </c>
      <c r="U1873" s="18">
        <f t="shared" si="302"/>
        <v>40.041666666671517</v>
      </c>
    </row>
    <row r="1874" spans="1:21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99"/>
        <v>1.06</v>
      </c>
      <c r="P1874" s="7">
        <f t="shared" si="305"/>
        <v>16.307692307692307</v>
      </c>
      <c r="Q1874" t="str">
        <f t="shared" si="298"/>
        <v>games</v>
      </c>
      <c r="R1874" t="str">
        <f t="shared" si="303"/>
        <v>mobile games</v>
      </c>
      <c r="S1874" s="4">
        <f t="shared" si="300"/>
        <v>42155.129652777774</v>
      </c>
      <c r="T1874" s="4">
        <f t="shared" si="301"/>
        <v>42185.129652777774</v>
      </c>
      <c r="U1874" s="18">
        <f t="shared" si="302"/>
        <v>30</v>
      </c>
    </row>
    <row r="1875" spans="1:21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99"/>
        <v>0.44999999999999996</v>
      </c>
      <c r="P1875" s="7">
        <f t="shared" si="305"/>
        <v>18</v>
      </c>
      <c r="Q1875" t="str">
        <f t="shared" si="298"/>
        <v>games</v>
      </c>
      <c r="R1875" t="str">
        <f t="shared" si="303"/>
        <v>mobile games</v>
      </c>
      <c r="S1875" s="4">
        <f t="shared" si="300"/>
        <v>42164.615856481483</v>
      </c>
      <c r="T1875" s="4">
        <f t="shared" si="301"/>
        <v>42193.697916666672</v>
      </c>
      <c r="U1875" s="18">
        <f t="shared" si="302"/>
        <v>29.082060185188311</v>
      </c>
    </row>
    <row r="1876" spans="1:21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99"/>
        <v>1.6250000000000001E-2</v>
      </c>
      <c r="P1876" s="7">
        <f t="shared" si="305"/>
        <v>13</v>
      </c>
      <c r="Q1876" t="str">
        <f t="shared" si="298"/>
        <v>games</v>
      </c>
      <c r="R1876" t="str">
        <f t="shared" si="303"/>
        <v>mobile games</v>
      </c>
      <c r="S1876" s="4">
        <f t="shared" si="300"/>
        <v>42529.969131944439</v>
      </c>
      <c r="T1876" s="4">
        <f t="shared" si="301"/>
        <v>42549.969131944439</v>
      </c>
      <c r="U1876" s="18">
        <f t="shared" si="302"/>
        <v>20</v>
      </c>
    </row>
    <row r="1877" spans="1:21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99"/>
        <v>0.51</v>
      </c>
      <c r="P1877" s="7">
        <f t="shared" si="305"/>
        <v>17</v>
      </c>
      <c r="Q1877" t="str">
        <f t="shared" si="298"/>
        <v>games</v>
      </c>
      <c r="R1877" t="str">
        <f t="shared" si="303"/>
        <v>mobile games</v>
      </c>
      <c r="S1877" s="4">
        <f t="shared" si="300"/>
        <v>42528.899398148147</v>
      </c>
      <c r="T1877" s="4">
        <f t="shared" si="301"/>
        <v>42588.899398148147</v>
      </c>
      <c r="U1877" s="18">
        <f t="shared" si="302"/>
        <v>60</v>
      </c>
    </row>
    <row r="1878" spans="1:21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99"/>
        <v>0</v>
      </c>
      <c r="P1878" s="7">
        <v>0</v>
      </c>
      <c r="Q1878" t="str">
        <f t="shared" si="298"/>
        <v>games</v>
      </c>
      <c r="R1878" t="str">
        <f t="shared" si="303"/>
        <v>mobile games</v>
      </c>
      <c r="S1878" s="4">
        <f t="shared" si="300"/>
        <v>41776.284780092596</v>
      </c>
      <c r="T1878" s="4">
        <f t="shared" si="301"/>
        <v>41806.284780092596</v>
      </c>
      <c r="U1878" s="18">
        <f t="shared" si="302"/>
        <v>30</v>
      </c>
    </row>
    <row r="1879" spans="1:21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99"/>
        <v>0</v>
      </c>
      <c r="P1879" s="7">
        <v>0</v>
      </c>
      <c r="Q1879" t="str">
        <f t="shared" si="298"/>
        <v>games</v>
      </c>
      <c r="R1879" t="str">
        <f t="shared" si="303"/>
        <v>mobile games</v>
      </c>
      <c r="S1879" s="4">
        <f t="shared" si="300"/>
        <v>42035.029224537036</v>
      </c>
      <c r="T1879" s="4">
        <f t="shared" si="301"/>
        <v>42064.029224537036</v>
      </c>
      <c r="U1879" s="18">
        <f t="shared" si="302"/>
        <v>29</v>
      </c>
    </row>
    <row r="1880" spans="1:21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99"/>
        <v>0</v>
      </c>
      <c r="P1880" s="7">
        <v>0</v>
      </c>
      <c r="Q1880" t="str">
        <f t="shared" si="298"/>
        <v>games</v>
      </c>
      <c r="R1880" t="str">
        <f t="shared" si="303"/>
        <v>mobile games</v>
      </c>
      <c r="S1880" s="4">
        <f t="shared" si="300"/>
        <v>41773.008738425924</v>
      </c>
      <c r="T1880" s="4">
        <f t="shared" si="301"/>
        <v>41803.008738425924</v>
      </c>
      <c r="U1880" s="18">
        <f t="shared" si="302"/>
        <v>30</v>
      </c>
    </row>
    <row r="1881" spans="1:21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99"/>
        <v>0.12</v>
      </c>
      <c r="P1881" s="7">
        <f t="shared" ref="P1881:P1912" si="306">E1881/L1881</f>
        <v>3</v>
      </c>
      <c r="Q1881" t="str">
        <f t="shared" si="298"/>
        <v>games</v>
      </c>
      <c r="R1881" t="str">
        <f t="shared" si="303"/>
        <v>mobile games</v>
      </c>
      <c r="S1881" s="4">
        <f t="shared" si="300"/>
        <v>42413.649641203709</v>
      </c>
      <c r="T1881" s="4">
        <f t="shared" si="301"/>
        <v>42443.607974537037</v>
      </c>
      <c r="U1881" s="18">
        <f t="shared" si="302"/>
        <v>29.958333333328483</v>
      </c>
    </row>
    <row r="1882" spans="1:21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99"/>
        <v>20.080000000000002</v>
      </c>
      <c r="P1882" s="7">
        <f t="shared" si="306"/>
        <v>41.833333333333336</v>
      </c>
      <c r="Q1882" t="str">
        <f t="shared" si="298"/>
        <v>games</v>
      </c>
      <c r="R1882" t="str">
        <f t="shared" si="303"/>
        <v>mobile games</v>
      </c>
      <c r="S1882" s="4">
        <f t="shared" si="300"/>
        <v>42430.566898148143</v>
      </c>
      <c r="T1882" s="4">
        <f t="shared" si="301"/>
        <v>42459.525231481486</v>
      </c>
      <c r="U1882" s="18">
        <f t="shared" si="302"/>
        <v>28.958333333343035</v>
      </c>
    </row>
    <row r="1883" spans="1:21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99"/>
        <v>172.68449999999999</v>
      </c>
      <c r="P1883" s="7">
        <f t="shared" si="306"/>
        <v>49.338428571428572</v>
      </c>
      <c r="Q1883" t="str">
        <f t="shared" si="298"/>
        <v>music</v>
      </c>
      <c r="R1883" t="str">
        <f t="shared" ref="R1883:R1902" si="307">RIGHT(N1883,10)</f>
        <v>indie rock</v>
      </c>
      <c r="S1883" s="4">
        <f t="shared" si="300"/>
        <v>42043.152650462958</v>
      </c>
      <c r="T1883" s="4">
        <f t="shared" si="301"/>
        <v>42073.110983796301</v>
      </c>
      <c r="U1883" s="18">
        <f t="shared" si="302"/>
        <v>29.958333333343035</v>
      </c>
    </row>
    <row r="1884" spans="1:21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99"/>
        <v>100.8955223880597</v>
      </c>
      <c r="P1884" s="7">
        <f t="shared" si="306"/>
        <v>41.728395061728392</v>
      </c>
      <c r="Q1884" t="str">
        <f t="shared" si="298"/>
        <v>music</v>
      </c>
      <c r="R1884" t="str">
        <f t="shared" si="307"/>
        <v>indie rock</v>
      </c>
      <c r="S1884" s="4">
        <f t="shared" si="300"/>
        <v>41067.949212962965</v>
      </c>
      <c r="T1884" s="4">
        <f t="shared" si="301"/>
        <v>41100.991666666669</v>
      </c>
      <c r="U1884" s="18">
        <f t="shared" si="302"/>
        <v>33.042453703703359</v>
      </c>
    </row>
    <row r="1885" spans="1:21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99"/>
        <v>104.8048048048048</v>
      </c>
      <c r="P1885" s="7">
        <f t="shared" si="306"/>
        <v>32.71875</v>
      </c>
      <c r="Q1885" t="str">
        <f t="shared" si="298"/>
        <v>music</v>
      </c>
      <c r="R1885" t="str">
        <f t="shared" si="307"/>
        <v>indie rock</v>
      </c>
      <c r="S1885" s="4">
        <f t="shared" si="300"/>
        <v>40977.948009259257</v>
      </c>
      <c r="T1885" s="4">
        <f t="shared" si="301"/>
        <v>41007.906342592592</v>
      </c>
      <c r="U1885" s="18">
        <f t="shared" si="302"/>
        <v>29.958333333335759</v>
      </c>
    </row>
    <row r="1886" spans="1:21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99"/>
        <v>135.1</v>
      </c>
      <c r="P1886" s="7">
        <f t="shared" si="306"/>
        <v>51.96153846153846</v>
      </c>
      <c r="Q1886" t="str">
        <f t="shared" si="298"/>
        <v>music</v>
      </c>
      <c r="R1886" t="str">
        <f t="shared" si="307"/>
        <v>indie rock</v>
      </c>
      <c r="S1886" s="4">
        <f t="shared" si="300"/>
        <v>41205.198321759257</v>
      </c>
      <c r="T1886" s="4">
        <f t="shared" si="301"/>
        <v>41240.5</v>
      </c>
      <c r="U1886" s="18">
        <f t="shared" si="302"/>
        <v>35.301678240743058</v>
      </c>
    </row>
    <row r="1887" spans="1:21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99"/>
        <v>116.32786885245903</v>
      </c>
      <c r="P1887" s="7">
        <f t="shared" si="306"/>
        <v>50.685714285714283</v>
      </c>
      <c r="Q1887" t="str">
        <f t="shared" ref="Q1887:Q1902" si="308">LEFT(N1887,5)</f>
        <v>music</v>
      </c>
      <c r="R1887" t="str">
        <f t="shared" si="307"/>
        <v>indie rock</v>
      </c>
      <c r="S1887" s="4">
        <f t="shared" si="300"/>
        <v>41099.093865740739</v>
      </c>
      <c r="T1887" s="4">
        <f t="shared" si="301"/>
        <v>41131.916666666664</v>
      </c>
      <c r="U1887" s="18">
        <f t="shared" si="302"/>
        <v>32.822800925925549</v>
      </c>
    </row>
    <row r="1888" spans="1:21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99"/>
        <v>102.08333333333333</v>
      </c>
      <c r="P1888" s="7">
        <f t="shared" si="306"/>
        <v>42.241379310344826</v>
      </c>
      <c r="Q1888" t="str">
        <f t="shared" si="308"/>
        <v>music</v>
      </c>
      <c r="R1888" t="str">
        <f t="shared" si="307"/>
        <v>indie rock</v>
      </c>
      <c r="S1888" s="4">
        <f t="shared" si="300"/>
        <v>41925.906689814816</v>
      </c>
      <c r="T1888" s="4">
        <f t="shared" si="301"/>
        <v>41955.94835648148</v>
      </c>
      <c r="U1888" s="18">
        <f t="shared" si="302"/>
        <v>30.041666666664241</v>
      </c>
    </row>
    <row r="1889" spans="1:21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99"/>
        <v>111.16666666666666</v>
      </c>
      <c r="P1889" s="7">
        <f t="shared" si="306"/>
        <v>416.875</v>
      </c>
      <c r="Q1889" t="str">
        <f t="shared" si="308"/>
        <v>music</v>
      </c>
      <c r="R1889" t="str">
        <f t="shared" si="307"/>
        <v>indie rock</v>
      </c>
      <c r="S1889" s="4">
        <f t="shared" si="300"/>
        <v>42323.800138888888</v>
      </c>
      <c r="T1889" s="4">
        <f t="shared" si="301"/>
        <v>42341.895833333328</v>
      </c>
      <c r="U1889" s="18">
        <f t="shared" si="302"/>
        <v>18.095694444440596</v>
      </c>
    </row>
    <row r="1890" spans="1:21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99"/>
        <v>166.08</v>
      </c>
      <c r="P1890" s="7">
        <f t="shared" si="306"/>
        <v>46.651685393258425</v>
      </c>
      <c r="Q1890" t="str">
        <f t="shared" si="308"/>
        <v>music</v>
      </c>
      <c r="R1890" t="str">
        <f t="shared" si="307"/>
        <v>indie rock</v>
      </c>
      <c r="S1890" s="4">
        <f t="shared" si="300"/>
        <v>40299.239953703705</v>
      </c>
      <c r="T1890" s="4">
        <f t="shared" si="301"/>
        <v>40330.207638888889</v>
      </c>
      <c r="U1890" s="18">
        <f t="shared" si="302"/>
        <v>30.967685185183655</v>
      </c>
    </row>
    <row r="1891" spans="1:21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99"/>
        <v>106.60000000000001</v>
      </c>
      <c r="P1891" s="7">
        <f t="shared" si="306"/>
        <v>48.454545454545453</v>
      </c>
      <c r="Q1891" t="str">
        <f t="shared" si="308"/>
        <v>music</v>
      </c>
      <c r="R1891" t="str">
        <f t="shared" si="307"/>
        <v>indie rock</v>
      </c>
      <c r="S1891" s="4">
        <f t="shared" si="300"/>
        <v>41299.793356481481</v>
      </c>
      <c r="T1891" s="4">
        <f t="shared" si="301"/>
        <v>41344.751689814817</v>
      </c>
      <c r="U1891" s="18">
        <f t="shared" si="302"/>
        <v>44.958333333335759</v>
      </c>
    </row>
    <row r="1892" spans="1:21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99"/>
        <v>144.58441666666667</v>
      </c>
      <c r="P1892" s="7">
        <f t="shared" si="306"/>
        <v>70.5289837398374</v>
      </c>
      <c r="Q1892" t="str">
        <f t="shared" si="308"/>
        <v>music</v>
      </c>
      <c r="R1892" t="str">
        <f t="shared" si="307"/>
        <v>indie rock</v>
      </c>
      <c r="S1892" s="4">
        <f t="shared" si="300"/>
        <v>41228.786203703705</v>
      </c>
      <c r="T1892" s="4">
        <f t="shared" si="301"/>
        <v>41258.786203703705</v>
      </c>
      <c r="U1892" s="18">
        <f t="shared" si="302"/>
        <v>30</v>
      </c>
    </row>
    <row r="1893" spans="1:21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99"/>
        <v>105.55000000000001</v>
      </c>
      <c r="P1893" s="7">
        <f t="shared" si="306"/>
        <v>87.958333333333329</v>
      </c>
      <c r="Q1893" t="str">
        <f t="shared" si="308"/>
        <v>music</v>
      </c>
      <c r="R1893" t="str">
        <f t="shared" si="307"/>
        <v>indie rock</v>
      </c>
      <c r="S1893" s="4">
        <f t="shared" si="300"/>
        <v>40335.798078703701</v>
      </c>
      <c r="T1893" s="4">
        <f t="shared" si="301"/>
        <v>40381.25</v>
      </c>
      <c r="U1893" s="18">
        <f t="shared" si="302"/>
        <v>45.451921296298678</v>
      </c>
    </row>
    <row r="1894" spans="1:21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99"/>
        <v>136.60000000000002</v>
      </c>
      <c r="P1894" s="7">
        <f t="shared" si="306"/>
        <v>26.26923076923077</v>
      </c>
      <c r="Q1894" t="str">
        <f t="shared" si="308"/>
        <v>music</v>
      </c>
      <c r="R1894" t="str">
        <f t="shared" si="307"/>
        <v>indie rock</v>
      </c>
      <c r="S1894" s="4">
        <f t="shared" si="300"/>
        <v>40671.637511574074</v>
      </c>
      <c r="T1894" s="4">
        <f t="shared" si="301"/>
        <v>40701.637511574074</v>
      </c>
      <c r="U1894" s="18">
        <f t="shared" si="302"/>
        <v>30</v>
      </c>
    </row>
    <row r="1895" spans="1:21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99"/>
        <v>104</v>
      </c>
      <c r="P1895" s="7">
        <f t="shared" si="306"/>
        <v>57.777777777777779</v>
      </c>
      <c r="Q1895" t="str">
        <f t="shared" si="308"/>
        <v>music</v>
      </c>
      <c r="R1895" t="str">
        <f t="shared" si="307"/>
        <v>indie rock</v>
      </c>
      <c r="S1895" s="4">
        <f t="shared" si="300"/>
        <v>40632.94195601852</v>
      </c>
      <c r="T1895" s="4">
        <f t="shared" si="301"/>
        <v>40649.165972222225</v>
      </c>
      <c r="U1895" s="18">
        <f t="shared" si="302"/>
        <v>16.224016203705105</v>
      </c>
    </row>
    <row r="1896" spans="1:21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99"/>
        <v>114.5</v>
      </c>
      <c r="P1896" s="7">
        <f t="shared" si="306"/>
        <v>57.25</v>
      </c>
      <c r="Q1896" t="str">
        <f t="shared" si="308"/>
        <v>music</v>
      </c>
      <c r="R1896" t="str">
        <f t="shared" si="307"/>
        <v>indie rock</v>
      </c>
      <c r="S1896" s="4">
        <f t="shared" si="300"/>
        <v>40920.90489583333</v>
      </c>
      <c r="T1896" s="4">
        <f t="shared" si="301"/>
        <v>40951.90489583333</v>
      </c>
      <c r="U1896" s="18">
        <f t="shared" si="302"/>
        <v>31</v>
      </c>
    </row>
    <row r="1897" spans="1:21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99"/>
        <v>101.71957671957672</v>
      </c>
      <c r="P1897" s="7">
        <f t="shared" si="306"/>
        <v>196.34042553191489</v>
      </c>
      <c r="Q1897" t="str">
        <f t="shared" si="308"/>
        <v>music</v>
      </c>
      <c r="R1897" t="str">
        <f t="shared" si="307"/>
        <v>indie rock</v>
      </c>
      <c r="S1897" s="4">
        <f t="shared" si="300"/>
        <v>42267.746782407412</v>
      </c>
      <c r="T1897" s="4">
        <f t="shared" si="301"/>
        <v>42297.746782407412</v>
      </c>
      <c r="U1897" s="18">
        <f t="shared" si="302"/>
        <v>30</v>
      </c>
    </row>
    <row r="1898" spans="1:21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99"/>
        <v>123.94678492239468</v>
      </c>
      <c r="P1898" s="7">
        <f t="shared" si="306"/>
        <v>43</v>
      </c>
      <c r="Q1898" t="str">
        <f t="shared" si="308"/>
        <v>music</v>
      </c>
      <c r="R1898" t="str">
        <f t="shared" si="307"/>
        <v>indie rock</v>
      </c>
      <c r="S1898" s="4">
        <f t="shared" si="300"/>
        <v>40981.710243055553</v>
      </c>
      <c r="T1898" s="4">
        <f t="shared" si="301"/>
        <v>41011.710243055553</v>
      </c>
      <c r="U1898" s="18">
        <f t="shared" si="302"/>
        <v>30</v>
      </c>
    </row>
    <row r="1899" spans="1:21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99"/>
        <v>102.45669291338582</v>
      </c>
      <c r="P1899" s="7">
        <f t="shared" si="306"/>
        <v>35.551912568306008</v>
      </c>
      <c r="Q1899" t="str">
        <f t="shared" si="308"/>
        <v>music</v>
      </c>
      <c r="R1899" t="str">
        <f t="shared" si="307"/>
        <v>indie rock</v>
      </c>
      <c r="S1899" s="4">
        <f t="shared" si="300"/>
        <v>41680.583402777775</v>
      </c>
      <c r="T1899" s="4">
        <f t="shared" si="301"/>
        <v>41702.875</v>
      </c>
      <c r="U1899" s="18">
        <f t="shared" si="302"/>
        <v>22.291597222225391</v>
      </c>
    </row>
    <row r="1900" spans="1:21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99"/>
        <v>144.5</v>
      </c>
      <c r="P1900" s="7">
        <f t="shared" si="306"/>
        <v>68.80952380952381</v>
      </c>
      <c r="Q1900" t="str">
        <f t="shared" si="308"/>
        <v>music</v>
      </c>
      <c r="R1900" t="str">
        <f t="shared" si="307"/>
        <v>indie rock</v>
      </c>
      <c r="S1900" s="4">
        <f t="shared" si="300"/>
        <v>42366.192974537036</v>
      </c>
      <c r="T1900" s="4">
        <f t="shared" si="301"/>
        <v>42401.75</v>
      </c>
      <c r="U1900" s="18">
        <f t="shared" si="302"/>
        <v>35.557025462963793</v>
      </c>
    </row>
    <row r="1901" spans="1:21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99"/>
        <v>133.33333333333331</v>
      </c>
      <c r="P1901" s="7">
        <f t="shared" si="306"/>
        <v>28.571428571428573</v>
      </c>
      <c r="Q1901" t="str">
        <f t="shared" si="308"/>
        <v>music</v>
      </c>
      <c r="R1901" t="str">
        <f t="shared" si="307"/>
        <v>indie rock</v>
      </c>
      <c r="S1901" s="4">
        <f t="shared" si="300"/>
        <v>42058.941736111112</v>
      </c>
      <c r="T1901" s="4">
        <f t="shared" si="301"/>
        <v>42088.90006944444</v>
      </c>
      <c r="U1901" s="18">
        <f t="shared" si="302"/>
        <v>29.958333333328483</v>
      </c>
    </row>
    <row r="1902" spans="1:21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99"/>
        <v>109.3644</v>
      </c>
      <c r="P1902" s="7">
        <f t="shared" si="306"/>
        <v>50.631666666666668</v>
      </c>
      <c r="Q1902" t="str">
        <f t="shared" si="308"/>
        <v>music</v>
      </c>
      <c r="R1902" t="str">
        <f t="shared" si="307"/>
        <v>indie rock</v>
      </c>
      <c r="S1902" s="4">
        <f t="shared" si="300"/>
        <v>41160.871886574074</v>
      </c>
      <c r="T1902" s="4">
        <f t="shared" si="301"/>
        <v>41188.415972222225</v>
      </c>
      <c r="U1902" s="18">
        <f t="shared" si="302"/>
        <v>27.54408564815094</v>
      </c>
    </row>
    <row r="1903" spans="1:21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99"/>
        <v>2.6969696969696968</v>
      </c>
      <c r="P1903" s="7">
        <f t="shared" si="306"/>
        <v>106.8</v>
      </c>
      <c r="Q1903" t="str">
        <f t="shared" ref="Q1903:Q1922" si="309">LEFT(N1903,10)</f>
        <v>technology</v>
      </c>
      <c r="R1903" t="str">
        <f t="shared" ref="R1903:R1922" si="310">RIGHT(N1903,7)</f>
        <v>gadgets</v>
      </c>
      <c r="S1903" s="4">
        <f t="shared" si="300"/>
        <v>42116.54315972222</v>
      </c>
      <c r="T1903" s="4">
        <f t="shared" si="301"/>
        <v>42146.541666666672</v>
      </c>
      <c r="U1903" s="18">
        <f t="shared" si="302"/>
        <v>29.998506944451947</v>
      </c>
    </row>
    <row r="1904" spans="1:21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99"/>
        <v>1.2</v>
      </c>
      <c r="P1904" s="7">
        <f t="shared" si="306"/>
        <v>4</v>
      </c>
      <c r="Q1904" t="str">
        <f t="shared" si="309"/>
        <v>technology</v>
      </c>
      <c r="R1904" t="str">
        <f t="shared" si="310"/>
        <v>gadgets</v>
      </c>
      <c r="S1904" s="4">
        <f t="shared" si="300"/>
        <v>42037.789895833332</v>
      </c>
      <c r="T1904" s="4">
        <f t="shared" si="301"/>
        <v>42067.789895833332</v>
      </c>
      <c r="U1904" s="18">
        <f t="shared" si="302"/>
        <v>30</v>
      </c>
    </row>
    <row r="1905" spans="1:21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99"/>
        <v>46.6</v>
      </c>
      <c r="P1905" s="7">
        <f t="shared" si="306"/>
        <v>34.097560975609753</v>
      </c>
      <c r="Q1905" t="str">
        <f t="shared" si="309"/>
        <v>technology</v>
      </c>
      <c r="R1905" t="str">
        <f t="shared" si="310"/>
        <v>gadgets</v>
      </c>
      <c r="S1905" s="4">
        <f t="shared" si="300"/>
        <v>42702.770729166667</v>
      </c>
      <c r="T1905" s="4">
        <f t="shared" si="301"/>
        <v>42762.770729166667</v>
      </c>
      <c r="U1905" s="18">
        <f t="shared" si="302"/>
        <v>60</v>
      </c>
    </row>
    <row r="1906" spans="1:21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99"/>
        <v>0.1</v>
      </c>
      <c r="P1906" s="7">
        <f t="shared" si="306"/>
        <v>25</v>
      </c>
      <c r="Q1906" t="str">
        <f t="shared" si="309"/>
        <v>technology</v>
      </c>
      <c r="R1906" t="str">
        <f t="shared" si="310"/>
        <v>gadgets</v>
      </c>
      <c r="S1906" s="4">
        <f t="shared" si="300"/>
        <v>42326.685428240744</v>
      </c>
      <c r="T1906" s="4">
        <f t="shared" si="301"/>
        <v>42371.685428240744</v>
      </c>
      <c r="U1906" s="18">
        <f t="shared" si="302"/>
        <v>45</v>
      </c>
    </row>
    <row r="1907" spans="1:21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99"/>
        <v>0.16800000000000001</v>
      </c>
      <c r="P1907" s="7">
        <f t="shared" si="306"/>
        <v>10.5</v>
      </c>
      <c r="Q1907" t="str">
        <f t="shared" si="309"/>
        <v>technology</v>
      </c>
      <c r="R1907" t="str">
        <f t="shared" si="310"/>
        <v>gadgets</v>
      </c>
      <c r="S1907" s="4">
        <f t="shared" si="300"/>
        <v>41859.925856481481</v>
      </c>
      <c r="T1907" s="4">
        <f t="shared" si="301"/>
        <v>41889.925856481481</v>
      </c>
      <c r="U1907" s="18">
        <f t="shared" si="302"/>
        <v>30</v>
      </c>
    </row>
    <row r="1908" spans="1:21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99"/>
        <v>42.76</v>
      </c>
      <c r="P1908" s="7">
        <f t="shared" si="306"/>
        <v>215.95959595959596</v>
      </c>
      <c r="Q1908" t="str">
        <f t="shared" si="309"/>
        <v>technology</v>
      </c>
      <c r="R1908" t="str">
        <f t="shared" si="310"/>
        <v>gadgets</v>
      </c>
      <c r="S1908" s="4">
        <f t="shared" si="300"/>
        <v>42514.671099537038</v>
      </c>
      <c r="T1908" s="4">
        <f t="shared" si="301"/>
        <v>42544.671099537038</v>
      </c>
      <c r="U1908" s="18">
        <f t="shared" si="302"/>
        <v>30</v>
      </c>
    </row>
    <row r="1909" spans="1:21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99"/>
        <v>0.28333333333333333</v>
      </c>
      <c r="P1909" s="7">
        <f t="shared" si="306"/>
        <v>21.25</v>
      </c>
      <c r="Q1909" t="str">
        <f t="shared" si="309"/>
        <v>technology</v>
      </c>
      <c r="R1909" t="str">
        <f t="shared" si="310"/>
        <v>gadgets</v>
      </c>
      <c r="S1909" s="4">
        <f t="shared" si="300"/>
        <v>41767.587094907409</v>
      </c>
      <c r="T1909" s="4">
        <f t="shared" si="301"/>
        <v>41782.587094907409</v>
      </c>
      <c r="U1909" s="18">
        <f t="shared" si="302"/>
        <v>15</v>
      </c>
    </row>
    <row r="1910" spans="1:21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99"/>
        <v>1.7319999999999998</v>
      </c>
      <c r="P1910" s="7">
        <f t="shared" si="306"/>
        <v>108.25</v>
      </c>
      <c r="Q1910" t="str">
        <f t="shared" si="309"/>
        <v>technology</v>
      </c>
      <c r="R1910" t="str">
        <f t="shared" si="310"/>
        <v>gadgets</v>
      </c>
      <c r="S1910" s="4">
        <f t="shared" si="300"/>
        <v>42703.917824074073</v>
      </c>
      <c r="T1910" s="4">
        <f t="shared" si="301"/>
        <v>42733.917824074073</v>
      </c>
      <c r="U1910" s="18">
        <f t="shared" si="302"/>
        <v>30</v>
      </c>
    </row>
    <row r="1911" spans="1:21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99"/>
        <v>14.111428571428572</v>
      </c>
      <c r="P1911" s="7">
        <f t="shared" si="306"/>
        <v>129.97368421052633</v>
      </c>
      <c r="Q1911" t="str">
        <f t="shared" si="309"/>
        <v>technology</v>
      </c>
      <c r="R1911" t="str">
        <f t="shared" si="310"/>
        <v>gadgets</v>
      </c>
      <c r="S1911" s="4">
        <f t="shared" si="300"/>
        <v>41905.429155092592</v>
      </c>
      <c r="T1911" s="4">
        <f t="shared" si="301"/>
        <v>41935.429155092592</v>
      </c>
      <c r="U1911" s="18">
        <f t="shared" si="302"/>
        <v>30</v>
      </c>
    </row>
    <row r="1912" spans="1:21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99"/>
        <v>39.395294117647055</v>
      </c>
      <c r="P1912" s="7">
        <f t="shared" si="306"/>
        <v>117.49473684210527</v>
      </c>
      <c r="Q1912" t="str">
        <f t="shared" si="309"/>
        <v>technology</v>
      </c>
      <c r="R1912" t="str">
        <f t="shared" si="310"/>
        <v>gadgets</v>
      </c>
      <c r="S1912" s="4">
        <f t="shared" si="300"/>
        <v>42264.963159722218</v>
      </c>
      <c r="T1912" s="4">
        <f t="shared" si="301"/>
        <v>42308.947916666672</v>
      </c>
      <c r="U1912" s="18">
        <f t="shared" si="302"/>
        <v>43.984756944453693</v>
      </c>
    </row>
    <row r="1913" spans="1:21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99"/>
        <v>2.3529411764705882E-2</v>
      </c>
      <c r="P1913" s="7">
        <f t="shared" ref="P1913:P1944" si="311">E1913/L1913</f>
        <v>10</v>
      </c>
      <c r="Q1913" t="str">
        <f t="shared" si="309"/>
        <v>technology</v>
      </c>
      <c r="R1913" t="str">
        <f t="shared" si="310"/>
        <v>gadgets</v>
      </c>
      <c r="S1913" s="4">
        <f t="shared" si="300"/>
        <v>41830.033958333333</v>
      </c>
      <c r="T1913" s="4">
        <f t="shared" si="301"/>
        <v>41860.033958333333</v>
      </c>
      <c r="U1913" s="18">
        <f t="shared" si="302"/>
        <v>30</v>
      </c>
    </row>
    <row r="1914" spans="1:21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99"/>
        <v>59.3</v>
      </c>
      <c r="P1914" s="7">
        <f t="shared" si="311"/>
        <v>70.595238095238102</v>
      </c>
      <c r="Q1914" t="str">
        <f t="shared" si="309"/>
        <v>technology</v>
      </c>
      <c r="R1914" t="str">
        <f t="shared" si="310"/>
        <v>gadgets</v>
      </c>
      <c r="S1914" s="4">
        <f t="shared" si="300"/>
        <v>42129.226388888885</v>
      </c>
      <c r="T1914" s="4">
        <f t="shared" si="301"/>
        <v>42159.226388888885</v>
      </c>
      <c r="U1914" s="18">
        <f t="shared" si="302"/>
        <v>30</v>
      </c>
    </row>
    <row r="1915" spans="1:21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99"/>
        <v>1.3270833333333334</v>
      </c>
      <c r="P1915" s="7">
        <f t="shared" si="311"/>
        <v>24.5</v>
      </c>
      <c r="Q1915" t="str">
        <f t="shared" si="309"/>
        <v>technology</v>
      </c>
      <c r="R1915" t="str">
        <f t="shared" si="310"/>
        <v>gadgets</v>
      </c>
      <c r="S1915" s="4">
        <f t="shared" si="300"/>
        <v>41890.511319444442</v>
      </c>
      <c r="T1915" s="4">
        <f t="shared" si="301"/>
        <v>41920.511319444442</v>
      </c>
      <c r="U1915" s="18">
        <f t="shared" si="302"/>
        <v>30</v>
      </c>
    </row>
    <row r="1916" spans="1:21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99"/>
        <v>9.0090090090090094</v>
      </c>
      <c r="P1916" s="7">
        <f t="shared" si="311"/>
        <v>30</v>
      </c>
      <c r="Q1916" t="str">
        <f t="shared" si="309"/>
        <v>technology</v>
      </c>
      <c r="R1916" t="str">
        <f t="shared" si="310"/>
        <v>gadgets</v>
      </c>
      <c r="S1916" s="4">
        <f t="shared" si="300"/>
        <v>41929.174456018518</v>
      </c>
      <c r="T1916" s="4">
        <f t="shared" si="301"/>
        <v>41944.165972222225</v>
      </c>
      <c r="U1916" s="18">
        <f t="shared" si="302"/>
        <v>14.991516203706851</v>
      </c>
    </row>
    <row r="1917" spans="1:21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99"/>
        <v>1.6</v>
      </c>
      <c r="P1917" s="7">
        <f t="shared" si="311"/>
        <v>2</v>
      </c>
      <c r="Q1917" t="str">
        <f t="shared" si="309"/>
        <v>technology</v>
      </c>
      <c r="R1917" t="str">
        <f t="shared" si="310"/>
        <v>gadgets</v>
      </c>
      <c r="S1917" s="4">
        <f t="shared" si="300"/>
        <v>41864.04886574074</v>
      </c>
      <c r="T1917" s="4">
        <f t="shared" si="301"/>
        <v>41884.04886574074</v>
      </c>
      <c r="U1917" s="18">
        <f t="shared" si="302"/>
        <v>20</v>
      </c>
    </row>
    <row r="1918" spans="1:21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99"/>
        <v>0.51</v>
      </c>
      <c r="P1918" s="7">
        <f t="shared" si="311"/>
        <v>17</v>
      </c>
      <c r="Q1918" t="str">
        <f t="shared" si="309"/>
        <v>technology</v>
      </c>
      <c r="R1918" t="str">
        <f t="shared" si="310"/>
        <v>gadgets</v>
      </c>
      <c r="S1918" s="4">
        <f t="shared" si="300"/>
        <v>42656.717303240745</v>
      </c>
      <c r="T1918" s="4">
        <f t="shared" si="301"/>
        <v>42681.758969907409</v>
      </c>
      <c r="U1918" s="18">
        <f t="shared" si="302"/>
        <v>25.041666666664241</v>
      </c>
    </row>
    <row r="1919" spans="1:21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99"/>
        <v>52.570512820512818</v>
      </c>
      <c r="P1919" s="7">
        <f t="shared" si="311"/>
        <v>2928.9285714285716</v>
      </c>
      <c r="Q1919" t="str">
        <f t="shared" si="309"/>
        <v>technology</v>
      </c>
      <c r="R1919" t="str">
        <f t="shared" si="310"/>
        <v>gadgets</v>
      </c>
      <c r="S1919" s="4">
        <f t="shared" si="300"/>
        <v>42746.270057870366</v>
      </c>
      <c r="T1919" s="4">
        <f t="shared" si="301"/>
        <v>42776.270057870366</v>
      </c>
      <c r="U1919" s="18">
        <f t="shared" si="302"/>
        <v>30</v>
      </c>
    </row>
    <row r="1920" spans="1:21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99"/>
        <v>1.04</v>
      </c>
      <c r="P1920" s="7">
        <f t="shared" si="311"/>
        <v>28.888888888888889</v>
      </c>
      <c r="Q1920" t="str">
        <f t="shared" si="309"/>
        <v>technology</v>
      </c>
      <c r="R1920" t="str">
        <f t="shared" si="310"/>
        <v>gadgets</v>
      </c>
      <c r="S1920" s="4">
        <f t="shared" si="300"/>
        <v>41828.789942129632</v>
      </c>
      <c r="T1920" s="4">
        <f t="shared" si="301"/>
        <v>41863.789942129632</v>
      </c>
      <c r="U1920" s="18">
        <f t="shared" si="302"/>
        <v>35</v>
      </c>
    </row>
    <row r="1921" spans="1:21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99"/>
        <v>47.4</v>
      </c>
      <c r="P1921" s="7">
        <f t="shared" si="311"/>
        <v>29.625</v>
      </c>
      <c r="Q1921" t="str">
        <f t="shared" si="309"/>
        <v>technology</v>
      </c>
      <c r="R1921" t="str">
        <f t="shared" si="310"/>
        <v>gadgets</v>
      </c>
      <c r="S1921" s="4">
        <f t="shared" si="300"/>
        <v>42113.875567129631</v>
      </c>
      <c r="T1921" s="4">
        <f t="shared" si="301"/>
        <v>42143.875567129631</v>
      </c>
      <c r="U1921" s="18">
        <f t="shared" si="302"/>
        <v>30</v>
      </c>
    </row>
    <row r="1922" spans="1:21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312">(E1922/D1922)*100</f>
        <v>43.03</v>
      </c>
      <c r="P1922" s="7">
        <f t="shared" si="311"/>
        <v>40.980952380952381</v>
      </c>
      <c r="Q1922" t="str">
        <f t="shared" si="309"/>
        <v>technology</v>
      </c>
      <c r="R1922" t="str">
        <f t="shared" si="310"/>
        <v>gadgets</v>
      </c>
      <c r="S1922" s="4">
        <f t="shared" ref="S1922:S1985" si="313" xml:space="preserve"> ((J1922/86400) +25569)</f>
        <v>42270.875706018516</v>
      </c>
      <c r="T1922" s="4">
        <f t="shared" ref="T1922:T1985" si="314" xml:space="preserve"> ((I1922/86400) +25569)</f>
        <v>42298.958333333328</v>
      </c>
      <c r="U1922" s="18">
        <f t="shared" si="302"/>
        <v>28.082627314812271</v>
      </c>
    </row>
    <row r="1923" spans="1:21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312"/>
        <v>136.80000000000001</v>
      </c>
      <c r="P1923" s="7">
        <f t="shared" si="311"/>
        <v>54</v>
      </c>
      <c r="Q1923" t="str">
        <f t="shared" ref="Q1923:Q1942" si="315">LEFT(N1923,5)</f>
        <v>music</v>
      </c>
      <c r="R1923" t="str">
        <f t="shared" ref="R1923:R1942" si="316">RIGHT(N1923,10)</f>
        <v>indie rock</v>
      </c>
      <c r="S1923" s="4">
        <f t="shared" si="313"/>
        <v>41074.221562500003</v>
      </c>
      <c r="T1923" s="4">
        <f t="shared" si="314"/>
        <v>41104.221562500003</v>
      </c>
      <c r="U1923" s="18">
        <f t="shared" ref="U1923:U1986" si="317">T1923-S1923</f>
        <v>30</v>
      </c>
    </row>
    <row r="1924" spans="1:21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312"/>
        <v>115.55</v>
      </c>
      <c r="P1924" s="7">
        <f t="shared" si="311"/>
        <v>36.109375</v>
      </c>
      <c r="Q1924" t="str">
        <f t="shared" si="315"/>
        <v>music</v>
      </c>
      <c r="R1924" t="str">
        <f t="shared" si="316"/>
        <v>indie rock</v>
      </c>
      <c r="S1924" s="4">
        <f t="shared" si="313"/>
        <v>41590.255868055552</v>
      </c>
      <c r="T1924" s="4">
        <f t="shared" si="314"/>
        <v>41620.255868055552</v>
      </c>
      <c r="U1924" s="18">
        <f t="shared" si="317"/>
        <v>30</v>
      </c>
    </row>
    <row r="1925" spans="1:21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312"/>
        <v>240.79999999999998</v>
      </c>
      <c r="P1925" s="7">
        <f t="shared" si="311"/>
        <v>23.153846153846153</v>
      </c>
      <c r="Q1925" t="str">
        <f t="shared" si="315"/>
        <v>music</v>
      </c>
      <c r="R1925" t="str">
        <f t="shared" si="316"/>
        <v>indie rock</v>
      </c>
      <c r="S1925" s="4">
        <f t="shared" si="313"/>
        <v>40772.848749999997</v>
      </c>
      <c r="T1925" s="4">
        <f t="shared" si="314"/>
        <v>40813.207638888889</v>
      </c>
      <c r="U1925" s="18">
        <f t="shared" si="317"/>
        <v>40.35888888889167</v>
      </c>
    </row>
    <row r="1926" spans="1:21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312"/>
        <v>114.39999999999999</v>
      </c>
      <c r="P1926" s="7">
        <f t="shared" si="311"/>
        <v>104</v>
      </c>
      <c r="Q1926" t="str">
        <f t="shared" si="315"/>
        <v>music</v>
      </c>
      <c r="R1926" t="str">
        <f t="shared" si="316"/>
        <v>indie rock</v>
      </c>
      <c r="S1926" s="4">
        <f t="shared" si="313"/>
        <v>41626.761053240742</v>
      </c>
      <c r="T1926" s="4">
        <f t="shared" si="314"/>
        <v>41654.814583333333</v>
      </c>
      <c r="U1926" s="18">
        <f t="shared" si="317"/>
        <v>28.053530092591245</v>
      </c>
    </row>
    <row r="1927" spans="1:21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312"/>
        <v>110.33333333333333</v>
      </c>
      <c r="P1927" s="7">
        <f t="shared" si="311"/>
        <v>31.826923076923077</v>
      </c>
      <c r="Q1927" t="str">
        <f t="shared" si="315"/>
        <v>music</v>
      </c>
      <c r="R1927" t="str">
        <f t="shared" si="316"/>
        <v>indie rock</v>
      </c>
      <c r="S1927" s="4">
        <f t="shared" si="313"/>
        <v>41535.90148148148</v>
      </c>
      <c r="T1927" s="4">
        <f t="shared" si="314"/>
        <v>41558</v>
      </c>
      <c r="U1927" s="18">
        <f t="shared" si="317"/>
        <v>22.098518518519995</v>
      </c>
    </row>
    <row r="1928" spans="1:21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312"/>
        <v>195.37933333333334</v>
      </c>
      <c r="P1928" s="7">
        <f t="shared" si="311"/>
        <v>27.3896261682243</v>
      </c>
      <c r="Q1928" t="str">
        <f t="shared" si="315"/>
        <v>music</v>
      </c>
      <c r="R1928" t="str">
        <f t="shared" si="316"/>
        <v>indie rock</v>
      </c>
      <c r="S1928" s="4">
        <f t="shared" si="313"/>
        <v>40456.954351851848</v>
      </c>
      <c r="T1928" s="4">
        <f t="shared" si="314"/>
        <v>40484.018055555556</v>
      </c>
      <c r="U1928" s="18">
        <f t="shared" si="317"/>
        <v>27.063703703708597</v>
      </c>
    </row>
    <row r="1929" spans="1:21" ht="15.75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312"/>
        <v>103.33333333333334</v>
      </c>
      <c r="P1929" s="7">
        <f t="shared" si="311"/>
        <v>56.363636363636367</v>
      </c>
      <c r="Q1929" t="str">
        <f t="shared" si="315"/>
        <v>music</v>
      </c>
      <c r="R1929" t="str">
        <f t="shared" si="316"/>
        <v>indie rock</v>
      </c>
      <c r="S1929" s="4">
        <f t="shared" si="313"/>
        <v>40960.861562500002</v>
      </c>
      <c r="T1929" s="4">
        <f t="shared" si="314"/>
        <v>40976.207638888889</v>
      </c>
      <c r="U1929" s="18">
        <f t="shared" si="317"/>
        <v>15.346076388887013</v>
      </c>
    </row>
    <row r="1930" spans="1:21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312"/>
        <v>103.1372549019608</v>
      </c>
      <c r="P1930" s="7">
        <f t="shared" si="311"/>
        <v>77.352941176470594</v>
      </c>
      <c r="Q1930" t="str">
        <f t="shared" si="315"/>
        <v>music</v>
      </c>
      <c r="R1930" t="str">
        <f t="shared" si="316"/>
        <v>indie rock</v>
      </c>
      <c r="S1930" s="4">
        <f t="shared" si="313"/>
        <v>41371.6480787037</v>
      </c>
      <c r="T1930" s="4">
        <f t="shared" si="314"/>
        <v>41401.6480787037</v>
      </c>
      <c r="U1930" s="18">
        <f t="shared" si="317"/>
        <v>30</v>
      </c>
    </row>
    <row r="1931" spans="1:21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312"/>
        <v>100.3125</v>
      </c>
      <c r="P1931" s="7">
        <f t="shared" si="311"/>
        <v>42.8</v>
      </c>
      <c r="Q1931" t="str">
        <f t="shared" si="315"/>
        <v>music</v>
      </c>
      <c r="R1931" t="str">
        <f t="shared" si="316"/>
        <v>indie rock</v>
      </c>
      <c r="S1931" s="4">
        <f t="shared" si="313"/>
        <v>40687.021597222221</v>
      </c>
      <c r="T1931" s="4">
        <f t="shared" si="314"/>
        <v>40729.021597222221</v>
      </c>
      <c r="U1931" s="18">
        <f t="shared" si="317"/>
        <v>42</v>
      </c>
    </row>
    <row r="1932" spans="1:21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312"/>
        <v>127</v>
      </c>
      <c r="P1932" s="7">
        <f t="shared" si="311"/>
        <v>48.846153846153847</v>
      </c>
      <c r="Q1932" t="str">
        <f t="shared" si="315"/>
        <v>music</v>
      </c>
      <c r="R1932" t="str">
        <f t="shared" si="316"/>
        <v>indie rock</v>
      </c>
      <c r="S1932" s="4">
        <f t="shared" si="313"/>
        <v>41402.558819444443</v>
      </c>
      <c r="T1932" s="4">
        <f t="shared" si="314"/>
        <v>41462.558819444443</v>
      </c>
      <c r="U1932" s="18">
        <f t="shared" si="317"/>
        <v>60</v>
      </c>
    </row>
    <row r="1933" spans="1:21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312"/>
        <v>120.601</v>
      </c>
      <c r="P1933" s="7">
        <f t="shared" si="311"/>
        <v>48.240400000000001</v>
      </c>
      <c r="Q1933" t="str">
        <f t="shared" si="315"/>
        <v>music</v>
      </c>
      <c r="R1933" t="str">
        <f t="shared" si="316"/>
        <v>indie rock</v>
      </c>
      <c r="S1933" s="4">
        <f t="shared" si="313"/>
        <v>41037.892465277779</v>
      </c>
      <c r="T1933" s="4">
        <f t="shared" si="314"/>
        <v>41051.145833333336</v>
      </c>
      <c r="U1933" s="18">
        <f t="shared" si="317"/>
        <v>13.253368055557075</v>
      </c>
    </row>
    <row r="1934" spans="1:21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312"/>
        <v>106.99047619047619</v>
      </c>
      <c r="P1934" s="7">
        <f t="shared" si="311"/>
        <v>70.212500000000006</v>
      </c>
      <c r="Q1934" t="str">
        <f t="shared" si="315"/>
        <v>music</v>
      </c>
      <c r="R1934" t="str">
        <f t="shared" si="316"/>
        <v>indie rock</v>
      </c>
      <c r="S1934" s="4">
        <f t="shared" si="313"/>
        <v>40911.809872685189</v>
      </c>
      <c r="T1934" s="4">
        <f t="shared" si="314"/>
        <v>40932.809872685189</v>
      </c>
      <c r="U1934" s="18">
        <f t="shared" si="317"/>
        <v>21</v>
      </c>
    </row>
    <row r="1935" spans="1:21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312"/>
        <v>172.43333333333334</v>
      </c>
      <c r="P1935" s="7">
        <f t="shared" si="311"/>
        <v>94.054545454545448</v>
      </c>
      <c r="Q1935" t="str">
        <f t="shared" si="315"/>
        <v>music</v>
      </c>
      <c r="R1935" t="str">
        <f t="shared" si="316"/>
        <v>indie rock</v>
      </c>
      <c r="S1935" s="4">
        <f t="shared" si="313"/>
        <v>41879.130868055552</v>
      </c>
      <c r="T1935" s="4">
        <f t="shared" si="314"/>
        <v>41909.130868055552</v>
      </c>
      <c r="U1935" s="18">
        <f t="shared" si="317"/>
        <v>30</v>
      </c>
    </row>
    <row r="1936" spans="1:21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312"/>
        <v>123.61999999999999</v>
      </c>
      <c r="P1936" s="7">
        <f t="shared" si="311"/>
        <v>80.272727272727266</v>
      </c>
      <c r="Q1936" t="str">
        <f t="shared" si="315"/>
        <v>music</v>
      </c>
      <c r="R1936" t="str">
        <f t="shared" si="316"/>
        <v>indie rock</v>
      </c>
      <c r="S1936" s="4">
        <f t="shared" si="313"/>
        <v>40865.867141203707</v>
      </c>
      <c r="T1936" s="4">
        <f t="shared" si="314"/>
        <v>40902.208333333336</v>
      </c>
      <c r="U1936" s="18">
        <f t="shared" si="317"/>
        <v>36.341192129628325</v>
      </c>
    </row>
    <row r="1937" spans="1:21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312"/>
        <v>108.4</v>
      </c>
      <c r="P1937" s="7">
        <f t="shared" si="311"/>
        <v>54.2</v>
      </c>
      <c r="Q1937" t="str">
        <f t="shared" si="315"/>
        <v>music</v>
      </c>
      <c r="R1937" t="str">
        <f t="shared" si="316"/>
        <v>indie rock</v>
      </c>
      <c r="S1937" s="4">
        <f t="shared" si="313"/>
        <v>41773.932534722218</v>
      </c>
      <c r="T1937" s="4">
        <f t="shared" si="314"/>
        <v>41811.207638888889</v>
      </c>
      <c r="U1937" s="18">
        <f t="shared" si="317"/>
        <v>37.275104166670644</v>
      </c>
    </row>
    <row r="1938" spans="1:21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312"/>
        <v>116.52013333333333</v>
      </c>
      <c r="P1938" s="7">
        <f t="shared" si="311"/>
        <v>60.26903448275862</v>
      </c>
      <c r="Q1938" t="str">
        <f t="shared" si="315"/>
        <v>music</v>
      </c>
      <c r="R1938" t="str">
        <f t="shared" si="316"/>
        <v>indie rock</v>
      </c>
      <c r="S1938" s="4">
        <f t="shared" si="313"/>
        <v>40852.889699074076</v>
      </c>
      <c r="T1938" s="4">
        <f t="shared" si="314"/>
        <v>40883.249305555553</v>
      </c>
      <c r="U1938" s="18">
        <f t="shared" si="317"/>
        <v>30.359606481477385</v>
      </c>
    </row>
    <row r="1939" spans="1:21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312"/>
        <v>187.245</v>
      </c>
      <c r="P1939" s="7">
        <f t="shared" si="311"/>
        <v>38.740344827586206</v>
      </c>
      <c r="Q1939" t="str">
        <f t="shared" si="315"/>
        <v>music</v>
      </c>
      <c r="R1939" t="str">
        <f t="shared" si="316"/>
        <v>indie rock</v>
      </c>
      <c r="S1939" s="4">
        <f t="shared" si="313"/>
        <v>41059.118993055556</v>
      </c>
      <c r="T1939" s="4">
        <f t="shared" si="314"/>
        <v>41075.165972222225</v>
      </c>
      <c r="U1939" s="18">
        <f t="shared" si="317"/>
        <v>16.046979166669189</v>
      </c>
    </row>
    <row r="1940" spans="1:21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312"/>
        <v>115.93333333333334</v>
      </c>
      <c r="P1940" s="7">
        <f t="shared" si="311"/>
        <v>152.54385964912279</v>
      </c>
      <c r="Q1940" t="str">
        <f t="shared" si="315"/>
        <v>music</v>
      </c>
      <c r="R1940" t="str">
        <f t="shared" si="316"/>
        <v>indie rock</v>
      </c>
      <c r="S1940" s="4">
        <f t="shared" si="313"/>
        <v>41426.259618055556</v>
      </c>
      <c r="T1940" s="4">
        <f t="shared" si="314"/>
        <v>41457.208333333336</v>
      </c>
      <c r="U1940" s="18">
        <f t="shared" si="317"/>
        <v>30.948715277780138</v>
      </c>
    </row>
    <row r="1941" spans="1:21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312"/>
        <v>110.7</v>
      </c>
      <c r="P1941" s="7">
        <f t="shared" si="311"/>
        <v>115.3125</v>
      </c>
      <c r="Q1941" t="str">
        <f t="shared" si="315"/>
        <v>music</v>
      </c>
      <c r="R1941" t="str">
        <f t="shared" si="316"/>
        <v>indie rock</v>
      </c>
      <c r="S1941" s="4">
        <f t="shared" si="313"/>
        <v>41313.985046296293</v>
      </c>
      <c r="T1941" s="4">
        <f t="shared" si="314"/>
        <v>41343.943379629629</v>
      </c>
      <c r="U1941" s="18">
        <f t="shared" si="317"/>
        <v>29.958333333335759</v>
      </c>
    </row>
    <row r="1942" spans="1:21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312"/>
        <v>170.92307692307693</v>
      </c>
      <c r="P1942" s="7">
        <f t="shared" si="311"/>
        <v>35.838709677419352</v>
      </c>
      <c r="Q1942" t="str">
        <f t="shared" si="315"/>
        <v>music</v>
      </c>
      <c r="R1942" t="str">
        <f t="shared" si="316"/>
        <v>indie rock</v>
      </c>
      <c r="S1942" s="4">
        <f t="shared" si="313"/>
        <v>40670.507326388892</v>
      </c>
      <c r="T1942" s="4">
        <f t="shared" si="314"/>
        <v>40709.165972222225</v>
      </c>
      <c r="U1942" s="18">
        <f t="shared" si="317"/>
        <v>38.658645833333139</v>
      </c>
    </row>
    <row r="1943" spans="1:21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312"/>
        <v>126.11835600000001</v>
      </c>
      <c r="P1943" s="7">
        <f t="shared" si="311"/>
        <v>64.570118779438872</v>
      </c>
      <c r="Q1943" t="str">
        <f t="shared" ref="Q1943:Q1982" si="318">LEFT(N1943,10)</f>
        <v>technology</v>
      </c>
      <c r="R1943" t="str">
        <f t="shared" ref="R1943:R1982" si="319">RIGHT(N1943,8)</f>
        <v>hardware</v>
      </c>
      <c r="S1943" s="4">
        <f t="shared" si="313"/>
        <v>41744.290868055556</v>
      </c>
      <c r="T1943" s="4">
        <f t="shared" si="314"/>
        <v>41774.290868055556</v>
      </c>
      <c r="U1943" s="18">
        <f t="shared" si="317"/>
        <v>30</v>
      </c>
    </row>
    <row r="1944" spans="1:21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312"/>
        <v>138.44033333333334</v>
      </c>
      <c r="P1944" s="7">
        <f t="shared" si="311"/>
        <v>87.436000000000007</v>
      </c>
      <c r="Q1944" t="str">
        <f t="shared" si="318"/>
        <v>technology</v>
      </c>
      <c r="R1944" t="str">
        <f t="shared" si="319"/>
        <v>hardware</v>
      </c>
      <c r="S1944" s="4">
        <f t="shared" si="313"/>
        <v>40638.828009259261</v>
      </c>
      <c r="T1944" s="4">
        <f t="shared" si="314"/>
        <v>40728.828009259261</v>
      </c>
      <c r="U1944" s="18">
        <f t="shared" si="317"/>
        <v>90</v>
      </c>
    </row>
    <row r="1945" spans="1:21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312"/>
        <v>1705.2499999999998</v>
      </c>
      <c r="P1945" s="7">
        <f t="shared" ref="P1945:P1976" si="320">E1945/L1945</f>
        <v>68.815577078288939</v>
      </c>
      <c r="Q1945" t="str">
        <f t="shared" si="318"/>
        <v>technology</v>
      </c>
      <c r="R1945" t="str">
        <f t="shared" si="319"/>
        <v>hardware</v>
      </c>
      <c r="S1945" s="4">
        <f t="shared" si="313"/>
        <v>42548.269861111112</v>
      </c>
      <c r="T1945" s="4">
        <f t="shared" si="314"/>
        <v>42593.269861111112</v>
      </c>
      <c r="U1945" s="18">
        <f t="shared" si="317"/>
        <v>45</v>
      </c>
    </row>
    <row r="1946" spans="1:21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312"/>
        <v>788.05550000000005</v>
      </c>
      <c r="P1946" s="7">
        <f t="shared" si="320"/>
        <v>176.200223588597</v>
      </c>
      <c r="Q1946" t="str">
        <f t="shared" si="318"/>
        <v>technology</v>
      </c>
      <c r="R1946" t="str">
        <f t="shared" si="319"/>
        <v>hardware</v>
      </c>
      <c r="S1946" s="4">
        <f t="shared" si="313"/>
        <v>41730.584374999999</v>
      </c>
      <c r="T1946" s="4">
        <f t="shared" si="314"/>
        <v>41760.584374999999</v>
      </c>
      <c r="U1946" s="18">
        <f t="shared" si="317"/>
        <v>30</v>
      </c>
    </row>
    <row r="1947" spans="1:21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312"/>
        <v>348.01799999999997</v>
      </c>
      <c r="P1947" s="7">
        <f t="shared" si="320"/>
        <v>511.79117647058825</v>
      </c>
      <c r="Q1947" t="str">
        <f t="shared" si="318"/>
        <v>technology</v>
      </c>
      <c r="R1947" t="str">
        <f t="shared" si="319"/>
        <v>hardware</v>
      </c>
      <c r="S1947" s="4">
        <f t="shared" si="313"/>
        <v>42157.251828703702</v>
      </c>
      <c r="T1947" s="4">
        <f t="shared" si="314"/>
        <v>42197.251828703702</v>
      </c>
      <c r="U1947" s="18">
        <f t="shared" si="317"/>
        <v>40</v>
      </c>
    </row>
    <row r="1948" spans="1:21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312"/>
        <v>149.74666666666667</v>
      </c>
      <c r="P1948" s="7">
        <f t="shared" si="320"/>
        <v>160.44285714285715</v>
      </c>
      <c r="Q1948" t="str">
        <f t="shared" si="318"/>
        <v>technology</v>
      </c>
      <c r="R1948" t="str">
        <f t="shared" si="319"/>
        <v>hardware</v>
      </c>
      <c r="S1948" s="4">
        <f t="shared" si="313"/>
        <v>41689.150011574078</v>
      </c>
      <c r="T1948" s="4">
        <f t="shared" si="314"/>
        <v>41749.108344907407</v>
      </c>
      <c r="U1948" s="18">
        <f t="shared" si="317"/>
        <v>59.958333333328483</v>
      </c>
    </row>
    <row r="1949" spans="1:21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312"/>
        <v>100.63375000000001</v>
      </c>
      <c r="P1949" s="7">
        <f t="shared" si="320"/>
        <v>35.003043478260871</v>
      </c>
      <c r="Q1949" t="str">
        <f t="shared" si="318"/>
        <v>technology</v>
      </c>
      <c r="R1949" t="str">
        <f t="shared" si="319"/>
        <v>hardware</v>
      </c>
      <c r="S1949" s="4">
        <f t="shared" si="313"/>
        <v>40102.918055555558</v>
      </c>
      <c r="T1949" s="4">
        <f t="shared" si="314"/>
        <v>40140.249305555553</v>
      </c>
      <c r="U1949" s="18">
        <f t="shared" si="317"/>
        <v>37.331249999995634</v>
      </c>
    </row>
    <row r="1950" spans="1:21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312"/>
        <v>800.21100000000001</v>
      </c>
      <c r="P1950" s="7">
        <f t="shared" si="320"/>
        <v>188.50671378091872</v>
      </c>
      <c r="Q1950" t="str">
        <f t="shared" si="318"/>
        <v>technology</v>
      </c>
      <c r="R1950" t="str">
        <f t="shared" si="319"/>
        <v>hardware</v>
      </c>
      <c r="S1950" s="4">
        <f t="shared" si="313"/>
        <v>42473.604270833333</v>
      </c>
      <c r="T1950" s="4">
        <f t="shared" si="314"/>
        <v>42527.709722222222</v>
      </c>
      <c r="U1950" s="18">
        <f t="shared" si="317"/>
        <v>54.105451388888469</v>
      </c>
    </row>
    <row r="1951" spans="1:21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312"/>
        <v>106.00260000000002</v>
      </c>
      <c r="P1951" s="7">
        <f t="shared" si="320"/>
        <v>56.204984093319197</v>
      </c>
      <c r="Q1951" t="str">
        <f t="shared" si="318"/>
        <v>technology</v>
      </c>
      <c r="R1951" t="str">
        <f t="shared" si="319"/>
        <v>hardware</v>
      </c>
      <c r="S1951" s="4">
        <f t="shared" si="313"/>
        <v>41800.423043981486</v>
      </c>
      <c r="T1951" s="4">
        <f t="shared" si="314"/>
        <v>41830.423043981486</v>
      </c>
      <c r="U1951" s="18">
        <f t="shared" si="317"/>
        <v>30</v>
      </c>
    </row>
    <row r="1952" spans="1:21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312"/>
        <v>200.51866666666669</v>
      </c>
      <c r="P1952" s="7">
        <f t="shared" si="320"/>
        <v>51.3054157782516</v>
      </c>
      <c r="Q1952" t="str">
        <f t="shared" si="318"/>
        <v>technology</v>
      </c>
      <c r="R1952" t="str">
        <f t="shared" si="319"/>
        <v>hardware</v>
      </c>
      <c r="S1952" s="4">
        <f t="shared" si="313"/>
        <v>40624.181400462963</v>
      </c>
      <c r="T1952" s="4">
        <f t="shared" si="314"/>
        <v>40655.181400462963</v>
      </c>
      <c r="U1952" s="18">
        <f t="shared" si="317"/>
        <v>31</v>
      </c>
    </row>
    <row r="1953" spans="1:21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312"/>
        <v>212.44399999999999</v>
      </c>
      <c r="P1953" s="7">
        <f t="shared" si="320"/>
        <v>127.36450839328538</v>
      </c>
      <c r="Q1953" t="str">
        <f t="shared" si="318"/>
        <v>technology</v>
      </c>
      <c r="R1953" t="str">
        <f t="shared" si="319"/>
        <v>hardware</v>
      </c>
      <c r="S1953" s="4">
        <f t="shared" si="313"/>
        <v>42651.420567129629</v>
      </c>
      <c r="T1953" s="4">
        <f t="shared" si="314"/>
        <v>42681.462233796294</v>
      </c>
      <c r="U1953" s="18">
        <f t="shared" si="317"/>
        <v>30.041666666664241</v>
      </c>
    </row>
    <row r="1954" spans="1:21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312"/>
        <v>198.47237142857145</v>
      </c>
      <c r="P1954" s="7">
        <f t="shared" si="320"/>
        <v>101.85532258064516</v>
      </c>
      <c r="Q1954" t="str">
        <f t="shared" si="318"/>
        <v>technology</v>
      </c>
      <c r="R1954" t="str">
        <f t="shared" si="319"/>
        <v>hardware</v>
      </c>
      <c r="S1954" s="4">
        <f t="shared" si="313"/>
        <v>41526.60665509259</v>
      </c>
      <c r="T1954" s="4">
        <f t="shared" si="314"/>
        <v>41563.60665509259</v>
      </c>
      <c r="U1954" s="18">
        <f t="shared" si="317"/>
        <v>37</v>
      </c>
    </row>
    <row r="1955" spans="1:21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312"/>
        <v>225.94666666666666</v>
      </c>
      <c r="P1955" s="7">
        <f t="shared" si="320"/>
        <v>230.55782312925169</v>
      </c>
      <c r="Q1955" t="str">
        <f t="shared" si="318"/>
        <v>technology</v>
      </c>
      <c r="R1955" t="str">
        <f t="shared" si="319"/>
        <v>hardware</v>
      </c>
      <c r="S1955" s="4">
        <f t="shared" si="313"/>
        <v>40941.199826388889</v>
      </c>
      <c r="T1955" s="4">
        <f t="shared" si="314"/>
        <v>40970.125</v>
      </c>
      <c r="U1955" s="18">
        <f t="shared" si="317"/>
        <v>28.925173611110949</v>
      </c>
    </row>
    <row r="1956" spans="1:21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312"/>
        <v>698.94800000000009</v>
      </c>
      <c r="P1956" s="7">
        <f t="shared" si="320"/>
        <v>842.10602409638557</v>
      </c>
      <c r="Q1956" t="str">
        <f t="shared" si="318"/>
        <v>technology</v>
      </c>
      <c r="R1956" t="str">
        <f t="shared" si="319"/>
        <v>hardware</v>
      </c>
      <c r="S1956" s="4">
        <f t="shared" si="313"/>
        <v>42394.580740740741</v>
      </c>
      <c r="T1956" s="4">
        <f t="shared" si="314"/>
        <v>42441.208333333328</v>
      </c>
      <c r="U1956" s="18">
        <f t="shared" si="317"/>
        <v>46.627592592587462</v>
      </c>
    </row>
    <row r="1957" spans="1:21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312"/>
        <v>398.59528571428569</v>
      </c>
      <c r="P1957" s="7">
        <f t="shared" si="320"/>
        <v>577.27593103448271</v>
      </c>
      <c r="Q1957" t="str">
        <f t="shared" si="318"/>
        <v>technology</v>
      </c>
      <c r="R1957" t="str">
        <f t="shared" si="319"/>
        <v>hardware</v>
      </c>
      <c r="S1957" s="4">
        <f t="shared" si="313"/>
        <v>41020.271770833337</v>
      </c>
      <c r="T1957" s="4">
        <f t="shared" si="314"/>
        <v>41052.791666666664</v>
      </c>
      <c r="U1957" s="18">
        <f t="shared" si="317"/>
        <v>32.51989583332761</v>
      </c>
    </row>
    <row r="1958" spans="1:21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312"/>
        <v>294.0333333333333</v>
      </c>
      <c r="P1958" s="7">
        <f t="shared" si="320"/>
        <v>483.34246575342468</v>
      </c>
      <c r="Q1958" t="str">
        <f t="shared" si="318"/>
        <v>technology</v>
      </c>
      <c r="R1958" t="str">
        <f t="shared" si="319"/>
        <v>hardware</v>
      </c>
      <c r="S1958" s="4">
        <f t="shared" si="313"/>
        <v>42067.923668981486</v>
      </c>
      <c r="T1958" s="4">
        <f t="shared" si="314"/>
        <v>42112.882002314815</v>
      </c>
      <c r="U1958" s="18">
        <f t="shared" si="317"/>
        <v>44.958333333328483</v>
      </c>
    </row>
    <row r="1959" spans="1:21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312"/>
        <v>167.50470000000001</v>
      </c>
      <c r="P1959" s="7">
        <f t="shared" si="320"/>
        <v>76.138500000000008</v>
      </c>
      <c r="Q1959" t="str">
        <f t="shared" si="318"/>
        <v>technology</v>
      </c>
      <c r="R1959" t="str">
        <f t="shared" si="319"/>
        <v>hardware</v>
      </c>
      <c r="S1959" s="4">
        <f t="shared" si="313"/>
        <v>41179.098530092597</v>
      </c>
      <c r="T1959" s="4">
        <f t="shared" si="314"/>
        <v>41209.098530092597</v>
      </c>
      <c r="U1959" s="18">
        <f t="shared" si="317"/>
        <v>30</v>
      </c>
    </row>
    <row r="1960" spans="1:21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312"/>
        <v>1435.5717142857143</v>
      </c>
      <c r="P1960" s="7">
        <f t="shared" si="320"/>
        <v>74.107684365781708</v>
      </c>
      <c r="Q1960" t="str">
        <f t="shared" si="318"/>
        <v>technology</v>
      </c>
      <c r="R1960" t="str">
        <f t="shared" si="319"/>
        <v>hardware</v>
      </c>
      <c r="S1960" s="4">
        <f t="shared" si="313"/>
        <v>41326.987974537034</v>
      </c>
      <c r="T1960" s="4">
        <f t="shared" si="314"/>
        <v>41356.94630787037</v>
      </c>
      <c r="U1960" s="18">
        <f t="shared" si="317"/>
        <v>29.958333333335759</v>
      </c>
    </row>
    <row r="1961" spans="1:21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312"/>
        <v>156.73439999999999</v>
      </c>
      <c r="P1961" s="7">
        <f t="shared" si="320"/>
        <v>36.965660377358489</v>
      </c>
      <c r="Q1961" t="str">
        <f t="shared" si="318"/>
        <v>technology</v>
      </c>
      <c r="R1961" t="str">
        <f t="shared" si="319"/>
        <v>hardware</v>
      </c>
      <c r="S1961" s="4">
        <f t="shared" si="313"/>
        <v>41871.845601851848</v>
      </c>
      <c r="T1961" s="4">
        <f t="shared" si="314"/>
        <v>41913</v>
      </c>
      <c r="U1961" s="18">
        <f t="shared" si="317"/>
        <v>41.154398148151813</v>
      </c>
    </row>
    <row r="1962" spans="1:21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312"/>
        <v>117.90285714285716</v>
      </c>
      <c r="P1962" s="7">
        <f t="shared" si="320"/>
        <v>2500.969696969697</v>
      </c>
      <c r="Q1962" t="str">
        <f t="shared" si="318"/>
        <v>technology</v>
      </c>
      <c r="R1962" t="str">
        <f t="shared" si="319"/>
        <v>hardware</v>
      </c>
      <c r="S1962" s="4">
        <f t="shared" si="313"/>
        <v>41964.362743055557</v>
      </c>
      <c r="T1962" s="4">
        <f t="shared" si="314"/>
        <v>41994.362743055557</v>
      </c>
      <c r="U1962" s="18">
        <f t="shared" si="317"/>
        <v>30</v>
      </c>
    </row>
    <row r="1963" spans="1:21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312"/>
        <v>1105.3811999999998</v>
      </c>
      <c r="P1963" s="7">
        <f t="shared" si="320"/>
        <v>67.690214329454989</v>
      </c>
      <c r="Q1963" t="str">
        <f t="shared" si="318"/>
        <v>technology</v>
      </c>
      <c r="R1963" t="str">
        <f t="shared" si="319"/>
        <v>hardware</v>
      </c>
      <c r="S1963" s="4">
        <f t="shared" si="313"/>
        <v>41148.194641203707</v>
      </c>
      <c r="T1963" s="4">
        <f t="shared" si="314"/>
        <v>41188.165972222225</v>
      </c>
      <c r="U1963" s="18">
        <f t="shared" si="317"/>
        <v>39.971331018517958</v>
      </c>
    </row>
    <row r="1964" spans="1:21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312"/>
        <v>192.92499999999998</v>
      </c>
      <c r="P1964" s="7">
        <f t="shared" si="320"/>
        <v>63.04738562091503</v>
      </c>
      <c r="Q1964" t="str">
        <f t="shared" si="318"/>
        <v>technology</v>
      </c>
      <c r="R1964" t="str">
        <f t="shared" si="319"/>
        <v>hardware</v>
      </c>
      <c r="S1964" s="4">
        <f t="shared" si="313"/>
        <v>41742.780509259261</v>
      </c>
      <c r="T1964" s="4">
        <f t="shared" si="314"/>
        <v>41772.780509259261</v>
      </c>
      <c r="U1964" s="18">
        <f t="shared" si="317"/>
        <v>30</v>
      </c>
    </row>
    <row r="1965" spans="1:21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312"/>
        <v>126.8842105263158</v>
      </c>
      <c r="P1965" s="7">
        <f t="shared" si="320"/>
        <v>117.6</v>
      </c>
      <c r="Q1965" t="str">
        <f t="shared" si="318"/>
        <v>technology</v>
      </c>
      <c r="R1965" t="str">
        <f t="shared" si="319"/>
        <v>hardware</v>
      </c>
      <c r="S1965" s="4">
        <f t="shared" si="313"/>
        <v>41863.429791666669</v>
      </c>
      <c r="T1965" s="4">
        <f t="shared" si="314"/>
        <v>41898.429791666669</v>
      </c>
      <c r="U1965" s="18">
        <f t="shared" si="317"/>
        <v>35</v>
      </c>
    </row>
    <row r="1966" spans="1:21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312"/>
        <v>259.57748878923763</v>
      </c>
      <c r="P1966" s="7">
        <f t="shared" si="320"/>
        <v>180.75185011709601</v>
      </c>
      <c r="Q1966" t="str">
        <f t="shared" si="318"/>
        <v>technology</v>
      </c>
      <c r="R1966" t="str">
        <f t="shared" si="319"/>
        <v>hardware</v>
      </c>
      <c r="S1966" s="4">
        <f t="shared" si="313"/>
        <v>42452.272824074069</v>
      </c>
      <c r="T1966" s="4">
        <f t="shared" si="314"/>
        <v>42482.272824074069</v>
      </c>
      <c r="U1966" s="18">
        <f t="shared" si="317"/>
        <v>30</v>
      </c>
    </row>
    <row r="1967" spans="1:21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312"/>
        <v>262.27999999999997</v>
      </c>
      <c r="P1967" s="7">
        <f t="shared" si="320"/>
        <v>127.32038834951456</v>
      </c>
      <c r="Q1967" t="str">
        <f t="shared" si="318"/>
        <v>technology</v>
      </c>
      <c r="R1967" t="str">
        <f t="shared" si="319"/>
        <v>hardware</v>
      </c>
      <c r="S1967" s="4">
        <f t="shared" si="313"/>
        <v>40898.089236111111</v>
      </c>
      <c r="T1967" s="4">
        <f t="shared" si="314"/>
        <v>40920.041666666664</v>
      </c>
      <c r="U1967" s="18">
        <f t="shared" si="317"/>
        <v>21.952430555553292</v>
      </c>
    </row>
    <row r="1968" spans="1:21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312"/>
        <v>206.74309000000002</v>
      </c>
      <c r="P1968" s="7">
        <f t="shared" si="320"/>
        <v>136.6444745538665</v>
      </c>
      <c r="Q1968" t="str">
        <f t="shared" si="318"/>
        <v>technology</v>
      </c>
      <c r="R1968" t="str">
        <f t="shared" si="319"/>
        <v>hardware</v>
      </c>
      <c r="S1968" s="4">
        <f t="shared" si="313"/>
        <v>41835.540486111109</v>
      </c>
      <c r="T1968" s="4">
        <f t="shared" si="314"/>
        <v>41865.540486111109</v>
      </c>
      <c r="U1968" s="18">
        <f t="shared" si="317"/>
        <v>30</v>
      </c>
    </row>
    <row r="1969" spans="1:21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312"/>
        <v>370.13</v>
      </c>
      <c r="P1969" s="7">
        <f t="shared" si="320"/>
        <v>182.78024691358024</v>
      </c>
      <c r="Q1969" t="str">
        <f t="shared" si="318"/>
        <v>technology</v>
      </c>
      <c r="R1969" t="str">
        <f t="shared" si="319"/>
        <v>hardware</v>
      </c>
      <c r="S1969" s="4">
        <f t="shared" si="313"/>
        <v>41730.663530092592</v>
      </c>
      <c r="T1969" s="4">
        <f t="shared" si="314"/>
        <v>41760.663530092592</v>
      </c>
      <c r="U1969" s="18">
        <f t="shared" si="317"/>
        <v>30</v>
      </c>
    </row>
    <row r="1970" spans="1:21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312"/>
        <v>284.96600000000001</v>
      </c>
      <c r="P1970" s="7">
        <f t="shared" si="320"/>
        <v>279.37843137254902</v>
      </c>
      <c r="Q1970" t="str">
        <f t="shared" si="318"/>
        <v>technology</v>
      </c>
      <c r="R1970" t="str">
        <f t="shared" si="319"/>
        <v>hardware</v>
      </c>
      <c r="S1970" s="4">
        <f t="shared" si="313"/>
        <v>42676.586979166663</v>
      </c>
      <c r="T1970" s="4">
        <f t="shared" si="314"/>
        <v>42707.628645833334</v>
      </c>
      <c r="U1970" s="18">
        <f t="shared" si="317"/>
        <v>31.041666666671517</v>
      </c>
    </row>
    <row r="1971" spans="1:21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312"/>
        <v>579.08000000000004</v>
      </c>
      <c r="P1971" s="7">
        <f t="shared" si="320"/>
        <v>61.375728669846318</v>
      </c>
      <c r="Q1971" t="str">
        <f t="shared" si="318"/>
        <v>technology</v>
      </c>
      <c r="R1971" t="str">
        <f t="shared" si="319"/>
        <v>hardware</v>
      </c>
      <c r="S1971" s="4">
        <f t="shared" si="313"/>
        <v>42557.792453703703</v>
      </c>
      <c r="T1971" s="4">
        <f t="shared" si="314"/>
        <v>42587.792453703703</v>
      </c>
      <c r="U1971" s="18">
        <f t="shared" si="317"/>
        <v>30</v>
      </c>
    </row>
    <row r="1972" spans="1:21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312"/>
        <v>1131.8</v>
      </c>
      <c r="P1972" s="7">
        <f t="shared" si="320"/>
        <v>80.727532097004286</v>
      </c>
      <c r="Q1972" t="str">
        <f t="shared" si="318"/>
        <v>technology</v>
      </c>
      <c r="R1972" t="str">
        <f t="shared" si="319"/>
        <v>hardware</v>
      </c>
      <c r="S1972" s="4">
        <f t="shared" si="313"/>
        <v>41324.193298611113</v>
      </c>
      <c r="T1972" s="4">
        <f t="shared" si="314"/>
        <v>41384.151631944442</v>
      </c>
      <c r="U1972" s="18">
        <f t="shared" si="317"/>
        <v>59.958333333328483</v>
      </c>
    </row>
    <row r="1973" spans="1:21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312"/>
        <v>263.02771750000005</v>
      </c>
      <c r="P1973" s="7">
        <f t="shared" si="320"/>
        <v>272.35590732591254</v>
      </c>
      <c r="Q1973" t="str">
        <f t="shared" si="318"/>
        <v>technology</v>
      </c>
      <c r="R1973" t="str">
        <f t="shared" si="319"/>
        <v>hardware</v>
      </c>
      <c r="S1973" s="4">
        <f t="shared" si="313"/>
        <v>41561.500706018516</v>
      </c>
      <c r="T1973" s="4">
        <f t="shared" si="314"/>
        <v>41593.166666666664</v>
      </c>
      <c r="U1973" s="18">
        <f t="shared" si="317"/>
        <v>31.66596064814803</v>
      </c>
    </row>
    <row r="1974" spans="1:21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312"/>
        <v>674.48</v>
      </c>
      <c r="P1974" s="7">
        <f t="shared" si="320"/>
        <v>70.848739495798313</v>
      </c>
      <c r="Q1974" t="str">
        <f t="shared" si="318"/>
        <v>technology</v>
      </c>
      <c r="R1974" t="str">
        <f t="shared" si="319"/>
        <v>hardware</v>
      </c>
      <c r="S1974" s="4">
        <f t="shared" si="313"/>
        <v>41201.012083333335</v>
      </c>
      <c r="T1974" s="4">
        <f t="shared" si="314"/>
        <v>41231.053749999999</v>
      </c>
      <c r="U1974" s="18">
        <f t="shared" si="317"/>
        <v>30.041666666664241</v>
      </c>
    </row>
    <row r="1975" spans="1:21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312"/>
        <v>256.83081313131316</v>
      </c>
      <c r="P1975" s="7">
        <f t="shared" si="320"/>
        <v>247.94003412969283</v>
      </c>
      <c r="Q1975" t="str">
        <f t="shared" si="318"/>
        <v>technology</v>
      </c>
      <c r="R1975" t="str">
        <f t="shared" si="319"/>
        <v>hardware</v>
      </c>
      <c r="S1975" s="4">
        <f t="shared" si="313"/>
        <v>42549.722962962958</v>
      </c>
      <c r="T1975" s="4">
        <f t="shared" si="314"/>
        <v>42588.291666666672</v>
      </c>
      <c r="U1975" s="18">
        <f t="shared" si="317"/>
        <v>38.568703703713254</v>
      </c>
    </row>
    <row r="1976" spans="1:21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312"/>
        <v>375.49599999999998</v>
      </c>
      <c r="P1976" s="7">
        <f t="shared" si="320"/>
        <v>186.81393034825871</v>
      </c>
      <c r="Q1976" t="str">
        <f t="shared" si="318"/>
        <v>technology</v>
      </c>
      <c r="R1976" t="str">
        <f t="shared" si="319"/>
        <v>hardware</v>
      </c>
      <c r="S1976" s="4">
        <f t="shared" si="313"/>
        <v>41445.334131944444</v>
      </c>
      <c r="T1976" s="4">
        <f t="shared" si="314"/>
        <v>41505.334131944444</v>
      </c>
      <c r="U1976" s="18">
        <f t="shared" si="317"/>
        <v>60</v>
      </c>
    </row>
    <row r="1977" spans="1:21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312"/>
        <v>208.70837499999996</v>
      </c>
      <c r="P1977" s="7">
        <f t="shared" ref="P1977:P1983" si="321">E1977/L1977</f>
        <v>131.98948616600788</v>
      </c>
      <c r="Q1977" t="str">
        <f t="shared" si="318"/>
        <v>technology</v>
      </c>
      <c r="R1977" t="str">
        <f t="shared" si="319"/>
        <v>hardware</v>
      </c>
      <c r="S1977" s="4">
        <f t="shared" si="313"/>
        <v>41313.755219907405</v>
      </c>
      <c r="T1977" s="4">
        <f t="shared" si="314"/>
        <v>41343.755219907405</v>
      </c>
      <c r="U1977" s="18">
        <f t="shared" si="317"/>
        <v>30</v>
      </c>
    </row>
    <row r="1978" spans="1:21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312"/>
        <v>346.6</v>
      </c>
      <c r="P1978" s="7">
        <f t="shared" si="321"/>
        <v>29.310782241014799</v>
      </c>
      <c r="Q1978" t="str">
        <f t="shared" si="318"/>
        <v>technology</v>
      </c>
      <c r="R1978" t="str">
        <f t="shared" si="319"/>
        <v>hardware</v>
      </c>
      <c r="S1978" s="4">
        <f t="shared" si="313"/>
        <v>41438.899594907409</v>
      </c>
      <c r="T1978" s="4">
        <f t="shared" si="314"/>
        <v>41468.899594907409</v>
      </c>
      <c r="U1978" s="18">
        <f t="shared" si="317"/>
        <v>30</v>
      </c>
    </row>
    <row r="1979" spans="1:21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312"/>
        <v>402.33</v>
      </c>
      <c r="P1979" s="7">
        <f t="shared" si="321"/>
        <v>245.02436053593178</v>
      </c>
      <c r="Q1979" t="str">
        <f t="shared" si="318"/>
        <v>technology</v>
      </c>
      <c r="R1979" t="str">
        <f t="shared" si="319"/>
        <v>hardware</v>
      </c>
      <c r="S1979" s="4">
        <f t="shared" si="313"/>
        <v>42311.216898148152</v>
      </c>
      <c r="T1979" s="4">
        <f t="shared" si="314"/>
        <v>42357.332638888889</v>
      </c>
      <c r="U1979" s="18">
        <f t="shared" si="317"/>
        <v>46.115740740737238</v>
      </c>
    </row>
    <row r="1980" spans="1:21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312"/>
        <v>1026.8451399999999</v>
      </c>
      <c r="P1980" s="7">
        <f t="shared" si="321"/>
        <v>1323.2540463917526</v>
      </c>
      <c r="Q1980" t="str">
        <f t="shared" si="318"/>
        <v>technology</v>
      </c>
      <c r="R1980" t="str">
        <f t="shared" si="319"/>
        <v>hardware</v>
      </c>
      <c r="S1980" s="4">
        <f t="shared" si="313"/>
        <v>41039.225601851853</v>
      </c>
      <c r="T1980" s="4">
        <f t="shared" si="314"/>
        <v>41072.291666666664</v>
      </c>
      <c r="U1980" s="18">
        <f t="shared" si="317"/>
        <v>33.066064814811398</v>
      </c>
    </row>
    <row r="1981" spans="1:21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312"/>
        <v>114.901155</v>
      </c>
      <c r="P1981" s="7">
        <f t="shared" si="321"/>
        <v>282.65966789667897</v>
      </c>
      <c r="Q1981" t="str">
        <f t="shared" si="318"/>
        <v>technology</v>
      </c>
      <c r="R1981" t="str">
        <f t="shared" si="319"/>
        <v>hardware</v>
      </c>
      <c r="S1981" s="4">
        <f t="shared" si="313"/>
        <v>42290.460023148145</v>
      </c>
      <c r="T1981" s="4">
        <f t="shared" si="314"/>
        <v>42327.207638888889</v>
      </c>
      <c r="U1981" s="18">
        <f t="shared" si="317"/>
        <v>36.74761574074364</v>
      </c>
    </row>
    <row r="1982" spans="1:21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312"/>
        <v>354.82402000000002</v>
      </c>
      <c r="P1982" s="7">
        <f t="shared" si="321"/>
        <v>91.214401028277635</v>
      </c>
      <c r="Q1982" t="str">
        <f t="shared" si="318"/>
        <v>technology</v>
      </c>
      <c r="R1982" t="str">
        <f t="shared" si="319"/>
        <v>hardware</v>
      </c>
      <c r="S1982" s="4">
        <f t="shared" si="313"/>
        <v>42423.542384259257</v>
      </c>
      <c r="T1982" s="4">
        <f t="shared" si="314"/>
        <v>42463.500717592593</v>
      </c>
      <c r="U1982" s="18">
        <f t="shared" si="317"/>
        <v>39.958333333335759</v>
      </c>
    </row>
    <row r="1983" spans="1:21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312"/>
        <v>5.08</v>
      </c>
      <c r="P1983" s="7">
        <f t="shared" si="321"/>
        <v>31.75</v>
      </c>
      <c r="Q1983" t="str">
        <f t="shared" ref="Q1983:Q2002" si="322">LEFT(N1983,11)</f>
        <v>photography</v>
      </c>
      <c r="R1983" t="str">
        <f t="shared" ref="R1983:R2002" si="323">RIGHT(N1983,6)</f>
        <v>people</v>
      </c>
      <c r="S1983" s="4">
        <f t="shared" si="313"/>
        <v>41799.725289351853</v>
      </c>
      <c r="T1983" s="4">
        <f t="shared" si="314"/>
        <v>41829.725289351853</v>
      </c>
      <c r="U1983" s="18">
        <f t="shared" si="317"/>
        <v>30</v>
      </c>
    </row>
    <row r="1984" spans="1:21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312"/>
        <v>0</v>
      </c>
      <c r="P1984" s="7">
        <v>0</v>
      </c>
      <c r="Q1984" t="str">
        <f t="shared" si="322"/>
        <v>photography</v>
      </c>
      <c r="R1984" t="str">
        <f t="shared" si="323"/>
        <v>people</v>
      </c>
      <c r="S1984" s="4">
        <f t="shared" si="313"/>
        <v>42678.586655092593</v>
      </c>
      <c r="T1984" s="4">
        <f t="shared" si="314"/>
        <v>42708.628321759257</v>
      </c>
      <c r="U1984" s="18">
        <f t="shared" si="317"/>
        <v>30.041666666664241</v>
      </c>
    </row>
    <row r="1985" spans="1:21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312"/>
        <v>4.3</v>
      </c>
      <c r="P1985" s="7">
        <f t="shared" ref="P1985:P1994" si="324">E1985/L1985</f>
        <v>88.6875</v>
      </c>
      <c r="Q1985" t="str">
        <f t="shared" si="322"/>
        <v>photography</v>
      </c>
      <c r="R1985" t="str">
        <f t="shared" si="323"/>
        <v>people</v>
      </c>
      <c r="S1985" s="4">
        <f t="shared" si="313"/>
        <v>42593.011782407411</v>
      </c>
      <c r="T1985" s="4">
        <f t="shared" si="314"/>
        <v>42615.291666666672</v>
      </c>
      <c r="U1985" s="18">
        <f t="shared" si="317"/>
        <v>22.279884259260143</v>
      </c>
    </row>
    <row r="1986" spans="1:21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325">(E1986/D1986)*100</f>
        <v>21.146666666666665</v>
      </c>
      <c r="P1986" s="7">
        <f t="shared" si="324"/>
        <v>453.14285714285717</v>
      </c>
      <c r="Q1986" t="str">
        <f t="shared" si="322"/>
        <v>photography</v>
      </c>
      <c r="R1986" t="str">
        <f t="shared" si="323"/>
        <v>people</v>
      </c>
      <c r="S1986" s="4">
        <f t="shared" ref="S1986:S2049" si="326" xml:space="preserve"> ((J1986/86400) +25569)</f>
        <v>41913.790289351848</v>
      </c>
      <c r="T1986" s="4">
        <f t="shared" ref="T1986:T2049" si="327" xml:space="preserve"> ((I1986/86400) +25569)</f>
        <v>41973.831956018519</v>
      </c>
      <c r="U1986" s="18">
        <f t="shared" si="317"/>
        <v>60.041666666671517</v>
      </c>
    </row>
    <row r="1987" spans="1:21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325"/>
        <v>3.1875</v>
      </c>
      <c r="P1987" s="7">
        <f t="shared" si="324"/>
        <v>12.75</v>
      </c>
      <c r="Q1987" t="str">
        <f t="shared" si="322"/>
        <v>photography</v>
      </c>
      <c r="R1987" t="str">
        <f t="shared" si="323"/>
        <v>people</v>
      </c>
      <c r="S1987" s="4">
        <f t="shared" si="326"/>
        <v>42555.698738425926</v>
      </c>
      <c r="T1987" s="4">
        <f t="shared" si="327"/>
        <v>42584.958333333328</v>
      </c>
      <c r="U1987" s="18">
        <f t="shared" ref="U1987:U2050" si="328">T1987-S1987</f>
        <v>29.259594907402061</v>
      </c>
    </row>
    <row r="1988" spans="1:21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325"/>
        <v>0.05</v>
      </c>
      <c r="P1988" s="7">
        <f t="shared" si="324"/>
        <v>1</v>
      </c>
      <c r="Q1988" t="str">
        <f t="shared" si="322"/>
        <v>photography</v>
      </c>
      <c r="R1988" t="str">
        <f t="shared" si="323"/>
        <v>people</v>
      </c>
      <c r="S1988" s="4">
        <f t="shared" si="326"/>
        <v>42413.433831018519</v>
      </c>
      <c r="T1988" s="4">
        <f t="shared" si="327"/>
        <v>42443.392164351855</v>
      </c>
      <c r="U1988" s="18">
        <f t="shared" si="328"/>
        <v>29.958333333335759</v>
      </c>
    </row>
    <row r="1989" spans="1:21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325"/>
        <v>42.472727272727276</v>
      </c>
      <c r="P1989" s="7">
        <f t="shared" si="324"/>
        <v>83.428571428571431</v>
      </c>
      <c r="Q1989" t="str">
        <f t="shared" si="322"/>
        <v>photography</v>
      </c>
      <c r="R1989" t="str">
        <f t="shared" si="323"/>
        <v>people</v>
      </c>
      <c r="S1989" s="4">
        <f t="shared" si="326"/>
        <v>42034.639768518522</v>
      </c>
      <c r="T1989" s="4">
        <f t="shared" si="327"/>
        <v>42064.639768518522</v>
      </c>
      <c r="U1989" s="18">
        <f t="shared" si="328"/>
        <v>30</v>
      </c>
    </row>
    <row r="1990" spans="1:21" ht="15.75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325"/>
        <v>0.41666666666666669</v>
      </c>
      <c r="P1990" s="7">
        <f t="shared" si="324"/>
        <v>25</v>
      </c>
      <c r="Q1990" t="str">
        <f t="shared" si="322"/>
        <v>photography</v>
      </c>
      <c r="R1990" t="str">
        <f t="shared" si="323"/>
        <v>people</v>
      </c>
      <c r="S1990" s="4">
        <f t="shared" si="326"/>
        <v>42206.763217592597</v>
      </c>
      <c r="T1990" s="4">
        <f t="shared" si="327"/>
        <v>42236.763217592597</v>
      </c>
      <c r="U1990" s="18">
        <f t="shared" si="328"/>
        <v>30</v>
      </c>
    </row>
    <row r="1991" spans="1:21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325"/>
        <v>1</v>
      </c>
      <c r="P1991" s="7">
        <f t="shared" si="324"/>
        <v>50</v>
      </c>
      <c r="Q1991" t="str">
        <f t="shared" si="322"/>
        <v>photography</v>
      </c>
      <c r="R1991" t="str">
        <f t="shared" si="323"/>
        <v>people</v>
      </c>
      <c r="S1991" s="4">
        <f t="shared" si="326"/>
        <v>42685.680648148147</v>
      </c>
      <c r="T1991" s="4">
        <f t="shared" si="327"/>
        <v>42715.680648148147</v>
      </c>
      <c r="U1991" s="18">
        <f t="shared" si="328"/>
        <v>30</v>
      </c>
    </row>
    <row r="1992" spans="1:21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325"/>
        <v>16.966666666666665</v>
      </c>
      <c r="P1992" s="7">
        <f t="shared" si="324"/>
        <v>101.8</v>
      </c>
      <c r="Q1992" t="str">
        <f t="shared" si="322"/>
        <v>photography</v>
      </c>
      <c r="R1992" t="str">
        <f t="shared" si="323"/>
        <v>people</v>
      </c>
      <c r="S1992" s="4">
        <f t="shared" si="326"/>
        <v>42398.195972222224</v>
      </c>
      <c r="T1992" s="4">
        <f t="shared" si="327"/>
        <v>42413.195972222224</v>
      </c>
      <c r="U1992" s="18">
        <f t="shared" si="328"/>
        <v>15</v>
      </c>
    </row>
    <row r="1993" spans="1:21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325"/>
        <v>7.0000000000000009</v>
      </c>
      <c r="P1993" s="7">
        <f t="shared" si="324"/>
        <v>46.666666666666664</v>
      </c>
      <c r="Q1993" t="str">
        <f t="shared" si="322"/>
        <v>photography</v>
      </c>
      <c r="R1993" t="str">
        <f t="shared" si="323"/>
        <v>people</v>
      </c>
      <c r="S1993" s="4">
        <f t="shared" si="326"/>
        <v>42167.89335648148</v>
      </c>
      <c r="T1993" s="4">
        <f t="shared" si="327"/>
        <v>42188.89335648148</v>
      </c>
      <c r="U1993" s="18">
        <f t="shared" si="328"/>
        <v>21</v>
      </c>
    </row>
    <row r="1994" spans="1:21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325"/>
        <v>0.13333333333333333</v>
      </c>
      <c r="P1994" s="7">
        <f t="shared" si="324"/>
        <v>1</v>
      </c>
      <c r="Q1994" t="str">
        <f t="shared" si="322"/>
        <v>photography</v>
      </c>
      <c r="R1994" t="str">
        <f t="shared" si="323"/>
        <v>people</v>
      </c>
      <c r="S1994" s="4">
        <f t="shared" si="326"/>
        <v>42023.143414351856</v>
      </c>
      <c r="T1994" s="4">
        <f t="shared" si="327"/>
        <v>42053.143414351856</v>
      </c>
      <c r="U1994" s="18">
        <f t="shared" si="328"/>
        <v>30</v>
      </c>
    </row>
    <row r="1995" spans="1:21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325"/>
        <v>0</v>
      </c>
      <c r="P1995" s="7">
        <v>0</v>
      </c>
      <c r="Q1995" t="str">
        <f t="shared" si="322"/>
        <v>photography</v>
      </c>
      <c r="R1995" t="str">
        <f t="shared" si="323"/>
        <v>people</v>
      </c>
      <c r="S1995" s="4">
        <f t="shared" si="326"/>
        <v>42329.588391203702</v>
      </c>
      <c r="T1995" s="4">
        <f t="shared" si="327"/>
        <v>42359.588391203702</v>
      </c>
      <c r="U1995" s="18">
        <f t="shared" si="328"/>
        <v>30</v>
      </c>
    </row>
    <row r="1996" spans="1:21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325"/>
        <v>0</v>
      </c>
      <c r="P1996" s="7">
        <v>0</v>
      </c>
      <c r="Q1996" t="str">
        <f t="shared" si="322"/>
        <v>photography</v>
      </c>
      <c r="R1996" t="str">
        <f t="shared" si="323"/>
        <v>people</v>
      </c>
      <c r="S1996" s="4">
        <f t="shared" si="326"/>
        <v>42651.006273148145</v>
      </c>
      <c r="T1996" s="4">
        <f t="shared" si="327"/>
        <v>42711.047939814816</v>
      </c>
      <c r="U1996" s="18">
        <f t="shared" si="328"/>
        <v>60.041666666671517</v>
      </c>
    </row>
    <row r="1997" spans="1:21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325"/>
        <v>7.8</v>
      </c>
      <c r="P1997" s="7">
        <f>E1997/L1997</f>
        <v>26</v>
      </c>
      <c r="Q1997" t="str">
        <f t="shared" si="322"/>
        <v>photography</v>
      </c>
      <c r="R1997" t="str">
        <f t="shared" si="323"/>
        <v>people</v>
      </c>
      <c r="S1997" s="4">
        <f t="shared" si="326"/>
        <v>42181.902037037042</v>
      </c>
      <c r="T1997" s="4">
        <f t="shared" si="327"/>
        <v>42201.902037037042</v>
      </c>
      <c r="U1997" s="18">
        <f t="shared" si="328"/>
        <v>20</v>
      </c>
    </row>
    <row r="1998" spans="1:21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325"/>
        <v>0</v>
      </c>
      <c r="P1998" s="7">
        <v>0</v>
      </c>
      <c r="Q1998" t="str">
        <f t="shared" si="322"/>
        <v>photography</v>
      </c>
      <c r="R1998" t="str">
        <f t="shared" si="323"/>
        <v>people</v>
      </c>
      <c r="S1998" s="4">
        <f t="shared" si="326"/>
        <v>41800.819571759261</v>
      </c>
      <c r="T1998" s="4">
        <f t="shared" si="327"/>
        <v>41830.819571759261</v>
      </c>
      <c r="U1998" s="18">
        <f t="shared" si="328"/>
        <v>30</v>
      </c>
    </row>
    <row r="1999" spans="1:21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325"/>
        <v>0</v>
      </c>
      <c r="P1999" s="7">
        <v>0</v>
      </c>
      <c r="Q1999" t="str">
        <f t="shared" si="322"/>
        <v>photography</v>
      </c>
      <c r="R1999" t="str">
        <f t="shared" si="323"/>
        <v>people</v>
      </c>
      <c r="S1999" s="4">
        <f t="shared" si="326"/>
        <v>41847.930694444447</v>
      </c>
      <c r="T1999" s="4">
        <f t="shared" si="327"/>
        <v>41877.930694444447</v>
      </c>
      <c r="U1999" s="18">
        <f t="shared" si="328"/>
        <v>30</v>
      </c>
    </row>
    <row r="2000" spans="1:21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325"/>
        <v>26.200000000000003</v>
      </c>
      <c r="P2000" s="7">
        <f t="shared" ref="P2000:P2031" si="329">E2000/L2000</f>
        <v>218.33333333333334</v>
      </c>
      <c r="Q2000" t="str">
        <f t="shared" si="322"/>
        <v>photography</v>
      </c>
      <c r="R2000" t="str">
        <f t="shared" si="323"/>
        <v>people</v>
      </c>
      <c r="S2000" s="4">
        <f t="shared" si="326"/>
        <v>41807.118495370371</v>
      </c>
      <c r="T2000" s="4">
        <f t="shared" si="327"/>
        <v>41852.118495370371</v>
      </c>
      <c r="U2000" s="18">
        <f t="shared" si="328"/>
        <v>45</v>
      </c>
    </row>
    <row r="2001" spans="1:21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325"/>
        <v>0.76129032258064511</v>
      </c>
      <c r="P2001" s="7">
        <f t="shared" si="329"/>
        <v>33.714285714285715</v>
      </c>
      <c r="Q2001" t="str">
        <f t="shared" si="322"/>
        <v>photography</v>
      </c>
      <c r="R2001" t="str">
        <f t="shared" si="323"/>
        <v>people</v>
      </c>
      <c r="S2001" s="4">
        <f t="shared" si="326"/>
        <v>41926.482731481483</v>
      </c>
      <c r="T2001" s="4">
        <f t="shared" si="327"/>
        <v>41956.524398148147</v>
      </c>
      <c r="U2001" s="18">
        <f t="shared" si="328"/>
        <v>30.041666666664241</v>
      </c>
    </row>
    <row r="2002" spans="1:21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325"/>
        <v>12.5</v>
      </c>
      <c r="P2002" s="7">
        <f t="shared" si="329"/>
        <v>25</v>
      </c>
      <c r="Q2002" t="str">
        <f t="shared" si="322"/>
        <v>photography</v>
      </c>
      <c r="R2002" t="str">
        <f t="shared" si="323"/>
        <v>people</v>
      </c>
      <c r="S2002" s="4">
        <f t="shared" si="326"/>
        <v>42345.951539351852</v>
      </c>
      <c r="T2002" s="4">
        <f t="shared" si="327"/>
        <v>42375.951539351852</v>
      </c>
      <c r="U2002" s="18">
        <f t="shared" si="328"/>
        <v>30</v>
      </c>
    </row>
    <row r="2003" spans="1:21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325"/>
        <v>382.12909090909091</v>
      </c>
      <c r="P2003" s="7">
        <f t="shared" si="329"/>
        <v>128.38790470372632</v>
      </c>
      <c r="Q2003" t="str">
        <f t="shared" ref="Q2003:Q2034" si="330">LEFT(N2003,10)</f>
        <v>technology</v>
      </c>
      <c r="R2003" t="str">
        <f t="shared" ref="R2003:R2034" si="331">RIGHT(N2003,8)</f>
        <v>hardware</v>
      </c>
      <c r="S2003" s="4">
        <f t="shared" si="326"/>
        <v>42136.209675925929</v>
      </c>
      <c r="T2003" s="4">
        <f t="shared" si="327"/>
        <v>42167.833333333328</v>
      </c>
      <c r="U2003" s="18">
        <f t="shared" si="328"/>
        <v>31.623657407399151</v>
      </c>
    </row>
    <row r="2004" spans="1:21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325"/>
        <v>216.79422000000002</v>
      </c>
      <c r="P2004" s="7">
        <f t="shared" si="329"/>
        <v>78.834261818181815</v>
      </c>
      <c r="Q2004" t="str">
        <f t="shared" si="330"/>
        <v>technology</v>
      </c>
      <c r="R2004" t="str">
        <f t="shared" si="331"/>
        <v>hardware</v>
      </c>
      <c r="S2004" s="4">
        <f t="shared" si="326"/>
        <v>42728.71230324074</v>
      </c>
      <c r="T2004" s="4">
        <f t="shared" si="327"/>
        <v>42758.71230324074</v>
      </c>
      <c r="U2004" s="18">
        <f t="shared" si="328"/>
        <v>30</v>
      </c>
    </row>
    <row r="2005" spans="1:21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325"/>
        <v>312</v>
      </c>
      <c r="P2005" s="7">
        <f t="shared" si="329"/>
        <v>91.764705882352942</v>
      </c>
      <c r="Q2005" t="str">
        <f t="shared" si="330"/>
        <v>technology</v>
      </c>
      <c r="R2005" t="str">
        <f t="shared" si="331"/>
        <v>hardware</v>
      </c>
      <c r="S2005" s="4">
        <f t="shared" si="326"/>
        <v>40347.125601851854</v>
      </c>
      <c r="T2005" s="4">
        <f t="shared" si="327"/>
        <v>40361.958333333336</v>
      </c>
      <c r="U2005" s="18">
        <f t="shared" si="328"/>
        <v>14.83273148148146</v>
      </c>
    </row>
    <row r="2006" spans="1:21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325"/>
        <v>234.42048</v>
      </c>
      <c r="P2006" s="7">
        <f t="shared" si="329"/>
        <v>331.10237288135596</v>
      </c>
      <c r="Q2006" t="str">
        <f t="shared" si="330"/>
        <v>technology</v>
      </c>
      <c r="R2006" t="str">
        <f t="shared" si="331"/>
        <v>hardware</v>
      </c>
      <c r="S2006" s="4">
        <f t="shared" si="326"/>
        <v>41800.604895833334</v>
      </c>
      <c r="T2006" s="4">
        <f t="shared" si="327"/>
        <v>41830.604895833334</v>
      </c>
      <c r="U2006" s="18">
        <f t="shared" si="328"/>
        <v>30</v>
      </c>
    </row>
    <row r="2007" spans="1:21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325"/>
        <v>123.68010000000001</v>
      </c>
      <c r="P2007" s="7">
        <f t="shared" si="329"/>
        <v>194.26193717277485</v>
      </c>
      <c r="Q2007" t="str">
        <f t="shared" si="330"/>
        <v>technology</v>
      </c>
      <c r="R2007" t="str">
        <f t="shared" si="331"/>
        <v>hardware</v>
      </c>
      <c r="S2007" s="4">
        <f t="shared" si="326"/>
        <v>41535.812708333331</v>
      </c>
      <c r="T2007" s="4">
        <f t="shared" si="327"/>
        <v>41563.165972222225</v>
      </c>
      <c r="U2007" s="18">
        <f t="shared" si="328"/>
        <v>27.353263888893707</v>
      </c>
    </row>
    <row r="2008" spans="1:21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325"/>
        <v>247.84</v>
      </c>
      <c r="P2008" s="7">
        <f t="shared" si="329"/>
        <v>408.97689768976898</v>
      </c>
      <c r="Q2008" t="str">
        <f t="shared" si="330"/>
        <v>technology</v>
      </c>
      <c r="R2008" t="str">
        <f t="shared" si="331"/>
        <v>hardware</v>
      </c>
      <c r="S2008" s="4">
        <f t="shared" si="326"/>
        <v>41941.500520833331</v>
      </c>
      <c r="T2008" s="4">
        <f t="shared" si="327"/>
        <v>41976.542187500003</v>
      </c>
      <c r="U2008" s="18">
        <f t="shared" si="328"/>
        <v>35.041666666671517</v>
      </c>
    </row>
    <row r="2009" spans="1:21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325"/>
        <v>115.7092</v>
      </c>
      <c r="P2009" s="7">
        <f t="shared" si="329"/>
        <v>84.459270072992695</v>
      </c>
      <c r="Q2009" t="str">
        <f t="shared" si="330"/>
        <v>technology</v>
      </c>
      <c r="R2009" t="str">
        <f t="shared" si="331"/>
        <v>hardware</v>
      </c>
      <c r="S2009" s="4">
        <f t="shared" si="326"/>
        <v>40347.837800925925</v>
      </c>
      <c r="T2009" s="4">
        <f t="shared" si="327"/>
        <v>40414.166666666664</v>
      </c>
      <c r="U2009" s="18">
        <f t="shared" si="328"/>
        <v>66.328865740739275</v>
      </c>
    </row>
    <row r="2010" spans="1:21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325"/>
        <v>117.07484768810599</v>
      </c>
      <c r="P2010" s="7">
        <f t="shared" si="329"/>
        <v>44.853658536585364</v>
      </c>
      <c r="Q2010" t="str">
        <f t="shared" si="330"/>
        <v>technology</v>
      </c>
      <c r="R2010" t="str">
        <f t="shared" si="331"/>
        <v>hardware</v>
      </c>
      <c r="S2010" s="4">
        <f t="shared" si="326"/>
        <v>40761.604421296295</v>
      </c>
      <c r="T2010" s="4">
        <f t="shared" si="327"/>
        <v>40805.604421296295</v>
      </c>
      <c r="U2010" s="18">
        <f t="shared" si="328"/>
        <v>44</v>
      </c>
    </row>
    <row r="2011" spans="1:21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325"/>
        <v>305.15800000000002</v>
      </c>
      <c r="P2011" s="7">
        <f t="shared" si="329"/>
        <v>383.3643216080402</v>
      </c>
      <c r="Q2011" t="str">
        <f t="shared" si="330"/>
        <v>technology</v>
      </c>
      <c r="R2011" t="str">
        <f t="shared" si="331"/>
        <v>hardware</v>
      </c>
      <c r="S2011" s="4">
        <f t="shared" si="326"/>
        <v>42661.323414351849</v>
      </c>
      <c r="T2011" s="4">
        <f t="shared" si="327"/>
        <v>42697.365081018521</v>
      </c>
      <c r="U2011" s="18">
        <f t="shared" si="328"/>
        <v>36.041666666671517</v>
      </c>
    </row>
    <row r="2012" spans="1:21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325"/>
        <v>320.05299999999994</v>
      </c>
      <c r="P2012" s="7">
        <f t="shared" si="329"/>
        <v>55.276856649395505</v>
      </c>
      <c r="Q2012" t="str">
        <f t="shared" si="330"/>
        <v>technology</v>
      </c>
      <c r="R2012" t="str">
        <f t="shared" si="331"/>
        <v>hardware</v>
      </c>
      <c r="S2012" s="4">
        <f t="shared" si="326"/>
        <v>42570.996423611112</v>
      </c>
      <c r="T2012" s="4">
        <f t="shared" si="327"/>
        <v>42600.996423611112</v>
      </c>
      <c r="U2012" s="18">
        <f t="shared" si="328"/>
        <v>30</v>
      </c>
    </row>
    <row r="2013" spans="1:21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325"/>
        <v>819.56399999999996</v>
      </c>
      <c r="P2013" s="7">
        <f t="shared" si="329"/>
        <v>422.02059732234807</v>
      </c>
      <c r="Q2013" t="str">
        <f t="shared" si="330"/>
        <v>technology</v>
      </c>
      <c r="R2013" t="str">
        <f t="shared" si="331"/>
        <v>hardware</v>
      </c>
      <c r="S2013" s="4">
        <f t="shared" si="326"/>
        <v>42347.358483796299</v>
      </c>
      <c r="T2013" s="4">
        <f t="shared" si="327"/>
        <v>42380.958333333328</v>
      </c>
      <c r="U2013" s="18">
        <f t="shared" si="328"/>
        <v>33.599849537029513</v>
      </c>
    </row>
    <row r="2014" spans="1:21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325"/>
        <v>234.90000000000003</v>
      </c>
      <c r="P2014" s="7">
        <f t="shared" si="329"/>
        <v>64.180327868852459</v>
      </c>
      <c r="Q2014" t="str">
        <f t="shared" si="330"/>
        <v>technology</v>
      </c>
      <c r="R2014" t="str">
        <f t="shared" si="331"/>
        <v>hardware</v>
      </c>
      <c r="S2014" s="4">
        <f t="shared" si="326"/>
        <v>42010.822233796294</v>
      </c>
      <c r="T2014" s="4">
        <f t="shared" si="327"/>
        <v>42040.822233796294</v>
      </c>
      <c r="U2014" s="18">
        <f t="shared" si="328"/>
        <v>30</v>
      </c>
    </row>
    <row r="2015" spans="1:21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325"/>
        <v>494.91374999999999</v>
      </c>
      <c r="P2015" s="7">
        <f t="shared" si="329"/>
        <v>173.57781674704077</v>
      </c>
      <c r="Q2015" t="str">
        <f t="shared" si="330"/>
        <v>technology</v>
      </c>
      <c r="R2015" t="str">
        <f t="shared" si="331"/>
        <v>hardware</v>
      </c>
      <c r="S2015" s="4">
        <f t="shared" si="326"/>
        <v>42499.960810185185</v>
      </c>
      <c r="T2015" s="4">
        <f t="shared" si="327"/>
        <v>42559.960810185185</v>
      </c>
      <c r="U2015" s="18">
        <f t="shared" si="328"/>
        <v>60</v>
      </c>
    </row>
    <row r="2016" spans="1:21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325"/>
        <v>7813.7822333333334</v>
      </c>
      <c r="P2016" s="7">
        <f t="shared" si="329"/>
        <v>88.601680840609291</v>
      </c>
      <c r="Q2016" t="str">
        <f t="shared" si="330"/>
        <v>technology</v>
      </c>
      <c r="R2016" t="str">
        <f t="shared" si="331"/>
        <v>hardware</v>
      </c>
      <c r="S2016" s="4">
        <f t="shared" si="326"/>
        <v>41324.214571759258</v>
      </c>
      <c r="T2016" s="4">
        <f t="shared" si="327"/>
        <v>41358.172905092593</v>
      </c>
      <c r="U2016" s="18">
        <f t="shared" si="328"/>
        <v>33.958333333335759</v>
      </c>
    </row>
    <row r="2017" spans="1:21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325"/>
        <v>113.00013888888888</v>
      </c>
      <c r="P2017" s="7">
        <f t="shared" si="329"/>
        <v>50.222283950617282</v>
      </c>
      <c r="Q2017" t="str">
        <f t="shared" si="330"/>
        <v>technology</v>
      </c>
      <c r="R2017" t="str">
        <f t="shared" si="331"/>
        <v>hardware</v>
      </c>
      <c r="S2017" s="4">
        <f t="shared" si="326"/>
        <v>40765.876886574071</v>
      </c>
      <c r="T2017" s="4">
        <f t="shared" si="327"/>
        <v>40795.876886574071</v>
      </c>
      <c r="U2017" s="18">
        <f t="shared" si="328"/>
        <v>30</v>
      </c>
    </row>
    <row r="2018" spans="1:21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325"/>
        <v>921.54219999999998</v>
      </c>
      <c r="P2018" s="7">
        <f t="shared" si="329"/>
        <v>192.38876826722338</v>
      </c>
      <c r="Q2018" t="str">
        <f t="shared" si="330"/>
        <v>technology</v>
      </c>
      <c r="R2018" t="str">
        <f t="shared" si="331"/>
        <v>hardware</v>
      </c>
      <c r="S2018" s="4">
        <f t="shared" si="326"/>
        <v>41312.880775462967</v>
      </c>
      <c r="T2018" s="4">
        <f t="shared" si="327"/>
        <v>41342.880775462967</v>
      </c>
      <c r="U2018" s="18">
        <f t="shared" si="328"/>
        <v>30</v>
      </c>
    </row>
    <row r="2019" spans="1:21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325"/>
        <v>125.10239999999999</v>
      </c>
      <c r="P2019" s="7">
        <f t="shared" si="329"/>
        <v>73.416901408450698</v>
      </c>
      <c r="Q2019" t="str">
        <f t="shared" si="330"/>
        <v>technology</v>
      </c>
      <c r="R2019" t="str">
        <f t="shared" si="331"/>
        <v>hardware</v>
      </c>
      <c r="S2019" s="4">
        <f t="shared" si="326"/>
        <v>40961.057349537034</v>
      </c>
      <c r="T2019" s="4">
        <f t="shared" si="327"/>
        <v>40992.166666666664</v>
      </c>
      <c r="U2019" s="18">
        <f t="shared" si="328"/>
        <v>31.109317129630654</v>
      </c>
    </row>
    <row r="2020" spans="1:21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325"/>
        <v>102.24343076923077</v>
      </c>
      <c r="P2020" s="7">
        <f t="shared" si="329"/>
        <v>147.68495555555555</v>
      </c>
      <c r="Q2020" t="str">
        <f t="shared" si="330"/>
        <v>technology</v>
      </c>
      <c r="R2020" t="str">
        <f t="shared" si="331"/>
        <v>hardware</v>
      </c>
      <c r="S2020" s="4">
        <f t="shared" si="326"/>
        <v>42199.365844907406</v>
      </c>
      <c r="T2020" s="4">
        <f t="shared" si="327"/>
        <v>42229.365844907406</v>
      </c>
      <c r="U2020" s="18">
        <f t="shared" si="328"/>
        <v>30</v>
      </c>
    </row>
    <row r="2021" spans="1:21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325"/>
        <v>484.90975000000003</v>
      </c>
      <c r="P2021" s="7">
        <f t="shared" si="329"/>
        <v>108.96848314606741</v>
      </c>
      <c r="Q2021" t="str">
        <f t="shared" si="330"/>
        <v>technology</v>
      </c>
      <c r="R2021" t="str">
        <f t="shared" si="331"/>
        <v>hardware</v>
      </c>
      <c r="S2021" s="4">
        <f t="shared" si="326"/>
        <v>42605.70857638889</v>
      </c>
      <c r="T2021" s="4">
        <f t="shared" si="327"/>
        <v>42635.70857638889</v>
      </c>
      <c r="U2021" s="18">
        <f t="shared" si="328"/>
        <v>30</v>
      </c>
    </row>
    <row r="2022" spans="1:21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325"/>
        <v>192.33333333333334</v>
      </c>
      <c r="P2022" s="7">
        <f t="shared" si="329"/>
        <v>23.647540983606557</v>
      </c>
      <c r="Q2022" t="str">
        <f t="shared" si="330"/>
        <v>technology</v>
      </c>
      <c r="R2022" t="str">
        <f t="shared" si="331"/>
        <v>hardware</v>
      </c>
      <c r="S2022" s="4">
        <f t="shared" si="326"/>
        <v>41737.097500000003</v>
      </c>
      <c r="T2022" s="4">
        <f t="shared" si="327"/>
        <v>41773.961111111115</v>
      </c>
      <c r="U2022" s="18">
        <f t="shared" si="328"/>
        <v>36.863611111111823</v>
      </c>
    </row>
    <row r="2023" spans="1:21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325"/>
        <v>281.10000000000002</v>
      </c>
      <c r="P2023" s="7">
        <f t="shared" si="329"/>
        <v>147.94736842105263</v>
      </c>
      <c r="Q2023" t="str">
        <f t="shared" si="330"/>
        <v>technology</v>
      </c>
      <c r="R2023" t="str">
        <f t="shared" si="331"/>
        <v>hardware</v>
      </c>
      <c r="S2023" s="4">
        <f t="shared" si="326"/>
        <v>41861.070567129631</v>
      </c>
      <c r="T2023" s="4">
        <f t="shared" si="327"/>
        <v>41906.070567129631</v>
      </c>
      <c r="U2023" s="18">
        <f t="shared" si="328"/>
        <v>45</v>
      </c>
    </row>
    <row r="2024" spans="1:21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325"/>
        <v>125.13700000000001</v>
      </c>
      <c r="P2024" s="7">
        <f t="shared" si="329"/>
        <v>385.03692307692307</v>
      </c>
      <c r="Q2024" t="str">
        <f t="shared" si="330"/>
        <v>technology</v>
      </c>
      <c r="R2024" t="str">
        <f t="shared" si="331"/>
        <v>hardware</v>
      </c>
      <c r="S2024" s="4">
        <f t="shared" si="326"/>
        <v>42502.569120370375</v>
      </c>
      <c r="T2024" s="4">
        <f t="shared" si="327"/>
        <v>42532.569120370375</v>
      </c>
      <c r="U2024" s="18">
        <f t="shared" si="328"/>
        <v>30</v>
      </c>
    </row>
    <row r="2025" spans="1:21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325"/>
        <v>161.459</v>
      </c>
      <c r="P2025" s="7">
        <f t="shared" si="329"/>
        <v>457.39093484419266</v>
      </c>
      <c r="Q2025" t="str">
        <f t="shared" si="330"/>
        <v>technology</v>
      </c>
      <c r="R2025" t="str">
        <f t="shared" si="331"/>
        <v>hardware</v>
      </c>
      <c r="S2025" s="4">
        <f t="shared" si="326"/>
        <v>42136.420752314814</v>
      </c>
      <c r="T2025" s="4">
        <f t="shared" si="327"/>
        <v>42166.420752314814</v>
      </c>
      <c r="U2025" s="18">
        <f t="shared" si="328"/>
        <v>30</v>
      </c>
    </row>
    <row r="2026" spans="1:21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325"/>
        <v>585.35</v>
      </c>
      <c r="P2026" s="7">
        <f t="shared" si="329"/>
        <v>222.99047619047619</v>
      </c>
      <c r="Q2026" t="str">
        <f t="shared" si="330"/>
        <v>technology</v>
      </c>
      <c r="R2026" t="str">
        <f t="shared" si="331"/>
        <v>hardware</v>
      </c>
      <c r="S2026" s="4">
        <f t="shared" si="326"/>
        <v>41099.966944444444</v>
      </c>
      <c r="T2026" s="4">
        <f t="shared" si="327"/>
        <v>41134.125</v>
      </c>
      <c r="U2026" s="18">
        <f t="shared" si="328"/>
        <v>34.15805555555562</v>
      </c>
    </row>
    <row r="2027" spans="1:21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325"/>
        <v>201.14999999999998</v>
      </c>
      <c r="P2027" s="7">
        <f t="shared" si="329"/>
        <v>220.74074074074073</v>
      </c>
      <c r="Q2027" t="str">
        <f t="shared" si="330"/>
        <v>technology</v>
      </c>
      <c r="R2027" t="str">
        <f t="shared" si="331"/>
        <v>hardware</v>
      </c>
      <c r="S2027" s="4">
        <f t="shared" si="326"/>
        <v>42136.184560185182</v>
      </c>
      <c r="T2027" s="4">
        <f t="shared" si="327"/>
        <v>42166.184560185182</v>
      </c>
      <c r="U2027" s="18">
        <f t="shared" si="328"/>
        <v>30</v>
      </c>
    </row>
    <row r="2028" spans="1:21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325"/>
        <v>133.48307999999997</v>
      </c>
      <c r="P2028" s="7">
        <f t="shared" si="329"/>
        <v>73.503898678414089</v>
      </c>
      <c r="Q2028" t="str">
        <f t="shared" si="330"/>
        <v>technology</v>
      </c>
      <c r="R2028" t="str">
        <f t="shared" si="331"/>
        <v>hardware</v>
      </c>
      <c r="S2028" s="4">
        <f t="shared" si="326"/>
        <v>41704.735937500001</v>
      </c>
      <c r="T2028" s="4">
        <f t="shared" si="327"/>
        <v>41750.165972222225</v>
      </c>
      <c r="U2028" s="18">
        <f t="shared" si="328"/>
        <v>45.430034722223354</v>
      </c>
    </row>
    <row r="2029" spans="1:21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325"/>
        <v>120.24900000000001</v>
      </c>
      <c r="P2029" s="7">
        <f t="shared" si="329"/>
        <v>223.09647495361781</v>
      </c>
      <c r="Q2029" t="str">
        <f t="shared" si="330"/>
        <v>technology</v>
      </c>
      <c r="R2029" t="str">
        <f t="shared" si="331"/>
        <v>hardware</v>
      </c>
      <c r="S2029" s="4">
        <f t="shared" si="326"/>
        <v>42048.813877314809</v>
      </c>
      <c r="T2029" s="4">
        <f t="shared" si="327"/>
        <v>42093.772210648152</v>
      </c>
      <c r="U2029" s="18">
        <f t="shared" si="328"/>
        <v>44.958333333343035</v>
      </c>
    </row>
    <row r="2030" spans="1:21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325"/>
        <v>126.16666666666667</v>
      </c>
      <c r="P2030" s="7">
        <f t="shared" si="329"/>
        <v>47.911392405063289</v>
      </c>
      <c r="Q2030" t="str">
        <f t="shared" si="330"/>
        <v>technology</v>
      </c>
      <c r="R2030" t="str">
        <f t="shared" si="331"/>
        <v>hardware</v>
      </c>
      <c r="S2030" s="4">
        <f t="shared" si="326"/>
        <v>40215.919050925928</v>
      </c>
      <c r="T2030" s="4">
        <f t="shared" si="327"/>
        <v>40252.913194444445</v>
      </c>
      <c r="U2030" s="18">
        <f t="shared" si="328"/>
        <v>36.994143518517376</v>
      </c>
    </row>
    <row r="2031" spans="1:21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325"/>
        <v>361.2</v>
      </c>
      <c r="P2031" s="7">
        <f t="shared" si="329"/>
        <v>96.063829787234042</v>
      </c>
      <c r="Q2031" t="str">
        <f t="shared" si="330"/>
        <v>technology</v>
      </c>
      <c r="R2031" t="str">
        <f t="shared" si="331"/>
        <v>hardware</v>
      </c>
      <c r="S2031" s="4">
        <f t="shared" si="326"/>
        <v>41848.021770833337</v>
      </c>
      <c r="T2031" s="4">
        <f t="shared" si="327"/>
        <v>41878.021770833337</v>
      </c>
      <c r="U2031" s="18">
        <f t="shared" si="328"/>
        <v>30</v>
      </c>
    </row>
    <row r="2032" spans="1:21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325"/>
        <v>226.239013671875</v>
      </c>
      <c r="P2032" s="7">
        <f t="shared" ref="P2032:P2063" si="332">E2032/L2032</f>
        <v>118.6144</v>
      </c>
      <c r="Q2032" t="str">
        <f t="shared" si="330"/>
        <v>technology</v>
      </c>
      <c r="R2032" t="str">
        <f t="shared" si="331"/>
        <v>hardware</v>
      </c>
      <c r="S2032" s="4">
        <f t="shared" si="326"/>
        <v>41212.996481481481</v>
      </c>
      <c r="T2032" s="4">
        <f t="shared" si="327"/>
        <v>41242.996481481481</v>
      </c>
      <c r="U2032" s="18">
        <f t="shared" si="328"/>
        <v>30</v>
      </c>
    </row>
    <row r="2033" spans="1:21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325"/>
        <v>120.35</v>
      </c>
      <c r="P2033" s="7">
        <f t="shared" si="332"/>
        <v>118.45472440944881</v>
      </c>
      <c r="Q2033" t="str">
        <f t="shared" si="330"/>
        <v>technology</v>
      </c>
      <c r="R2033" t="str">
        <f t="shared" si="331"/>
        <v>hardware</v>
      </c>
      <c r="S2033" s="4">
        <f t="shared" si="326"/>
        <v>41975.329317129625</v>
      </c>
      <c r="T2033" s="4">
        <f t="shared" si="327"/>
        <v>42013.041666666672</v>
      </c>
      <c r="U2033" s="18">
        <f t="shared" si="328"/>
        <v>37.712349537046975</v>
      </c>
    </row>
    <row r="2034" spans="1:21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325"/>
        <v>304.18799999999999</v>
      </c>
      <c r="P2034" s="7">
        <f t="shared" si="332"/>
        <v>143.21468926553672</v>
      </c>
      <c r="Q2034" t="str">
        <f t="shared" si="330"/>
        <v>technology</v>
      </c>
      <c r="R2034" t="str">
        <f t="shared" si="331"/>
        <v>hardware</v>
      </c>
      <c r="S2034" s="4">
        <f t="shared" si="326"/>
        <v>42689.565671296295</v>
      </c>
      <c r="T2034" s="4">
        <f t="shared" si="327"/>
        <v>42719.208333333328</v>
      </c>
      <c r="U2034" s="18">
        <f t="shared" si="328"/>
        <v>29.642662037033006</v>
      </c>
    </row>
    <row r="2035" spans="1:21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325"/>
        <v>178.67599999999999</v>
      </c>
      <c r="P2035" s="7">
        <f t="shared" si="332"/>
        <v>282.71518987341773</v>
      </c>
      <c r="Q2035" t="str">
        <f t="shared" ref="Q2035:Q2066" si="333">LEFT(N2035,10)</f>
        <v>technology</v>
      </c>
      <c r="R2035" t="str">
        <f t="shared" ref="R2035:R2066" si="334">RIGHT(N2035,8)</f>
        <v>hardware</v>
      </c>
      <c r="S2035" s="4">
        <f t="shared" si="326"/>
        <v>41725.082384259258</v>
      </c>
      <c r="T2035" s="4">
        <f t="shared" si="327"/>
        <v>41755.082384259258</v>
      </c>
      <c r="U2035" s="18">
        <f t="shared" si="328"/>
        <v>30</v>
      </c>
    </row>
    <row r="2036" spans="1:21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325"/>
        <v>386.81998717948721</v>
      </c>
      <c r="P2036" s="7">
        <f t="shared" si="332"/>
        <v>593.93620078740162</v>
      </c>
      <c r="Q2036" t="str">
        <f t="shared" si="333"/>
        <v>technology</v>
      </c>
      <c r="R2036" t="str">
        <f t="shared" si="334"/>
        <v>hardware</v>
      </c>
      <c r="S2036" s="4">
        <f t="shared" si="326"/>
        <v>42076.130011574074</v>
      </c>
      <c r="T2036" s="4">
        <f t="shared" si="327"/>
        <v>42131.290277777778</v>
      </c>
      <c r="U2036" s="18">
        <f t="shared" si="328"/>
        <v>55.160266203703941</v>
      </c>
    </row>
    <row r="2037" spans="1:21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325"/>
        <v>211.03642500000004</v>
      </c>
      <c r="P2037" s="7">
        <f t="shared" si="332"/>
        <v>262.15704968944101</v>
      </c>
      <c r="Q2037" t="str">
        <f t="shared" si="333"/>
        <v>technology</v>
      </c>
      <c r="R2037" t="str">
        <f t="shared" si="334"/>
        <v>hardware</v>
      </c>
      <c r="S2037" s="4">
        <f t="shared" si="326"/>
        <v>42311.625081018516</v>
      </c>
      <c r="T2037" s="4">
        <f t="shared" si="327"/>
        <v>42357.041666666672</v>
      </c>
      <c r="U2037" s="18">
        <f t="shared" si="328"/>
        <v>45.416585648155888</v>
      </c>
    </row>
    <row r="2038" spans="1:21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325"/>
        <v>131.66833333333335</v>
      </c>
      <c r="P2038" s="7">
        <f t="shared" si="332"/>
        <v>46.580778301886795</v>
      </c>
      <c r="Q2038" t="str">
        <f t="shared" si="333"/>
        <v>technology</v>
      </c>
      <c r="R2038" t="str">
        <f t="shared" si="334"/>
        <v>hardware</v>
      </c>
      <c r="S2038" s="4">
        <f t="shared" si="326"/>
        <v>41738.864803240736</v>
      </c>
      <c r="T2038" s="4">
        <f t="shared" si="327"/>
        <v>41768.864803240736</v>
      </c>
      <c r="U2038" s="18">
        <f t="shared" si="328"/>
        <v>30</v>
      </c>
    </row>
    <row r="2039" spans="1:21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325"/>
        <v>300.47639999999996</v>
      </c>
      <c r="P2039" s="7">
        <f t="shared" si="332"/>
        <v>70.041118881118877</v>
      </c>
      <c r="Q2039" t="str">
        <f t="shared" si="333"/>
        <v>technology</v>
      </c>
      <c r="R2039" t="str">
        <f t="shared" si="334"/>
        <v>hardware</v>
      </c>
      <c r="S2039" s="4">
        <f t="shared" si="326"/>
        <v>41578.210104166668</v>
      </c>
      <c r="T2039" s="4">
        <f t="shared" si="327"/>
        <v>41638.251770833333</v>
      </c>
      <c r="U2039" s="18">
        <f t="shared" si="328"/>
        <v>60.041666666664241</v>
      </c>
    </row>
    <row r="2040" spans="1:21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325"/>
        <v>420.51249999999999</v>
      </c>
      <c r="P2040" s="7">
        <f t="shared" si="332"/>
        <v>164.90686274509804</v>
      </c>
      <c r="Q2040" t="str">
        <f t="shared" si="333"/>
        <v>technology</v>
      </c>
      <c r="R2040" t="str">
        <f t="shared" si="334"/>
        <v>hardware</v>
      </c>
      <c r="S2040" s="4">
        <f t="shared" si="326"/>
        <v>41424.27107638889</v>
      </c>
      <c r="T2040" s="4">
        <f t="shared" si="327"/>
        <v>41456.75</v>
      </c>
      <c r="U2040" s="18">
        <f t="shared" si="328"/>
        <v>32.478923611110076</v>
      </c>
    </row>
    <row r="2041" spans="1:21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325"/>
        <v>136.21680000000001</v>
      </c>
      <c r="P2041" s="7">
        <f t="shared" si="332"/>
        <v>449.26385224274406</v>
      </c>
      <c r="Q2041" t="str">
        <f t="shared" si="333"/>
        <v>technology</v>
      </c>
      <c r="R2041" t="str">
        <f t="shared" si="334"/>
        <v>hardware</v>
      </c>
      <c r="S2041" s="4">
        <f t="shared" si="326"/>
        <v>42675.438946759255</v>
      </c>
      <c r="T2041" s="4">
        <f t="shared" si="327"/>
        <v>42705.207638888889</v>
      </c>
      <c r="U2041" s="18">
        <f t="shared" si="328"/>
        <v>29.768692129633564</v>
      </c>
    </row>
    <row r="2042" spans="1:21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325"/>
        <v>248.17133333333334</v>
      </c>
      <c r="P2042" s="7">
        <f t="shared" si="332"/>
        <v>27.472841328413285</v>
      </c>
      <c r="Q2042" t="str">
        <f t="shared" si="333"/>
        <v>technology</v>
      </c>
      <c r="R2042" t="str">
        <f t="shared" si="334"/>
        <v>hardware</v>
      </c>
      <c r="S2042" s="4">
        <f t="shared" si="326"/>
        <v>41578.927118055552</v>
      </c>
      <c r="T2042" s="4">
        <f t="shared" si="327"/>
        <v>41593.968784722223</v>
      </c>
      <c r="U2042" s="18">
        <f t="shared" si="328"/>
        <v>15.041666666671517</v>
      </c>
    </row>
    <row r="2043" spans="1:21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325"/>
        <v>181.86315789473684</v>
      </c>
      <c r="P2043" s="7">
        <f t="shared" si="332"/>
        <v>143.97499999999999</v>
      </c>
      <c r="Q2043" t="str">
        <f t="shared" si="333"/>
        <v>technology</v>
      </c>
      <c r="R2043" t="str">
        <f t="shared" si="334"/>
        <v>hardware</v>
      </c>
      <c r="S2043" s="4">
        <f t="shared" si="326"/>
        <v>42654.525775462964</v>
      </c>
      <c r="T2043" s="4">
        <f t="shared" si="327"/>
        <v>42684.567442129628</v>
      </c>
      <c r="U2043" s="18">
        <f t="shared" si="328"/>
        <v>30.041666666664241</v>
      </c>
    </row>
    <row r="2044" spans="1:21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325"/>
        <v>123.53</v>
      </c>
      <c r="P2044" s="7">
        <f t="shared" si="332"/>
        <v>88.23571428571428</v>
      </c>
      <c r="Q2044" t="str">
        <f t="shared" si="333"/>
        <v>technology</v>
      </c>
      <c r="R2044" t="str">
        <f t="shared" si="334"/>
        <v>hardware</v>
      </c>
      <c r="S2044" s="4">
        <f t="shared" si="326"/>
        <v>42331.708032407405</v>
      </c>
      <c r="T2044" s="4">
        <f t="shared" si="327"/>
        <v>42391.708032407405</v>
      </c>
      <c r="U2044" s="18">
        <f t="shared" si="328"/>
        <v>60</v>
      </c>
    </row>
    <row r="2045" spans="1:21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325"/>
        <v>506.20938628158842</v>
      </c>
      <c r="P2045" s="7">
        <f t="shared" si="332"/>
        <v>36.326424870466319</v>
      </c>
      <c r="Q2045" t="str">
        <f t="shared" si="333"/>
        <v>technology</v>
      </c>
      <c r="R2045" t="str">
        <f t="shared" si="334"/>
        <v>hardware</v>
      </c>
      <c r="S2045" s="4">
        <f t="shared" si="326"/>
        <v>42661.176817129628</v>
      </c>
      <c r="T2045" s="4">
        <f t="shared" si="327"/>
        <v>42715.207638888889</v>
      </c>
      <c r="U2045" s="18">
        <f t="shared" si="328"/>
        <v>54.030821759261016</v>
      </c>
    </row>
    <row r="2046" spans="1:21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325"/>
        <v>108.21333333333334</v>
      </c>
      <c r="P2046" s="7">
        <f t="shared" si="332"/>
        <v>90.177777777777777</v>
      </c>
      <c r="Q2046" t="str">
        <f t="shared" si="333"/>
        <v>technology</v>
      </c>
      <c r="R2046" t="str">
        <f t="shared" si="334"/>
        <v>hardware</v>
      </c>
      <c r="S2046" s="4">
        <f t="shared" si="326"/>
        <v>42138.684189814812</v>
      </c>
      <c r="T2046" s="4">
        <f t="shared" si="327"/>
        <v>42168.684189814812</v>
      </c>
      <c r="U2046" s="18">
        <f t="shared" si="328"/>
        <v>30</v>
      </c>
    </row>
    <row r="2047" spans="1:21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325"/>
        <v>819.18387755102037</v>
      </c>
      <c r="P2047" s="7">
        <f t="shared" si="332"/>
        <v>152.62361216730039</v>
      </c>
      <c r="Q2047" t="str">
        <f t="shared" si="333"/>
        <v>technology</v>
      </c>
      <c r="R2047" t="str">
        <f t="shared" si="334"/>
        <v>hardware</v>
      </c>
      <c r="S2047" s="4">
        <f t="shared" si="326"/>
        <v>41069.088506944448</v>
      </c>
      <c r="T2047" s="4">
        <f t="shared" si="327"/>
        <v>41099.088506944448</v>
      </c>
      <c r="U2047" s="18">
        <f t="shared" si="328"/>
        <v>30</v>
      </c>
    </row>
    <row r="2048" spans="1:21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325"/>
        <v>121.10000000000001</v>
      </c>
      <c r="P2048" s="7">
        <f t="shared" si="332"/>
        <v>55.806451612903224</v>
      </c>
      <c r="Q2048" t="str">
        <f t="shared" si="333"/>
        <v>technology</v>
      </c>
      <c r="R2048" t="str">
        <f t="shared" si="334"/>
        <v>hardware</v>
      </c>
      <c r="S2048" s="4">
        <f t="shared" si="326"/>
        <v>41387.171805555554</v>
      </c>
      <c r="T2048" s="4">
        <f t="shared" si="327"/>
        <v>41417.171805555554</v>
      </c>
      <c r="U2048" s="18">
        <f t="shared" si="328"/>
        <v>30</v>
      </c>
    </row>
    <row r="2049" spans="1:21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325"/>
        <v>102.99897959183673</v>
      </c>
      <c r="P2049" s="7">
        <f t="shared" si="332"/>
        <v>227.85327313769753</v>
      </c>
      <c r="Q2049" t="str">
        <f t="shared" si="333"/>
        <v>technology</v>
      </c>
      <c r="R2049" t="str">
        <f t="shared" si="334"/>
        <v>hardware</v>
      </c>
      <c r="S2049" s="4">
        <f t="shared" si="326"/>
        <v>42081.903587962966</v>
      </c>
      <c r="T2049" s="4">
        <f t="shared" si="327"/>
        <v>42111</v>
      </c>
      <c r="U2049" s="18">
        <f t="shared" si="328"/>
        <v>29.096412037033588</v>
      </c>
    </row>
    <row r="2050" spans="1:21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335">(E2050/D2050)*100</f>
        <v>148.33229411764705</v>
      </c>
      <c r="P2050" s="7">
        <f t="shared" si="332"/>
        <v>91.82989803350327</v>
      </c>
      <c r="Q2050" t="str">
        <f t="shared" si="333"/>
        <v>technology</v>
      </c>
      <c r="R2050" t="str">
        <f t="shared" si="334"/>
        <v>hardware</v>
      </c>
      <c r="S2050" s="4">
        <f t="shared" ref="S2050:S2113" si="336" xml:space="preserve"> ((J2050/86400) +25569)</f>
        <v>41387.651516203703</v>
      </c>
      <c r="T2050" s="4">
        <f t="shared" ref="T2050:T2113" si="337" xml:space="preserve"> ((I2050/86400) +25569)</f>
        <v>41417.651516203703</v>
      </c>
      <c r="U2050" s="18">
        <f t="shared" si="328"/>
        <v>30</v>
      </c>
    </row>
    <row r="2051" spans="1:21" ht="15.75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335"/>
        <v>120.19070000000001</v>
      </c>
      <c r="P2051" s="7">
        <f t="shared" si="332"/>
        <v>80.991037735849048</v>
      </c>
      <c r="Q2051" t="str">
        <f t="shared" si="333"/>
        <v>technology</v>
      </c>
      <c r="R2051" t="str">
        <f t="shared" si="334"/>
        <v>hardware</v>
      </c>
      <c r="S2051" s="4">
        <f t="shared" si="336"/>
        <v>41575.527349537035</v>
      </c>
      <c r="T2051" s="4">
        <f t="shared" si="337"/>
        <v>41610.957638888889</v>
      </c>
      <c r="U2051" s="18">
        <f t="shared" ref="U2051:U2114" si="338">T2051-S2051</f>
        <v>35.430289351854299</v>
      </c>
    </row>
    <row r="2052" spans="1:21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335"/>
        <v>473.27000000000004</v>
      </c>
      <c r="P2052" s="7">
        <f t="shared" si="332"/>
        <v>278.39411764705881</v>
      </c>
      <c r="Q2052" t="str">
        <f t="shared" si="333"/>
        <v>technology</v>
      </c>
      <c r="R2052" t="str">
        <f t="shared" si="334"/>
        <v>hardware</v>
      </c>
      <c r="S2052" s="4">
        <f t="shared" si="336"/>
        <v>42115.071504629625</v>
      </c>
      <c r="T2052" s="4">
        <f t="shared" si="337"/>
        <v>42155.071504629625</v>
      </c>
      <c r="U2052" s="18">
        <f t="shared" si="338"/>
        <v>40</v>
      </c>
    </row>
    <row r="2053" spans="1:21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335"/>
        <v>130.36250000000001</v>
      </c>
      <c r="P2053" s="7">
        <f t="shared" si="332"/>
        <v>43.095041322314053</v>
      </c>
      <c r="Q2053" t="str">
        <f t="shared" si="333"/>
        <v>technology</v>
      </c>
      <c r="R2053" t="str">
        <f t="shared" si="334"/>
        <v>hardware</v>
      </c>
      <c r="S2053" s="4">
        <f t="shared" si="336"/>
        <v>41604.022418981483</v>
      </c>
      <c r="T2053" s="4">
        <f t="shared" si="337"/>
        <v>41634.022418981483</v>
      </c>
      <c r="U2053" s="18">
        <f t="shared" si="338"/>
        <v>30</v>
      </c>
    </row>
    <row r="2054" spans="1:21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335"/>
        <v>353.048</v>
      </c>
      <c r="P2054" s="7">
        <f t="shared" si="332"/>
        <v>326.29205175600737</v>
      </c>
      <c r="Q2054" t="str">
        <f t="shared" si="333"/>
        <v>technology</v>
      </c>
      <c r="R2054" t="str">
        <f t="shared" si="334"/>
        <v>hardware</v>
      </c>
      <c r="S2054" s="4">
        <f t="shared" si="336"/>
        <v>42375.08394675926</v>
      </c>
      <c r="T2054" s="4">
        <f t="shared" si="337"/>
        <v>42420.08394675926</v>
      </c>
      <c r="U2054" s="18">
        <f t="shared" si="338"/>
        <v>45</v>
      </c>
    </row>
    <row r="2055" spans="1:21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335"/>
        <v>101.02</v>
      </c>
      <c r="P2055" s="7">
        <f t="shared" si="332"/>
        <v>41.743801652892564</v>
      </c>
      <c r="Q2055" t="str">
        <f t="shared" si="333"/>
        <v>technology</v>
      </c>
      <c r="R2055" t="str">
        <f t="shared" si="334"/>
        <v>hardware</v>
      </c>
      <c r="S2055" s="4">
        <f t="shared" si="336"/>
        <v>42303.617488425924</v>
      </c>
      <c r="T2055" s="4">
        <f t="shared" si="337"/>
        <v>42333.659155092595</v>
      </c>
      <c r="U2055" s="18">
        <f t="shared" si="338"/>
        <v>30.041666666671517</v>
      </c>
    </row>
    <row r="2056" spans="1:21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335"/>
        <v>113.59142857142857</v>
      </c>
      <c r="P2056" s="7">
        <f t="shared" si="332"/>
        <v>64.020933977455712</v>
      </c>
      <c r="Q2056" t="str">
        <f t="shared" si="333"/>
        <v>technology</v>
      </c>
      <c r="R2056" t="str">
        <f t="shared" si="334"/>
        <v>hardware</v>
      </c>
      <c r="S2056" s="4">
        <f t="shared" si="336"/>
        <v>41731.520949074074</v>
      </c>
      <c r="T2056" s="4">
        <f t="shared" si="337"/>
        <v>41761.520949074074</v>
      </c>
      <c r="U2056" s="18">
        <f t="shared" si="338"/>
        <v>30</v>
      </c>
    </row>
    <row r="2057" spans="1:21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335"/>
        <v>167.41666666666666</v>
      </c>
      <c r="P2057" s="7">
        <f t="shared" si="332"/>
        <v>99.455445544554451</v>
      </c>
      <c r="Q2057" t="str">
        <f t="shared" si="333"/>
        <v>technology</v>
      </c>
      <c r="R2057" t="str">
        <f t="shared" si="334"/>
        <v>hardware</v>
      </c>
      <c r="S2057" s="4">
        <f t="shared" si="336"/>
        <v>41946.674108796295</v>
      </c>
      <c r="T2057" s="4">
        <f t="shared" si="337"/>
        <v>41976.166666666672</v>
      </c>
      <c r="U2057" s="18">
        <f t="shared" si="338"/>
        <v>29.492557870376913</v>
      </c>
    </row>
    <row r="2058" spans="1:21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335"/>
        <v>153.452</v>
      </c>
      <c r="P2058" s="7">
        <f t="shared" si="332"/>
        <v>138.49458483754512</v>
      </c>
      <c r="Q2058" t="str">
        <f t="shared" si="333"/>
        <v>technology</v>
      </c>
      <c r="R2058" t="str">
        <f t="shared" si="334"/>
        <v>hardware</v>
      </c>
      <c r="S2058" s="4">
        <f t="shared" si="336"/>
        <v>41351.76090277778</v>
      </c>
      <c r="T2058" s="4">
        <f t="shared" si="337"/>
        <v>41381.76090277778</v>
      </c>
      <c r="U2058" s="18">
        <f t="shared" si="338"/>
        <v>30</v>
      </c>
    </row>
    <row r="2059" spans="1:21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335"/>
        <v>202.23220000000001</v>
      </c>
      <c r="P2059" s="7">
        <f t="shared" si="332"/>
        <v>45.547792792792798</v>
      </c>
      <c r="Q2059" t="str">
        <f t="shared" si="333"/>
        <v>technology</v>
      </c>
      <c r="R2059" t="str">
        <f t="shared" si="334"/>
        <v>hardware</v>
      </c>
      <c r="S2059" s="4">
        <f t="shared" si="336"/>
        <v>42396.494583333333</v>
      </c>
      <c r="T2059" s="4">
        <f t="shared" si="337"/>
        <v>42426.494583333333</v>
      </c>
      <c r="U2059" s="18">
        <f t="shared" si="338"/>
        <v>30</v>
      </c>
    </row>
    <row r="2060" spans="1:21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335"/>
        <v>168.28125</v>
      </c>
      <c r="P2060" s="7">
        <f t="shared" si="332"/>
        <v>10.507317073170732</v>
      </c>
      <c r="Q2060" t="str">
        <f t="shared" si="333"/>
        <v>technology</v>
      </c>
      <c r="R2060" t="str">
        <f t="shared" si="334"/>
        <v>hardware</v>
      </c>
      <c r="S2060" s="4">
        <f t="shared" si="336"/>
        <v>42026.370717592596</v>
      </c>
      <c r="T2060" s="4">
        <f t="shared" si="337"/>
        <v>42065.833333333328</v>
      </c>
      <c r="U2060" s="18">
        <f t="shared" si="338"/>
        <v>39.462615740732872</v>
      </c>
    </row>
    <row r="2061" spans="1:21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335"/>
        <v>143.45666666666668</v>
      </c>
      <c r="P2061" s="7">
        <f t="shared" si="332"/>
        <v>114.76533333333333</v>
      </c>
      <c r="Q2061" t="str">
        <f t="shared" si="333"/>
        <v>technology</v>
      </c>
      <c r="R2061" t="str">
        <f t="shared" si="334"/>
        <v>hardware</v>
      </c>
      <c r="S2061" s="4">
        <f t="shared" si="336"/>
        <v>42361.602476851855</v>
      </c>
      <c r="T2061" s="4">
        <f t="shared" si="337"/>
        <v>42400.915972222225</v>
      </c>
      <c r="U2061" s="18">
        <f t="shared" si="338"/>
        <v>39.313495370370219</v>
      </c>
    </row>
    <row r="2062" spans="1:21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335"/>
        <v>196.4</v>
      </c>
      <c r="P2062" s="7">
        <f t="shared" si="332"/>
        <v>35.997067448680355</v>
      </c>
      <c r="Q2062" t="str">
        <f t="shared" si="333"/>
        <v>technology</v>
      </c>
      <c r="R2062" t="str">
        <f t="shared" si="334"/>
        <v>hardware</v>
      </c>
      <c r="S2062" s="4">
        <f t="shared" si="336"/>
        <v>41783.642939814818</v>
      </c>
      <c r="T2062" s="4">
        <f t="shared" si="337"/>
        <v>41843.642939814818</v>
      </c>
      <c r="U2062" s="18">
        <f t="shared" si="338"/>
        <v>60</v>
      </c>
    </row>
    <row r="2063" spans="1:21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335"/>
        <v>107.91999999999999</v>
      </c>
      <c r="P2063" s="7">
        <f t="shared" si="332"/>
        <v>154.17142857142858</v>
      </c>
      <c r="Q2063" t="str">
        <f t="shared" si="333"/>
        <v>technology</v>
      </c>
      <c r="R2063" t="str">
        <f t="shared" si="334"/>
        <v>hardware</v>
      </c>
      <c r="S2063" s="4">
        <f t="shared" si="336"/>
        <v>42705.764513888891</v>
      </c>
      <c r="T2063" s="4">
        <f t="shared" si="337"/>
        <v>42735.764513888891</v>
      </c>
      <c r="U2063" s="18">
        <f t="shared" si="338"/>
        <v>30</v>
      </c>
    </row>
    <row r="2064" spans="1:21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335"/>
        <v>114.97699999999999</v>
      </c>
      <c r="P2064" s="7">
        <f t="shared" ref="P2064:P2095" si="339">E2064/L2064</f>
        <v>566.38916256157631</v>
      </c>
      <c r="Q2064" t="str">
        <f t="shared" si="333"/>
        <v>technology</v>
      </c>
      <c r="R2064" t="str">
        <f t="shared" si="334"/>
        <v>hardware</v>
      </c>
      <c r="S2064" s="4">
        <f t="shared" si="336"/>
        <v>42423.3830787037</v>
      </c>
      <c r="T2064" s="4">
        <f t="shared" si="337"/>
        <v>42453.341412037036</v>
      </c>
      <c r="U2064" s="18">
        <f t="shared" si="338"/>
        <v>29.958333333335759</v>
      </c>
    </row>
    <row r="2065" spans="1:21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335"/>
        <v>148.04999999999998</v>
      </c>
      <c r="P2065" s="7">
        <f t="shared" si="339"/>
        <v>120.85714285714286</v>
      </c>
      <c r="Q2065" t="str">
        <f t="shared" si="333"/>
        <v>technology</v>
      </c>
      <c r="R2065" t="str">
        <f t="shared" si="334"/>
        <v>hardware</v>
      </c>
      <c r="S2065" s="4">
        <f t="shared" si="336"/>
        <v>42472.73265046296</v>
      </c>
      <c r="T2065" s="4">
        <f t="shared" si="337"/>
        <v>42505.73265046296</v>
      </c>
      <c r="U2065" s="18">
        <f t="shared" si="338"/>
        <v>33</v>
      </c>
    </row>
    <row r="2066" spans="1:21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335"/>
        <v>191.16676082790633</v>
      </c>
      <c r="P2066" s="7">
        <f t="shared" si="339"/>
        <v>86.163845492085343</v>
      </c>
      <c r="Q2066" t="str">
        <f t="shared" si="333"/>
        <v>technology</v>
      </c>
      <c r="R2066" t="str">
        <f t="shared" si="334"/>
        <v>hardware</v>
      </c>
      <c r="S2066" s="4">
        <f t="shared" si="336"/>
        <v>41389.364849537036</v>
      </c>
      <c r="T2066" s="4">
        <f t="shared" si="337"/>
        <v>41425.5</v>
      </c>
      <c r="U2066" s="18">
        <f t="shared" si="338"/>
        <v>36.135150462963793</v>
      </c>
    </row>
    <row r="2067" spans="1:21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335"/>
        <v>199.215125</v>
      </c>
      <c r="P2067" s="7">
        <f t="shared" si="339"/>
        <v>51.212114395886893</v>
      </c>
      <c r="Q2067" t="str">
        <f t="shared" ref="Q2067:Q2082" si="340">LEFT(N2067,10)</f>
        <v>technology</v>
      </c>
      <c r="R2067" t="str">
        <f t="shared" ref="R2067:R2082" si="341">RIGHT(N2067,8)</f>
        <v>hardware</v>
      </c>
      <c r="S2067" s="4">
        <f t="shared" si="336"/>
        <v>41603.333668981482</v>
      </c>
      <c r="T2067" s="4">
        <f t="shared" si="337"/>
        <v>41633.333668981482</v>
      </c>
      <c r="U2067" s="18">
        <f t="shared" si="338"/>
        <v>30</v>
      </c>
    </row>
    <row r="2068" spans="1:21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335"/>
        <v>218.6</v>
      </c>
      <c r="P2068" s="7">
        <f t="shared" si="339"/>
        <v>67.261538461538464</v>
      </c>
      <c r="Q2068" t="str">
        <f t="shared" si="340"/>
        <v>technology</v>
      </c>
      <c r="R2068" t="str">
        <f t="shared" si="341"/>
        <v>hardware</v>
      </c>
      <c r="S2068" s="4">
        <f t="shared" si="336"/>
        <v>41844.771793981483</v>
      </c>
      <c r="T2068" s="4">
        <f t="shared" si="337"/>
        <v>41874.771793981483</v>
      </c>
      <c r="U2068" s="18">
        <f t="shared" si="338"/>
        <v>30</v>
      </c>
    </row>
    <row r="2069" spans="1:21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335"/>
        <v>126.86868686868686</v>
      </c>
      <c r="P2069" s="7">
        <f t="shared" si="339"/>
        <v>62.8</v>
      </c>
      <c r="Q2069" t="str">
        <f t="shared" si="340"/>
        <v>technology</v>
      </c>
      <c r="R2069" t="str">
        <f t="shared" si="341"/>
        <v>hardware</v>
      </c>
      <c r="S2069" s="4">
        <f t="shared" si="336"/>
        <v>42115.853888888887</v>
      </c>
      <c r="T2069" s="4">
        <f t="shared" si="337"/>
        <v>42148.853888888887</v>
      </c>
      <c r="U2069" s="18">
        <f t="shared" si="338"/>
        <v>33</v>
      </c>
    </row>
    <row r="2070" spans="1:21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335"/>
        <v>105.22388000000001</v>
      </c>
      <c r="P2070" s="7">
        <f t="shared" si="339"/>
        <v>346.13118421052633</v>
      </c>
      <c r="Q2070" t="str">
        <f t="shared" si="340"/>
        <v>technology</v>
      </c>
      <c r="R2070" t="str">
        <f t="shared" si="341"/>
        <v>hardware</v>
      </c>
      <c r="S2070" s="4">
        <f t="shared" si="336"/>
        <v>42633.841608796298</v>
      </c>
      <c r="T2070" s="4">
        <f t="shared" si="337"/>
        <v>42663.841608796298</v>
      </c>
      <c r="U2070" s="18">
        <f t="shared" si="338"/>
        <v>30</v>
      </c>
    </row>
    <row r="2071" spans="1:21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335"/>
        <v>128.40666000000002</v>
      </c>
      <c r="P2071" s="7">
        <f t="shared" si="339"/>
        <v>244.11912547528519</v>
      </c>
      <c r="Q2071" t="str">
        <f t="shared" si="340"/>
        <v>technology</v>
      </c>
      <c r="R2071" t="str">
        <f t="shared" si="341"/>
        <v>hardware</v>
      </c>
      <c r="S2071" s="4">
        <f t="shared" si="336"/>
        <v>42340.972118055557</v>
      </c>
      <c r="T2071" s="4">
        <f t="shared" si="337"/>
        <v>42371.972118055557</v>
      </c>
      <c r="U2071" s="18">
        <f t="shared" si="338"/>
        <v>31</v>
      </c>
    </row>
    <row r="2072" spans="1:21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335"/>
        <v>317.3272</v>
      </c>
      <c r="P2072" s="7">
        <f t="shared" si="339"/>
        <v>259.25424836601309</v>
      </c>
      <c r="Q2072" t="str">
        <f t="shared" si="340"/>
        <v>technology</v>
      </c>
      <c r="R2072" t="str">
        <f t="shared" si="341"/>
        <v>hardware</v>
      </c>
      <c r="S2072" s="4">
        <f t="shared" si="336"/>
        <v>42519.6565162037</v>
      </c>
      <c r="T2072" s="4">
        <f t="shared" si="337"/>
        <v>42549.6565162037</v>
      </c>
      <c r="U2072" s="18">
        <f t="shared" si="338"/>
        <v>30</v>
      </c>
    </row>
    <row r="2073" spans="1:21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335"/>
        <v>280.73</v>
      </c>
      <c r="P2073" s="7">
        <f t="shared" si="339"/>
        <v>201.96402877697841</v>
      </c>
      <c r="Q2073" t="str">
        <f t="shared" si="340"/>
        <v>technology</v>
      </c>
      <c r="R2073" t="str">
        <f t="shared" si="341"/>
        <v>hardware</v>
      </c>
      <c r="S2073" s="4">
        <f t="shared" si="336"/>
        <v>42600.278749999998</v>
      </c>
      <c r="T2073" s="4">
        <f t="shared" si="337"/>
        <v>42645.278749999998</v>
      </c>
      <c r="U2073" s="18">
        <f t="shared" si="338"/>
        <v>45</v>
      </c>
    </row>
    <row r="2074" spans="1:21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335"/>
        <v>110.73146853146854</v>
      </c>
      <c r="P2074" s="7">
        <f t="shared" si="339"/>
        <v>226.20857142857142</v>
      </c>
      <c r="Q2074" t="str">
        <f t="shared" si="340"/>
        <v>technology</v>
      </c>
      <c r="R2074" t="str">
        <f t="shared" si="341"/>
        <v>hardware</v>
      </c>
      <c r="S2074" s="4">
        <f t="shared" si="336"/>
        <v>42467.581388888888</v>
      </c>
      <c r="T2074" s="4">
        <f t="shared" si="337"/>
        <v>42497.581388888888</v>
      </c>
      <c r="U2074" s="18">
        <f t="shared" si="338"/>
        <v>30</v>
      </c>
    </row>
    <row r="2075" spans="1:21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335"/>
        <v>152.60429999999999</v>
      </c>
      <c r="P2075" s="7">
        <f t="shared" si="339"/>
        <v>324.69</v>
      </c>
      <c r="Q2075" t="str">
        <f t="shared" si="340"/>
        <v>technology</v>
      </c>
      <c r="R2075" t="str">
        <f t="shared" si="341"/>
        <v>hardware</v>
      </c>
      <c r="S2075" s="4">
        <f t="shared" si="336"/>
        <v>42087.668032407411</v>
      </c>
      <c r="T2075" s="4">
        <f t="shared" si="337"/>
        <v>42132.668032407411</v>
      </c>
      <c r="U2075" s="18">
        <f t="shared" si="338"/>
        <v>45</v>
      </c>
    </row>
    <row r="2076" spans="1:21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335"/>
        <v>102.49999999999999</v>
      </c>
      <c r="P2076" s="7">
        <f t="shared" si="339"/>
        <v>205</v>
      </c>
      <c r="Q2076" t="str">
        <f t="shared" si="340"/>
        <v>technology</v>
      </c>
      <c r="R2076" t="str">
        <f t="shared" si="341"/>
        <v>hardware</v>
      </c>
      <c r="S2076" s="4">
        <f t="shared" si="336"/>
        <v>42466.826180555552</v>
      </c>
      <c r="T2076" s="4">
        <f t="shared" si="337"/>
        <v>42496.826180555552</v>
      </c>
      <c r="U2076" s="18">
        <f t="shared" si="338"/>
        <v>30</v>
      </c>
    </row>
    <row r="2077" spans="1:21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335"/>
        <v>1678.3738373837384</v>
      </c>
      <c r="P2077" s="7">
        <f t="shared" si="339"/>
        <v>20.465926829268295</v>
      </c>
      <c r="Q2077" t="str">
        <f t="shared" si="340"/>
        <v>technology</v>
      </c>
      <c r="R2077" t="str">
        <f t="shared" si="341"/>
        <v>hardware</v>
      </c>
      <c r="S2077" s="4">
        <f t="shared" si="336"/>
        <v>41450.681574074071</v>
      </c>
      <c r="T2077" s="4">
        <f t="shared" si="337"/>
        <v>41480.681574074071</v>
      </c>
      <c r="U2077" s="18">
        <f t="shared" si="338"/>
        <v>30</v>
      </c>
    </row>
    <row r="2078" spans="1:21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335"/>
        <v>543.349156424581</v>
      </c>
      <c r="P2078" s="7">
        <f t="shared" si="339"/>
        <v>116.35303146309367</v>
      </c>
      <c r="Q2078" t="str">
        <f t="shared" si="340"/>
        <v>technology</v>
      </c>
      <c r="R2078" t="str">
        <f t="shared" si="341"/>
        <v>hardware</v>
      </c>
      <c r="S2078" s="4">
        <f t="shared" si="336"/>
        <v>41803.880659722221</v>
      </c>
      <c r="T2078" s="4">
        <f t="shared" si="337"/>
        <v>41843.880659722221</v>
      </c>
      <c r="U2078" s="18">
        <f t="shared" si="338"/>
        <v>40</v>
      </c>
    </row>
    <row r="2079" spans="1:21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335"/>
        <v>115.50800000000001</v>
      </c>
      <c r="P2079" s="7">
        <f t="shared" si="339"/>
        <v>307.20212765957444</v>
      </c>
      <c r="Q2079" t="str">
        <f t="shared" si="340"/>
        <v>technology</v>
      </c>
      <c r="R2079" t="str">
        <f t="shared" si="341"/>
        <v>hardware</v>
      </c>
      <c r="S2079" s="4">
        <f t="shared" si="336"/>
        <v>42103.042546296296</v>
      </c>
      <c r="T2079" s="4">
        <f t="shared" si="337"/>
        <v>42160.875</v>
      </c>
      <c r="U2079" s="18">
        <f t="shared" si="338"/>
        <v>57.832453703704232</v>
      </c>
    </row>
    <row r="2080" spans="1:21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335"/>
        <v>131.20499999999998</v>
      </c>
      <c r="P2080" s="7">
        <f t="shared" si="339"/>
        <v>546.6875</v>
      </c>
      <c r="Q2080" t="str">
        <f t="shared" si="340"/>
        <v>technology</v>
      </c>
      <c r="R2080" t="str">
        <f t="shared" si="341"/>
        <v>hardware</v>
      </c>
      <c r="S2080" s="4">
        <f t="shared" si="336"/>
        <v>42692.771493055552</v>
      </c>
      <c r="T2080" s="4">
        <f t="shared" si="337"/>
        <v>42722.771493055552</v>
      </c>
      <c r="U2080" s="18">
        <f t="shared" si="338"/>
        <v>30</v>
      </c>
    </row>
    <row r="2081" spans="1:21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335"/>
        <v>288.17</v>
      </c>
      <c r="P2081" s="7">
        <f t="shared" si="339"/>
        <v>47.474464579901152</v>
      </c>
      <c r="Q2081" t="str">
        <f t="shared" si="340"/>
        <v>technology</v>
      </c>
      <c r="R2081" t="str">
        <f t="shared" si="341"/>
        <v>hardware</v>
      </c>
      <c r="S2081" s="4">
        <f t="shared" si="336"/>
        <v>42150.71056712963</v>
      </c>
      <c r="T2081" s="4">
        <f t="shared" si="337"/>
        <v>42180.791666666672</v>
      </c>
      <c r="U2081" s="18">
        <f t="shared" si="338"/>
        <v>30.081099537041155</v>
      </c>
    </row>
    <row r="2082" spans="1:21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335"/>
        <v>507.8</v>
      </c>
      <c r="P2082" s="7">
        <f t="shared" si="339"/>
        <v>101.56</v>
      </c>
      <c r="Q2082" t="str">
        <f t="shared" si="340"/>
        <v>technology</v>
      </c>
      <c r="R2082" t="str">
        <f t="shared" si="341"/>
        <v>hardware</v>
      </c>
      <c r="S2082" s="4">
        <f t="shared" si="336"/>
        <v>42289.957175925927</v>
      </c>
      <c r="T2082" s="4">
        <f t="shared" si="337"/>
        <v>42319.998842592591</v>
      </c>
      <c r="U2082" s="18">
        <f t="shared" si="338"/>
        <v>30.041666666664241</v>
      </c>
    </row>
    <row r="2083" spans="1:21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335"/>
        <v>114.57142857142857</v>
      </c>
      <c r="P2083" s="7">
        <f t="shared" si="339"/>
        <v>72.909090909090907</v>
      </c>
      <c r="Q2083" t="str">
        <f t="shared" ref="Q2083:Q2146" si="342">LEFT(N2083,5)</f>
        <v>music</v>
      </c>
      <c r="R2083" t="str">
        <f t="shared" ref="R2083:R2122" si="343">RIGHT(N2083,10)</f>
        <v>indie rock</v>
      </c>
      <c r="S2083" s="4">
        <f t="shared" si="336"/>
        <v>41004.15688657407</v>
      </c>
      <c r="T2083" s="4">
        <f t="shared" si="337"/>
        <v>41045.207638888889</v>
      </c>
      <c r="U2083" s="18">
        <f t="shared" si="338"/>
        <v>41.050752314818965</v>
      </c>
    </row>
    <row r="2084" spans="1:21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335"/>
        <v>110.73333333333333</v>
      </c>
      <c r="P2084" s="7">
        <f t="shared" si="339"/>
        <v>43.710526315789473</v>
      </c>
      <c r="Q2084" t="str">
        <f t="shared" si="342"/>
        <v>music</v>
      </c>
      <c r="R2084" t="str">
        <f t="shared" si="343"/>
        <v>indie rock</v>
      </c>
      <c r="S2084" s="4">
        <f t="shared" si="336"/>
        <v>40811.120324074072</v>
      </c>
      <c r="T2084" s="4">
        <f t="shared" si="337"/>
        <v>40871.161990740744</v>
      </c>
      <c r="U2084" s="18">
        <f t="shared" si="338"/>
        <v>60.041666666671517</v>
      </c>
    </row>
    <row r="2085" spans="1:21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335"/>
        <v>113.33333333333333</v>
      </c>
      <c r="P2085" s="7">
        <f t="shared" si="339"/>
        <v>34</v>
      </c>
      <c r="Q2085" t="str">
        <f t="shared" si="342"/>
        <v>music</v>
      </c>
      <c r="R2085" t="str">
        <f t="shared" si="343"/>
        <v>indie rock</v>
      </c>
      <c r="S2085" s="4">
        <f t="shared" si="336"/>
        <v>41034.72216435185</v>
      </c>
      <c r="T2085" s="4">
        <f t="shared" si="337"/>
        <v>41064.72216435185</v>
      </c>
      <c r="U2085" s="18">
        <f t="shared" si="338"/>
        <v>30</v>
      </c>
    </row>
    <row r="2086" spans="1:21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335"/>
        <v>108.33333333333333</v>
      </c>
      <c r="P2086" s="7">
        <f t="shared" si="339"/>
        <v>70.652173913043484</v>
      </c>
      <c r="Q2086" t="str">
        <f t="shared" si="342"/>
        <v>music</v>
      </c>
      <c r="R2086" t="str">
        <f t="shared" si="343"/>
        <v>indie rock</v>
      </c>
      <c r="S2086" s="4">
        <f t="shared" si="336"/>
        <v>41731.833124999997</v>
      </c>
      <c r="T2086" s="4">
        <f t="shared" si="337"/>
        <v>41763.290972222225</v>
      </c>
      <c r="U2086" s="18">
        <f t="shared" si="338"/>
        <v>31.457847222227429</v>
      </c>
    </row>
    <row r="2087" spans="1:21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335"/>
        <v>123.53333333333335</v>
      </c>
      <c r="P2087" s="7">
        <f t="shared" si="339"/>
        <v>89.301204819277103</v>
      </c>
      <c r="Q2087" t="str">
        <f t="shared" si="342"/>
        <v>music</v>
      </c>
      <c r="R2087" t="str">
        <f t="shared" si="343"/>
        <v>indie rock</v>
      </c>
      <c r="S2087" s="4">
        <f t="shared" si="336"/>
        <v>41075.835497685184</v>
      </c>
      <c r="T2087" s="4">
        <f t="shared" si="337"/>
        <v>41105.835497685184</v>
      </c>
      <c r="U2087" s="18">
        <f t="shared" si="338"/>
        <v>30</v>
      </c>
    </row>
    <row r="2088" spans="1:21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335"/>
        <v>100.69999999999999</v>
      </c>
      <c r="P2088" s="7">
        <f t="shared" si="339"/>
        <v>115.08571428571429</v>
      </c>
      <c r="Q2088" t="str">
        <f t="shared" si="342"/>
        <v>music</v>
      </c>
      <c r="R2088" t="str">
        <f t="shared" si="343"/>
        <v>indie rock</v>
      </c>
      <c r="S2088" s="4">
        <f t="shared" si="336"/>
        <v>40860.67050925926</v>
      </c>
      <c r="T2088" s="4">
        <f t="shared" si="337"/>
        <v>40891.207638888889</v>
      </c>
      <c r="U2088" s="18">
        <f t="shared" si="338"/>
        <v>30.537129629628907</v>
      </c>
    </row>
    <row r="2089" spans="1:21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335"/>
        <v>103.53333333333335</v>
      </c>
      <c r="P2089" s="7">
        <f t="shared" si="339"/>
        <v>62.12</v>
      </c>
      <c r="Q2089" t="str">
        <f t="shared" si="342"/>
        <v>music</v>
      </c>
      <c r="R2089" t="str">
        <f t="shared" si="343"/>
        <v>indie rock</v>
      </c>
      <c r="S2089" s="4">
        <f t="shared" si="336"/>
        <v>40764.204375000001</v>
      </c>
      <c r="T2089" s="4">
        <f t="shared" si="337"/>
        <v>40794.204375000001</v>
      </c>
      <c r="U2089" s="18">
        <f t="shared" si="338"/>
        <v>30</v>
      </c>
    </row>
    <row r="2090" spans="1:21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335"/>
        <v>115.51066666666668</v>
      </c>
      <c r="P2090" s="7">
        <f t="shared" si="339"/>
        <v>46.204266666666669</v>
      </c>
      <c r="Q2090" t="str">
        <f t="shared" si="342"/>
        <v>music</v>
      </c>
      <c r="R2090" t="str">
        <f t="shared" si="343"/>
        <v>indie rock</v>
      </c>
      <c r="S2090" s="4">
        <f t="shared" si="336"/>
        <v>40395.714722222227</v>
      </c>
      <c r="T2090" s="4">
        <f t="shared" si="337"/>
        <v>40432.165972222225</v>
      </c>
      <c r="U2090" s="18">
        <f t="shared" si="338"/>
        <v>36.451249999998254</v>
      </c>
    </row>
    <row r="2091" spans="1:21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335"/>
        <v>120.4004</v>
      </c>
      <c r="P2091" s="7">
        <f t="shared" si="339"/>
        <v>48.54854838709678</v>
      </c>
      <c r="Q2091" t="str">
        <f t="shared" si="342"/>
        <v>music</v>
      </c>
      <c r="R2091" t="str">
        <f t="shared" si="343"/>
        <v>indie rock</v>
      </c>
      <c r="S2091" s="4">
        <f t="shared" si="336"/>
        <v>41453.076319444444</v>
      </c>
      <c r="T2091" s="4">
        <f t="shared" si="337"/>
        <v>41488.076319444444</v>
      </c>
      <c r="U2091" s="18">
        <f t="shared" si="338"/>
        <v>35</v>
      </c>
    </row>
    <row r="2092" spans="1:21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335"/>
        <v>115.040375</v>
      </c>
      <c r="P2092" s="7">
        <f t="shared" si="339"/>
        <v>57.520187499999999</v>
      </c>
      <c r="Q2092" t="str">
        <f t="shared" si="342"/>
        <v>music</v>
      </c>
      <c r="R2092" t="str">
        <f t="shared" si="343"/>
        <v>indie rock</v>
      </c>
      <c r="S2092" s="4">
        <f t="shared" si="336"/>
        <v>41299.381423611107</v>
      </c>
      <c r="T2092" s="4">
        <f t="shared" si="337"/>
        <v>41329.381423611107</v>
      </c>
      <c r="U2092" s="18">
        <f t="shared" si="338"/>
        <v>30</v>
      </c>
    </row>
    <row r="2093" spans="1:21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335"/>
        <v>120.46777777777777</v>
      </c>
      <c r="P2093" s="7">
        <f t="shared" si="339"/>
        <v>88.147154471544724</v>
      </c>
      <c r="Q2093" t="str">
        <f t="shared" si="342"/>
        <v>music</v>
      </c>
      <c r="R2093" t="str">
        <f t="shared" si="343"/>
        <v>indie rock</v>
      </c>
      <c r="S2093" s="4">
        <f t="shared" si="336"/>
        <v>40555.322662037041</v>
      </c>
      <c r="T2093" s="4">
        <f t="shared" si="337"/>
        <v>40603.833333333336</v>
      </c>
      <c r="U2093" s="18">
        <f t="shared" si="338"/>
        <v>48.510671296295186</v>
      </c>
    </row>
    <row r="2094" spans="1:21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335"/>
        <v>101.28333333333333</v>
      </c>
      <c r="P2094" s="7">
        <f t="shared" si="339"/>
        <v>110.49090909090908</v>
      </c>
      <c r="Q2094" t="str">
        <f t="shared" si="342"/>
        <v>music</v>
      </c>
      <c r="R2094" t="str">
        <f t="shared" si="343"/>
        <v>indie rock</v>
      </c>
      <c r="S2094" s="4">
        <f t="shared" si="336"/>
        <v>40763.707546296297</v>
      </c>
      <c r="T2094" s="4">
        <f t="shared" si="337"/>
        <v>40823.707546296297</v>
      </c>
      <c r="U2094" s="18">
        <f t="shared" si="338"/>
        <v>60</v>
      </c>
    </row>
    <row r="2095" spans="1:21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335"/>
        <v>102.46666666666667</v>
      </c>
      <c r="P2095" s="7">
        <f t="shared" si="339"/>
        <v>66.826086956521735</v>
      </c>
      <c r="Q2095" t="str">
        <f t="shared" si="342"/>
        <v>music</v>
      </c>
      <c r="R2095" t="str">
        <f t="shared" si="343"/>
        <v>indie rock</v>
      </c>
      <c r="S2095" s="4">
        <f t="shared" si="336"/>
        <v>41205.854537037041</v>
      </c>
      <c r="T2095" s="4">
        <f t="shared" si="337"/>
        <v>41265.896203703705</v>
      </c>
      <c r="U2095" s="18">
        <f t="shared" si="338"/>
        <v>60.041666666664241</v>
      </c>
    </row>
    <row r="2096" spans="1:21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335"/>
        <v>120.54285714285714</v>
      </c>
      <c r="P2096" s="7">
        <f t="shared" ref="P2096:P2127" si="344">E2096/L2096</f>
        <v>58.597222222222221</v>
      </c>
      <c r="Q2096" t="str">
        <f t="shared" si="342"/>
        <v>music</v>
      </c>
      <c r="R2096" t="str">
        <f t="shared" si="343"/>
        <v>indie rock</v>
      </c>
      <c r="S2096" s="4">
        <f t="shared" si="336"/>
        <v>40939.02002314815</v>
      </c>
      <c r="T2096" s="4">
        <f t="shared" si="337"/>
        <v>40973.125</v>
      </c>
      <c r="U2096" s="18">
        <f t="shared" si="338"/>
        <v>34.104976851849642</v>
      </c>
    </row>
    <row r="2097" spans="1:21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335"/>
        <v>100</v>
      </c>
      <c r="P2097" s="7">
        <f t="shared" si="344"/>
        <v>113.63636363636364</v>
      </c>
      <c r="Q2097" t="str">
        <f t="shared" si="342"/>
        <v>music</v>
      </c>
      <c r="R2097" t="str">
        <f t="shared" si="343"/>
        <v>indie rock</v>
      </c>
      <c r="S2097" s="4">
        <f t="shared" si="336"/>
        <v>40758.733483796299</v>
      </c>
      <c r="T2097" s="4">
        <f t="shared" si="337"/>
        <v>40818.733483796299</v>
      </c>
      <c r="U2097" s="18">
        <f t="shared" si="338"/>
        <v>60</v>
      </c>
    </row>
    <row r="2098" spans="1:21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335"/>
        <v>101.66666666666666</v>
      </c>
      <c r="P2098" s="7">
        <f t="shared" si="344"/>
        <v>43.571428571428569</v>
      </c>
      <c r="Q2098" t="str">
        <f t="shared" si="342"/>
        <v>music</v>
      </c>
      <c r="R2098" t="str">
        <f t="shared" si="343"/>
        <v>indie rock</v>
      </c>
      <c r="S2098" s="4">
        <f t="shared" si="336"/>
        <v>41192.758506944447</v>
      </c>
      <c r="T2098" s="4">
        <f t="shared" si="337"/>
        <v>41208.165972222225</v>
      </c>
      <c r="U2098" s="18">
        <f t="shared" si="338"/>
        <v>15.407465277778101</v>
      </c>
    </row>
    <row r="2099" spans="1:21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335"/>
        <v>100</v>
      </c>
      <c r="P2099" s="7">
        <f t="shared" si="344"/>
        <v>78.94736842105263</v>
      </c>
      <c r="Q2099" t="str">
        <f t="shared" si="342"/>
        <v>music</v>
      </c>
      <c r="R2099" t="str">
        <f t="shared" si="343"/>
        <v>indie rock</v>
      </c>
      <c r="S2099" s="4">
        <f t="shared" si="336"/>
        <v>40818.584895833337</v>
      </c>
      <c r="T2099" s="4">
        <f t="shared" si="337"/>
        <v>40878.626562500001</v>
      </c>
      <c r="U2099" s="18">
        <f t="shared" si="338"/>
        <v>60.041666666664241</v>
      </c>
    </row>
    <row r="2100" spans="1:21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335"/>
        <v>100.33333333333334</v>
      </c>
      <c r="P2100" s="7">
        <f t="shared" si="344"/>
        <v>188.125</v>
      </c>
      <c r="Q2100" t="str">
        <f t="shared" si="342"/>
        <v>music</v>
      </c>
      <c r="R2100" t="str">
        <f t="shared" si="343"/>
        <v>indie rock</v>
      </c>
      <c r="S2100" s="4">
        <f t="shared" si="336"/>
        <v>40946.11383101852</v>
      </c>
      <c r="T2100" s="4">
        <f t="shared" si="337"/>
        <v>40976.11383101852</v>
      </c>
      <c r="U2100" s="18">
        <f t="shared" si="338"/>
        <v>30</v>
      </c>
    </row>
    <row r="2101" spans="1:21" ht="15.75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335"/>
        <v>132.36666666666667</v>
      </c>
      <c r="P2101" s="7">
        <f t="shared" si="344"/>
        <v>63.031746031746032</v>
      </c>
      <c r="Q2101" t="str">
        <f t="shared" si="342"/>
        <v>music</v>
      </c>
      <c r="R2101" t="str">
        <f t="shared" si="343"/>
        <v>indie rock</v>
      </c>
      <c r="S2101" s="4">
        <f t="shared" si="336"/>
        <v>42173.746342592596</v>
      </c>
      <c r="T2101" s="4">
        <f t="shared" si="337"/>
        <v>42187.152777777781</v>
      </c>
      <c r="U2101" s="18">
        <f t="shared" si="338"/>
        <v>13.406435185184819</v>
      </c>
    </row>
    <row r="2102" spans="1:21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335"/>
        <v>136.66666666666666</v>
      </c>
      <c r="P2102" s="7">
        <f t="shared" si="344"/>
        <v>30.37037037037037</v>
      </c>
      <c r="Q2102" t="str">
        <f t="shared" si="342"/>
        <v>music</v>
      </c>
      <c r="R2102" t="str">
        <f t="shared" si="343"/>
        <v>indie rock</v>
      </c>
      <c r="S2102" s="4">
        <f t="shared" si="336"/>
        <v>41074.834965277776</v>
      </c>
      <c r="T2102" s="4">
        <f t="shared" si="337"/>
        <v>41090.165972222225</v>
      </c>
      <c r="U2102" s="18">
        <f t="shared" si="338"/>
        <v>15.331006944448745</v>
      </c>
    </row>
    <row r="2103" spans="1:21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335"/>
        <v>113.25</v>
      </c>
      <c r="P2103" s="7">
        <f t="shared" si="344"/>
        <v>51.477272727272727</v>
      </c>
      <c r="Q2103" t="str">
        <f t="shared" si="342"/>
        <v>music</v>
      </c>
      <c r="R2103" t="str">
        <f t="shared" si="343"/>
        <v>indie rock</v>
      </c>
      <c r="S2103" s="4">
        <f t="shared" si="336"/>
        <v>40892.149467592593</v>
      </c>
      <c r="T2103" s="4">
        <f t="shared" si="337"/>
        <v>40952.149467592593</v>
      </c>
      <c r="U2103" s="18">
        <f t="shared" si="338"/>
        <v>60</v>
      </c>
    </row>
    <row r="2104" spans="1:21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335"/>
        <v>136</v>
      </c>
      <c r="P2104" s="7">
        <f t="shared" si="344"/>
        <v>35.789473684210527</v>
      </c>
      <c r="Q2104" t="str">
        <f t="shared" si="342"/>
        <v>music</v>
      </c>
      <c r="R2104" t="str">
        <f t="shared" si="343"/>
        <v>indie rock</v>
      </c>
      <c r="S2104" s="4">
        <f t="shared" si="336"/>
        <v>40638.868611111109</v>
      </c>
      <c r="T2104" s="4">
        <f t="shared" si="337"/>
        <v>40668.868611111109</v>
      </c>
      <c r="U2104" s="18">
        <f t="shared" si="338"/>
        <v>30</v>
      </c>
    </row>
    <row r="2105" spans="1:21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335"/>
        <v>146.12318374694613</v>
      </c>
      <c r="P2105" s="7">
        <f t="shared" si="344"/>
        <v>98.817391304347822</v>
      </c>
      <c r="Q2105" t="str">
        <f t="shared" si="342"/>
        <v>music</v>
      </c>
      <c r="R2105" t="str">
        <f t="shared" si="343"/>
        <v>indie rock</v>
      </c>
      <c r="S2105" s="4">
        <f t="shared" si="336"/>
        <v>41192.754942129628</v>
      </c>
      <c r="T2105" s="4">
        <f t="shared" si="337"/>
        <v>41222.7966087963</v>
      </c>
      <c r="U2105" s="18">
        <f t="shared" si="338"/>
        <v>30.041666666671517</v>
      </c>
    </row>
    <row r="2106" spans="1:21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335"/>
        <v>129.5</v>
      </c>
      <c r="P2106" s="7">
        <f t="shared" si="344"/>
        <v>28</v>
      </c>
      <c r="Q2106" t="str">
        <f t="shared" si="342"/>
        <v>music</v>
      </c>
      <c r="R2106" t="str">
        <f t="shared" si="343"/>
        <v>indie rock</v>
      </c>
      <c r="S2106" s="4">
        <f t="shared" si="336"/>
        <v>41394.074467592596</v>
      </c>
      <c r="T2106" s="4">
        <f t="shared" si="337"/>
        <v>41425</v>
      </c>
      <c r="U2106" s="18">
        <f t="shared" si="338"/>
        <v>30.925532407403807</v>
      </c>
    </row>
    <row r="2107" spans="1:21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335"/>
        <v>254</v>
      </c>
      <c r="P2107" s="7">
        <f t="shared" si="344"/>
        <v>51.313131313131315</v>
      </c>
      <c r="Q2107" t="str">
        <f t="shared" si="342"/>
        <v>music</v>
      </c>
      <c r="R2107" t="str">
        <f t="shared" si="343"/>
        <v>indie rock</v>
      </c>
      <c r="S2107" s="4">
        <f t="shared" si="336"/>
        <v>41951.788807870369</v>
      </c>
      <c r="T2107" s="4">
        <f t="shared" si="337"/>
        <v>41964.166666666672</v>
      </c>
      <c r="U2107" s="18">
        <f t="shared" si="338"/>
        <v>12.377858796302462</v>
      </c>
    </row>
    <row r="2108" spans="1:21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335"/>
        <v>107.04545454545456</v>
      </c>
      <c r="P2108" s="7">
        <f t="shared" si="344"/>
        <v>53.522727272727273</v>
      </c>
      <c r="Q2108" t="str">
        <f t="shared" si="342"/>
        <v>music</v>
      </c>
      <c r="R2108" t="str">
        <f t="shared" si="343"/>
        <v>indie rock</v>
      </c>
      <c r="S2108" s="4">
        <f t="shared" si="336"/>
        <v>41270.21497685185</v>
      </c>
      <c r="T2108" s="4">
        <f t="shared" si="337"/>
        <v>41300.21497685185</v>
      </c>
      <c r="U2108" s="18">
        <f t="shared" si="338"/>
        <v>30</v>
      </c>
    </row>
    <row r="2109" spans="1:21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335"/>
        <v>107.73299999999999</v>
      </c>
      <c r="P2109" s="7">
        <f t="shared" si="344"/>
        <v>37.149310344827583</v>
      </c>
      <c r="Q2109" t="str">
        <f t="shared" si="342"/>
        <v>music</v>
      </c>
      <c r="R2109" t="str">
        <f t="shared" si="343"/>
        <v>indie rock</v>
      </c>
      <c r="S2109" s="4">
        <f t="shared" si="336"/>
        <v>41934.71056712963</v>
      </c>
      <c r="T2109" s="4">
        <f t="shared" si="337"/>
        <v>41955.752233796295</v>
      </c>
      <c r="U2109" s="18">
        <f t="shared" si="338"/>
        <v>21.041666666664241</v>
      </c>
    </row>
    <row r="2110" spans="1:21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335"/>
        <v>107.31250000000001</v>
      </c>
      <c r="P2110" s="7">
        <f t="shared" si="344"/>
        <v>89.895287958115176</v>
      </c>
      <c r="Q2110" t="str">
        <f t="shared" si="342"/>
        <v>music</v>
      </c>
      <c r="R2110" t="str">
        <f t="shared" si="343"/>
        <v>indie rock</v>
      </c>
      <c r="S2110" s="4">
        <f t="shared" si="336"/>
        <v>41135.175694444442</v>
      </c>
      <c r="T2110" s="4">
        <f t="shared" si="337"/>
        <v>41162.163194444445</v>
      </c>
      <c r="U2110" s="18">
        <f t="shared" si="338"/>
        <v>26.98750000000291</v>
      </c>
    </row>
    <row r="2111" spans="1:21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335"/>
        <v>106.52500000000001</v>
      </c>
      <c r="P2111" s="7">
        <f t="shared" si="344"/>
        <v>106.52500000000001</v>
      </c>
      <c r="Q2111" t="str">
        <f t="shared" si="342"/>
        <v>music</v>
      </c>
      <c r="R2111" t="str">
        <f t="shared" si="343"/>
        <v>indie rock</v>
      </c>
      <c r="S2111" s="4">
        <f t="shared" si="336"/>
        <v>42160.708530092597</v>
      </c>
      <c r="T2111" s="4">
        <f t="shared" si="337"/>
        <v>42190.708530092597</v>
      </c>
      <c r="U2111" s="18">
        <f t="shared" si="338"/>
        <v>30</v>
      </c>
    </row>
    <row r="2112" spans="1:21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335"/>
        <v>100.35000000000001</v>
      </c>
      <c r="P2112" s="7">
        <f t="shared" si="344"/>
        <v>52.815789473684212</v>
      </c>
      <c r="Q2112" t="str">
        <f t="shared" si="342"/>
        <v>music</v>
      </c>
      <c r="R2112" t="str">
        <f t="shared" si="343"/>
        <v>indie rock</v>
      </c>
      <c r="S2112" s="4">
        <f t="shared" si="336"/>
        <v>41759.670937499999</v>
      </c>
      <c r="T2112" s="4">
        <f t="shared" si="337"/>
        <v>41787.207638888889</v>
      </c>
      <c r="U2112" s="18">
        <f t="shared" si="338"/>
        <v>27.536701388889924</v>
      </c>
    </row>
    <row r="2113" spans="1:21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335"/>
        <v>106.5</v>
      </c>
      <c r="P2113" s="7">
        <f t="shared" si="344"/>
        <v>54.615384615384613</v>
      </c>
      <c r="Q2113" t="str">
        <f t="shared" si="342"/>
        <v>music</v>
      </c>
      <c r="R2113" t="str">
        <f t="shared" si="343"/>
        <v>indie rock</v>
      </c>
      <c r="S2113" s="4">
        <f t="shared" si="336"/>
        <v>40703.197048611109</v>
      </c>
      <c r="T2113" s="4">
        <f t="shared" si="337"/>
        <v>40770.041666666664</v>
      </c>
      <c r="U2113" s="18">
        <f t="shared" si="338"/>
        <v>66.844618055554747</v>
      </c>
    </row>
    <row r="2114" spans="1:21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345">(E2114/D2114)*100</f>
        <v>100</v>
      </c>
      <c r="P2114" s="7">
        <f t="shared" si="344"/>
        <v>27.272727272727273</v>
      </c>
      <c r="Q2114" t="str">
        <f t="shared" si="342"/>
        <v>music</v>
      </c>
      <c r="R2114" t="str">
        <f t="shared" si="343"/>
        <v>indie rock</v>
      </c>
      <c r="S2114" s="4">
        <f t="shared" ref="S2114:S2177" si="346" xml:space="preserve"> ((J2114/86400) +25569)</f>
        <v>41365.928159722222</v>
      </c>
      <c r="T2114" s="4">
        <f t="shared" ref="T2114:T2177" si="347" xml:space="preserve"> ((I2114/86400) +25569)</f>
        <v>41379.928159722222</v>
      </c>
      <c r="U2114" s="18">
        <f t="shared" si="338"/>
        <v>14</v>
      </c>
    </row>
    <row r="2115" spans="1:21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345"/>
        <v>104.85714285714285</v>
      </c>
      <c r="P2115" s="7">
        <f t="shared" si="344"/>
        <v>68.598130841121488</v>
      </c>
      <c r="Q2115" t="str">
        <f t="shared" si="342"/>
        <v>music</v>
      </c>
      <c r="R2115" t="str">
        <f t="shared" si="343"/>
        <v>indie rock</v>
      </c>
      <c r="S2115" s="4">
        <f t="shared" si="346"/>
        <v>41870.86546296296</v>
      </c>
      <c r="T2115" s="4">
        <f t="shared" si="347"/>
        <v>41905.86546296296</v>
      </c>
      <c r="U2115" s="18">
        <f t="shared" ref="U2115:U2178" si="348">T2115-S2115</f>
        <v>35</v>
      </c>
    </row>
    <row r="2116" spans="1:21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345"/>
        <v>104.69999999999999</v>
      </c>
      <c r="P2116" s="7">
        <f t="shared" si="344"/>
        <v>35.612244897959187</v>
      </c>
      <c r="Q2116" t="str">
        <f t="shared" si="342"/>
        <v>music</v>
      </c>
      <c r="R2116" t="str">
        <f t="shared" si="343"/>
        <v>indie rock</v>
      </c>
      <c r="S2116" s="4">
        <f t="shared" si="346"/>
        <v>40458.815625000003</v>
      </c>
      <c r="T2116" s="4">
        <f t="shared" si="347"/>
        <v>40521.207638888889</v>
      </c>
      <c r="U2116" s="18">
        <f t="shared" si="348"/>
        <v>62.39201388888614</v>
      </c>
    </row>
    <row r="2117" spans="1:21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345"/>
        <v>225.66666666666669</v>
      </c>
      <c r="P2117" s="7">
        <f t="shared" si="344"/>
        <v>94.027777777777771</v>
      </c>
      <c r="Q2117" t="str">
        <f t="shared" si="342"/>
        <v>music</v>
      </c>
      <c r="R2117" t="str">
        <f t="shared" si="343"/>
        <v>indie rock</v>
      </c>
      <c r="S2117" s="4">
        <f t="shared" si="346"/>
        <v>40564.081030092595</v>
      </c>
      <c r="T2117" s="4">
        <f t="shared" si="347"/>
        <v>40594.081030092595</v>
      </c>
      <c r="U2117" s="18">
        <f t="shared" si="348"/>
        <v>30</v>
      </c>
    </row>
    <row r="2118" spans="1:21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345"/>
        <v>100.90416666666667</v>
      </c>
      <c r="P2118" s="7">
        <f t="shared" si="344"/>
        <v>526.45652173913038</v>
      </c>
      <c r="Q2118" t="str">
        <f t="shared" si="342"/>
        <v>music</v>
      </c>
      <c r="R2118" t="str">
        <f t="shared" si="343"/>
        <v>indie rock</v>
      </c>
      <c r="S2118" s="4">
        <f t="shared" si="346"/>
        <v>41136.777812500004</v>
      </c>
      <c r="T2118" s="4">
        <f t="shared" si="347"/>
        <v>41184.777812500004</v>
      </c>
      <c r="U2118" s="18">
        <f t="shared" si="348"/>
        <v>48</v>
      </c>
    </row>
    <row r="2119" spans="1:21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345"/>
        <v>147.75</v>
      </c>
      <c r="P2119" s="7">
        <f t="shared" si="344"/>
        <v>50.657142857142858</v>
      </c>
      <c r="Q2119" t="str">
        <f t="shared" si="342"/>
        <v>music</v>
      </c>
      <c r="R2119" t="str">
        <f t="shared" si="343"/>
        <v>indie rock</v>
      </c>
      <c r="S2119" s="4">
        <f t="shared" si="346"/>
        <v>42290.059594907405</v>
      </c>
      <c r="T2119" s="4">
        <f t="shared" si="347"/>
        <v>42304.207638888889</v>
      </c>
      <c r="U2119" s="18">
        <f t="shared" si="348"/>
        <v>14.148043981484079</v>
      </c>
    </row>
    <row r="2120" spans="1:21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345"/>
        <v>134.61099999999999</v>
      </c>
      <c r="P2120" s="7">
        <f t="shared" si="344"/>
        <v>79.182941176470578</v>
      </c>
      <c r="Q2120" t="str">
        <f t="shared" si="342"/>
        <v>music</v>
      </c>
      <c r="R2120" t="str">
        <f t="shared" si="343"/>
        <v>indie rock</v>
      </c>
      <c r="S2120" s="4">
        <f t="shared" si="346"/>
        <v>40718.839537037034</v>
      </c>
      <c r="T2120" s="4">
        <f t="shared" si="347"/>
        <v>40748.839537037034</v>
      </c>
      <c r="U2120" s="18">
        <f t="shared" si="348"/>
        <v>30</v>
      </c>
    </row>
    <row r="2121" spans="1:21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345"/>
        <v>100.75</v>
      </c>
      <c r="P2121" s="7">
        <f t="shared" si="344"/>
        <v>91.590909090909093</v>
      </c>
      <c r="Q2121" t="str">
        <f t="shared" si="342"/>
        <v>music</v>
      </c>
      <c r="R2121" t="str">
        <f t="shared" si="343"/>
        <v>indie rock</v>
      </c>
      <c r="S2121" s="4">
        <f t="shared" si="346"/>
        <v>41107.130150462966</v>
      </c>
      <c r="T2121" s="4">
        <f t="shared" si="347"/>
        <v>41137.130150462966</v>
      </c>
      <c r="U2121" s="18">
        <f t="shared" si="348"/>
        <v>30</v>
      </c>
    </row>
    <row r="2122" spans="1:21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345"/>
        <v>100.880375</v>
      </c>
      <c r="P2122" s="7">
        <f t="shared" si="344"/>
        <v>116.96275362318841</v>
      </c>
      <c r="Q2122" t="str">
        <f t="shared" si="342"/>
        <v>music</v>
      </c>
      <c r="R2122" t="str">
        <f t="shared" si="343"/>
        <v>indie rock</v>
      </c>
      <c r="S2122" s="4">
        <f t="shared" si="346"/>
        <v>41591.964537037034</v>
      </c>
      <c r="T2122" s="4">
        <f t="shared" si="347"/>
        <v>41640.964537037034</v>
      </c>
      <c r="U2122" s="18">
        <f t="shared" si="348"/>
        <v>49</v>
      </c>
    </row>
    <row r="2123" spans="1:21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345"/>
        <v>0.56800000000000006</v>
      </c>
      <c r="P2123" s="7">
        <f t="shared" si="344"/>
        <v>28.4</v>
      </c>
      <c r="Q2123" t="str">
        <f t="shared" si="342"/>
        <v>games</v>
      </c>
      <c r="R2123" t="str">
        <f t="shared" ref="R2123:R2162" si="349">RIGHT(N2123,11)</f>
        <v>video games</v>
      </c>
      <c r="S2123" s="4">
        <f t="shared" si="346"/>
        <v>42716.7424537037</v>
      </c>
      <c r="T2123" s="4">
        <f t="shared" si="347"/>
        <v>42746.7424537037</v>
      </c>
      <c r="U2123" s="18">
        <f t="shared" si="348"/>
        <v>30</v>
      </c>
    </row>
    <row r="2124" spans="1:21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345"/>
        <v>0.38750000000000001</v>
      </c>
      <c r="P2124" s="7">
        <f t="shared" si="344"/>
        <v>103.33333333333333</v>
      </c>
      <c r="Q2124" t="str">
        <f t="shared" si="342"/>
        <v>games</v>
      </c>
      <c r="R2124" t="str">
        <f t="shared" si="349"/>
        <v>video games</v>
      </c>
      <c r="S2124" s="4">
        <f t="shared" si="346"/>
        <v>42712.300567129627</v>
      </c>
      <c r="T2124" s="4">
        <f t="shared" si="347"/>
        <v>42742.300567129627</v>
      </c>
      <c r="U2124" s="18">
        <f t="shared" si="348"/>
        <v>30</v>
      </c>
    </row>
    <row r="2125" spans="1:21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345"/>
        <v>10</v>
      </c>
      <c r="P2125" s="7">
        <f t="shared" si="344"/>
        <v>10</v>
      </c>
      <c r="Q2125" t="str">
        <f t="shared" si="342"/>
        <v>games</v>
      </c>
      <c r="R2125" t="str">
        <f t="shared" si="349"/>
        <v>video games</v>
      </c>
      <c r="S2125" s="4">
        <f t="shared" si="346"/>
        <v>40198.424849537041</v>
      </c>
      <c r="T2125" s="4">
        <f t="shared" si="347"/>
        <v>40252.290972222225</v>
      </c>
      <c r="U2125" s="18">
        <f t="shared" si="348"/>
        <v>53.866122685183655</v>
      </c>
    </row>
    <row r="2126" spans="1:21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345"/>
        <v>10.454545454545453</v>
      </c>
      <c r="P2126" s="7">
        <f t="shared" si="344"/>
        <v>23</v>
      </c>
      <c r="Q2126" t="str">
        <f t="shared" si="342"/>
        <v>games</v>
      </c>
      <c r="R2126" t="str">
        <f t="shared" si="349"/>
        <v>video games</v>
      </c>
      <c r="S2126" s="4">
        <f t="shared" si="346"/>
        <v>40464.028182870374</v>
      </c>
      <c r="T2126" s="4">
        <f t="shared" si="347"/>
        <v>40512.208333333336</v>
      </c>
      <c r="U2126" s="18">
        <f t="shared" si="348"/>
        <v>48.180150462962047</v>
      </c>
    </row>
    <row r="2127" spans="1:21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345"/>
        <v>1.4200000000000002</v>
      </c>
      <c r="P2127" s="7">
        <f t="shared" si="344"/>
        <v>31.555555555555557</v>
      </c>
      <c r="Q2127" t="str">
        <f t="shared" si="342"/>
        <v>games</v>
      </c>
      <c r="R2127" t="str">
        <f t="shared" si="349"/>
        <v>video games</v>
      </c>
      <c r="S2127" s="4">
        <f t="shared" si="346"/>
        <v>42191.023530092592</v>
      </c>
      <c r="T2127" s="4">
        <f t="shared" si="347"/>
        <v>42221.023530092592</v>
      </c>
      <c r="U2127" s="18">
        <f t="shared" si="348"/>
        <v>30</v>
      </c>
    </row>
    <row r="2128" spans="1:21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345"/>
        <v>0.05</v>
      </c>
      <c r="P2128" s="7">
        <f t="shared" ref="P2128:P2142" si="350">E2128/L2128</f>
        <v>5</v>
      </c>
      <c r="Q2128" t="str">
        <f t="shared" si="342"/>
        <v>games</v>
      </c>
      <c r="R2128" t="str">
        <f t="shared" si="349"/>
        <v>video games</v>
      </c>
      <c r="S2128" s="4">
        <f t="shared" si="346"/>
        <v>41951.973229166666</v>
      </c>
      <c r="T2128" s="4">
        <f t="shared" si="347"/>
        <v>41981.973229166666</v>
      </c>
      <c r="U2128" s="18">
        <f t="shared" si="348"/>
        <v>30</v>
      </c>
    </row>
    <row r="2129" spans="1:21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345"/>
        <v>28.842857142857142</v>
      </c>
      <c r="P2129" s="7">
        <f t="shared" si="350"/>
        <v>34.220338983050844</v>
      </c>
      <c r="Q2129" t="str">
        <f t="shared" si="342"/>
        <v>games</v>
      </c>
      <c r="R2129" t="str">
        <f t="shared" si="349"/>
        <v>video games</v>
      </c>
      <c r="S2129" s="4">
        <f t="shared" si="346"/>
        <v>42045.505358796298</v>
      </c>
      <c r="T2129" s="4">
        <f t="shared" si="347"/>
        <v>42075.463692129633</v>
      </c>
      <c r="U2129" s="18">
        <f t="shared" si="348"/>
        <v>29.958333333335759</v>
      </c>
    </row>
    <row r="2130" spans="1:21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345"/>
        <v>0.16666666666666669</v>
      </c>
      <c r="P2130" s="7">
        <f t="shared" si="350"/>
        <v>25</v>
      </c>
      <c r="Q2130" t="str">
        <f t="shared" si="342"/>
        <v>games</v>
      </c>
      <c r="R2130" t="str">
        <f t="shared" si="349"/>
        <v>video games</v>
      </c>
      <c r="S2130" s="4">
        <f t="shared" si="346"/>
        <v>41843.772789351853</v>
      </c>
      <c r="T2130" s="4">
        <f t="shared" si="347"/>
        <v>41903.772789351853</v>
      </c>
      <c r="U2130" s="18">
        <f t="shared" si="348"/>
        <v>60</v>
      </c>
    </row>
    <row r="2131" spans="1:21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345"/>
        <v>11.799999999999999</v>
      </c>
      <c r="P2131" s="7">
        <f t="shared" si="350"/>
        <v>19.666666666666668</v>
      </c>
      <c r="Q2131" t="str">
        <f t="shared" si="342"/>
        <v>games</v>
      </c>
      <c r="R2131" t="str">
        <f t="shared" si="349"/>
        <v>video games</v>
      </c>
      <c r="S2131" s="4">
        <f t="shared" si="346"/>
        <v>42409.024305555555</v>
      </c>
      <c r="T2131" s="4">
        <f t="shared" si="347"/>
        <v>42439.024305555555</v>
      </c>
      <c r="U2131" s="18">
        <f t="shared" si="348"/>
        <v>30</v>
      </c>
    </row>
    <row r="2132" spans="1:21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345"/>
        <v>0.20238095238095236</v>
      </c>
      <c r="P2132" s="7">
        <f t="shared" si="350"/>
        <v>21.25</v>
      </c>
      <c r="Q2132" t="str">
        <f t="shared" si="342"/>
        <v>games</v>
      </c>
      <c r="R2132" t="str">
        <f t="shared" si="349"/>
        <v>video games</v>
      </c>
      <c r="S2132" s="4">
        <f t="shared" si="346"/>
        <v>41832.086377314816</v>
      </c>
      <c r="T2132" s="4">
        <f t="shared" si="347"/>
        <v>41867.086377314816</v>
      </c>
      <c r="U2132" s="18">
        <f t="shared" si="348"/>
        <v>35</v>
      </c>
    </row>
    <row r="2133" spans="1:21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345"/>
        <v>5</v>
      </c>
      <c r="P2133" s="7">
        <f t="shared" si="350"/>
        <v>8.3333333333333339</v>
      </c>
      <c r="Q2133" t="str">
        <f t="shared" si="342"/>
        <v>games</v>
      </c>
      <c r="R2133" t="str">
        <f t="shared" si="349"/>
        <v>video games</v>
      </c>
      <c r="S2133" s="4">
        <f t="shared" si="346"/>
        <v>42167.207071759258</v>
      </c>
      <c r="T2133" s="4">
        <f t="shared" si="347"/>
        <v>42197.207071759258</v>
      </c>
      <c r="U2133" s="18">
        <f t="shared" si="348"/>
        <v>30</v>
      </c>
    </row>
    <row r="2134" spans="1:21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345"/>
        <v>2.1129899999999995</v>
      </c>
      <c r="P2134" s="7">
        <f t="shared" si="350"/>
        <v>21.34333333333333</v>
      </c>
      <c r="Q2134" t="str">
        <f t="shared" si="342"/>
        <v>games</v>
      </c>
      <c r="R2134" t="str">
        <f t="shared" si="349"/>
        <v>video games</v>
      </c>
      <c r="S2134" s="4">
        <f t="shared" si="346"/>
        <v>41643.487175925926</v>
      </c>
      <c r="T2134" s="4">
        <f t="shared" si="347"/>
        <v>41673.487175925926</v>
      </c>
      <c r="U2134" s="18">
        <f t="shared" si="348"/>
        <v>30</v>
      </c>
    </row>
    <row r="2135" spans="1:21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345"/>
        <v>1.6</v>
      </c>
      <c r="P2135" s="7">
        <f t="shared" si="350"/>
        <v>5.333333333333333</v>
      </c>
      <c r="Q2135" t="str">
        <f t="shared" si="342"/>
        <v>games</v>
      </c>
      <c r="R2135" t="str">
        <f t="shared" si="349"/>
        <v>video games</v>
      </c>
      <c r="S2135" s="4">
        <f t="shared" si="346"/>
        <v>40619.097210648149</v>
      </c>
      <c r="T2135" s="4">
        <f t="shared" si="347"/>
        <v>40657.290972222225</v>
      </c>
      <c r="U2135" s="18">
        <f t="shared" si="348"/>
        <v>38.193761574075324</v>
      </c>
    </row>
    <row r="2136" spans="1:21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345"/>
        <v>1.7333333333333332</v>
      </c>
      <c r="P2136" s="7">
        <f t="shared" si="350"/>
        <v>34.666666666666664</v>
      </c>
      <c r="Q2136" t="str">
        <f t="shared" si="342"/>
        <v>games</v>
      </c>
      <c r="R2136" t="str">
        <f t="shared" si="349"/>
        <v>video games</v>
      </c>
      <c r="S2136" s="4">
        <f t="shared" si="346"/>
        <v>41361.886469907404</v>
      </c>
      <c r="T2136" s="4">
        <f t="shared" si="347"/>
        <v>41391.886469907404</v>
      </c>
      <c r="U2136" s="18">
        <f t="shared" si="348"/>
        <v>30</v>
      </c>
    </row>
    <row r="2137" spans="1:21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345"/>
        <v>9.56</v>
      </c>
      <c r="P2137" s="7">
        <f t="shared" si="350"/>
        <v>21.727272727272727</v>
      </c>
      <c r="Q2137" t="str">
        <f t="shared" si="342"/>
        <v>games</v>
      </c>
      <c r="R2137" t="str">
        <f t="shared" si="349"/>
        <v>video games</v>
      </c>
      <c r="S2137" s="4">
        <f t="shared" si="346"/>
        <v>41156.96334490741</v>
      </c>
      <c r="T2137" s="4">
        <f t="shared" si="347"/>
        <v>41186.96334490741</v>
      </c>
      <c r="U2137" s="18">
        <f t="shared" si="348"/>
        <v>30</v>
      </c>
    </row>
    <row r="2138" spans="1:21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345"/>
        <v>5.9612499999999999E-2</v>
      </c>
      <c r="P2138" s="7">
        <f t="shared" si="350"/>
        <v>11.922499999999999</v>
      </c>
      <c r="Q2138" t="str">
        <f t="shared" si="342"/>
        <v>games</v>
      </c>
      <c r="R2138" t="str">
        <f t="shared" si="349"/>
        <v>video games</v>
      </c>
      <c r="S2138" s="4">
        <f t="shared" si="346"/>
        <v>41536.509097222224</v>
      </c>
      <c r="T2138" s="4">
        <f t="shared" si="347"/>
        <v>41566.509097222224</v>
      </c>
      <c r="U2138" s="18">
        <f t="shared" si="348"/>
        <v>30</v>
      </c>
    </row>
    <row r="2139" spans="1:21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345"/>
        <v>28.405999999999999</v>
      </c>
      <c r="P2139" s="7">
        <f t="shared" si="350"/>
        <v>26.59737827715356</v>
      </c>
      <c r="Q2139" t="str">
        <f t="shared" si="342"/>
        <v>games</v>
      </c>
      <c r="R2139" t="str">
        <f t="shared" si="349"/>
        <v>video games</v>
      </c>
      <c r="S2139" s="4">
        <f t="shared" si="346"/>
        <v>41948.771168981482</v>
      </c>
      <c r="T2139" s="4">
        <f t="shared" si="347"/>
        <v>41978.771168981482</v>
      </c>
      <c r="U2139" s="18">
        <f t="shared" si="348"/>
        <v>30</v>
      </c>
    </row>
    <row r="2140" spans="1:21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345"/>
        <v>12.8</v>
      </c>
      <c r="P2140" s="7">
        <f t="shared" si="350"/>
        <v>10.666666666666666</v>
      </c>
      <c r="Q2140" t="str">
        <f t="shared" si="342"/>
        <v>games</v>
      </c>
      <c r="R2140" t="str">
        <f t="shared" si="349"/>
        <v>video games</v>
      </c>
      <c r="S2140" s="4">
        <f t="shared" si="346"/>
        <v>41557.013182870374</v>
      </c>
      <c r="T2140" s="4">
        <f t="shared" si="347"/>
        <v>41587.054849537039</v>
      </c>
      <c r="U2140" s="18">
        <f t="shared" si="348"/>
        <v>30.041666666664241</v>
      </c>
    </row>
    <row r="2141" spans="1:21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345"/>
        <v>5.42</v>
      </c>
      <c r="P2141" s="7">
        <f t="shared" si="350"/>
        <v>29.035714285714285</v>
      </c>
      <c r="Q2141" t="str">
        <f t="shared" si="342"/>
        <v>games</v>
      </c>
      <c r="R2141" t="str">
        <f t="shared" si="349"/>
        <v>video games</v>
      </c>
      <c r="S2141" s="4">
        <f t="shared" si="346"/>
        <v>42647.750092592592</v>
      </c>
      <c r="T2141" s="4">
        <f t="shared" si="347"/>
        <v>42677.750092592592</v>
      </c>
      <c r="U2141" s="18">
        <f t="shared" si="348"/>
        <v>30</v>
      </c>
    </row>
    <row r="2142" spans="1:21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345"/>
        <v>0.11199999999999999</v>
      </c>
      <c r="P2142" s="7">
        <f t="shared" si="350"/>
        <v>50.909090909090907</v>
      </c>
      <c r="Q2142" t="str">
        <f t="shared" si="342"/>
        <v>games</v>
      </c>
      <c r="R2142" t="str">
        <f t="shared" si="349"/>
        <v>video games</v>
      </c>
      <c r="S2142" s="4">
        <f t="shared" si="346"/>
        <v>41255.833611111113</v>
      </c>
      <c r="T2142" s="4">
        <f t="shared" si="347"/>
        <v>41285.833611111113</v>
      </c>
      <c r="U2142" s="18">
        <f t="shared" si="348"/>
        <v>30</v>
      </c>
    </row>
    <row r="2143" spans="1:21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345"/>
        <v>0</v>
      </c>
      <c r="P2143" s="7">
        <v>0</v>
      </c>
      <c r="Q2143" t="str">
        <f t="shared" si="342"/>
        <v>games</v>
      </c>
      <c r="R2143" t="str">
        <f t="shared" si="349"/>
        <v>video games</v>
      </c>
      <c r="S2143" s="4">
        <f t="shared" si="346"/>
        <v>41927.235636574071</v>
      </c>
      <c r="T2143" s="4">
        <f t="shared" si="347"/>
        <v>41957.277303240742</v>
      </c>
      <c r="U2143" s="18">
        <f t="shared" si="348"/>
        <v>30.041666666671517</v>
      </c>
    </row>
    <row r="2144" spans="1:21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345"/>
        <v>5.7238095238095239</v>
      </c>
      <c r="P2144" s="7">
        <f t="shared" ref="P2144:P2150" si="351">E2144/L2144</f>
        <v>50.083333333333336</v>
      </c>
      <c r="Q2144" t="str">
        <f t="shared" si="342"/>
        <v>games</v>
      </c>
      <c r="R2144" t="str">
        <f t="shared" si="349"/>
        <v>video games</v>
      </c>
      <c r="S2144" s="4">
        <f t="shared" si="346"/>
        <v>42340.701504629629</v>
      </c>
      <c r="T2144" s="4">
        <f t="shared" si="347"/>
        <v>42368.701504629629</v>
      </c>
      <c r="U2144" s="18">
        <f t="shared" si="348"/>
        <v>28</v>
      </c>
    </row>
    <row r="2145" spans="1:21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345"/>
        <v>11.25</v>
      </c>
      <c r="P2145" s="7">
        <f t="shared" si="351"/>
        <v>45</v>
      </c>
      <c r="Q2145" t="str">
        <f t="shared" si="342"/>
        <v>games</v>
      </c>
      <c r="R2145" t="str">
        <f t="shared" si="349"/>
        <v>video games</v>
      </c>
      <c r="S2145" s="4">
        <f t="shared" si="346"/>
        <v>40332.886712962965</v>
      </c>
      <c r="T2145" s="4">
        <f t="shared" si="347"/>
        <v>40380.791666666664</v>
      </c>
      <c r="U2145" s="18">
        <f t="shared" si="348"/>
        <v>47.904953703698993</v>
      </c>
    </row>
    <row r="2146" spans="1:21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345"/>
        <v>1.7098591549295776</v>
      </c>
      <c r="P2146" s="7">
        <f t="shared" si="351"/>
        <v>25.291666666666668</v>
      </c>
      <c r="Q2146" t="str">
        <f t="shared" si="342"/>
        <v>games</v>
      </c>
      <c r="R2146" t="str">
        <f t="shared" si="349"/>
        <v>video games</v>
      </c>
      <c r="S2146" s="4">
        <f t="shared" si="346"/>
        <v>41499.546759259261</v>
      </c>
      <c r="T2146" s="4">
        <f t="shared" si="347"/>
        <v>41531.546759259261</v>
      </c>
      <c r="U2146" s="18">
        <f t="shared" si="348"/>
        <v>32</v>
      </c>
    </row>
    <row r="2147" spans="1:21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345"/>
        <v>30.433333333333334</v>
      </c>
      <c r="P2147" s="7">
        <f t="shared" si="351"/>
        <v>51.292134831460672</v>
      </c>
      <c r="Q2147" t="str">
        <f t="shared" ref="Q2147:Q2210" si="352">LEFT(N2147,5)</f>
        <v>games</v>
      </c>
      <c r="R2147" t="str">
        <f t="shared" si="349"/>
        <v>video games</v>
      </c>
      <c r="S2147" s="4">
        <f t="shared" si="346"/>
        <v>41575.237430555557</v>
      </c>
      <c r="T2147" s="4">
        <f t="shared" si="347"/>
        <v>41605.279097222221</v>
      </c>
      <c r="U2147" s="18">
        <f t="shared" si="348"/>
        <v>30.041666666664241</v>
      </c>
    </row>
    <row r="2148" spans="1:21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345"/>
        <v>0.02</v>
      </c>
      <c r="P2148" s="7">
        <f t="shared" si="351"/>
        <v>1</v>
      </c>
      <c r="Q2148" t="str">
        <f t="shared" si="352"/>
        <v>games</v>
      </c>
      <c r="R2148" t="str">
        <f t="shared" si="349"/>
        <v>video games</v>
      </c>
      <c r="S2148" s="4">
        <f t="shared" si="346"/>
        <v>42397.679513888885</v>
      </c>
      <c r="T2148" s="4">
        <f t="shared" si="347"/>
        <v>42411.679513888885</v>
      </c>
      <c r="U2148" s="18">
        <f t="shared" si="348"/>
        <v>14</v>
      </c>
    </row>
    <row r="2149" spans="1:21" ht="15.75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345"/>
        <v>0.69641025641025645</v>
      </c>
      <c r="P2149" s="7">
        <f t="shared" si="351"/>
        <v>49.381818181818183</v>
      </c>
      <c r="Q2149" t="str">
        <f t="shared" si="352"/>
        <v>games</v>
      </c>
      <c r="R2149" t="str">
        <f t="shared" si="349"/>
        <v>video games</v>
      </c>
      <c r="S2149" s="4">
        <f t="shared" si="346"/>
        <v>41927.295694444445</v>
      </c>
      <c r="T2149" s="4">
        <f t="shared" si="347"/>
        <v>41959.337361111116</v>
      </c>
      <c r="U2149" s="18">
        <f t="shared" si="348"/>
        <v>32.041666666671517</v>
      </c>
    </row>
    <row r="2150" spans="1:21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345"/>
        <v>2</v>
      </c>
      <c r="P2150" s="7">
        <f t="shared" si="351"/>
        <v>1</v>
      </c>
      <c r="Q2150" t="str">
        <f t="shared" si="352"/>
        <v>games</v>
      </c>
      <c r="R2150" t="str">
        <f t="shared" si="349"/>
        <v>video games</v>
      </c>
      <c r="S2150" s="4">
        <f t="shared" si="346"/>
        <v>42066.733587962968</v>
      </c>
      <c r="T2150" s="4">
        <f t="shared" si="347"/>
        <v>42096.691921296297</v>
      </c>
      <c r="U2150" s="18">
        <f t="shared" si="348"/>
        <v>29.958333333328483</v>
      </c>
    </row>
    <row r="2151" spans="1:21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345"/>
        <v>0</v>
      </c>
      <c r="P2151" s="7">
        <v>0</v>
      </c>
      <c r="Q2151" t="str">
        <f t="shared" si="352"/>
        <v>games</v>
      </c>
      <c r="R2151" t="str">
        <f t="shared" si="349"/>
        <v>video games</v>
      </c>
      <c r="S2151" s="4">
        <f t="shared" si="346"/>
        <v>40355.024953703702</v>
      </c>
      <c r="T2151" s="4">
        <f t="shared" si="347"/>
        <v>40390</v>
      </c>
      <c r="U2151" s="18">
        <f t="shared" si="348"/>
        <v>34.975046296298387</v>
      </c>
    </row>
    <row r="2152" spans="1:21" ht="15.75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345"/>
        <v>0.80999999999999994</v>
      </c>
      <c r="P2152" s="7">
        <f t="shared" ref="P2152:P2183" si="353">E2152/L2152</f>
        <v>101.25</v>
      </c>
      <c r="Q2152" t="str">
        <f t="shared" si="352"/>
        <v>games</v>
      </c>
      <c r="R2152" t="str">
        <f t="shared" si="349"/>
        <v>video games</v>
      </c>
      <c r="S2152" s="4">
        <f t="shared" si="346"/>
        <v>42534.284710648149</v>
      </c>
      <c r="T2152" s="4">
        <f t="shared" si="347"/>
        <v>42564.284710648149</v>
      </c>
      <c r="U2152" s="18">
        <f t="shared" si="348"/>
        <v>30</v>
      </c>
    </row>
    <row r="2153" spans="1:21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345"/>
        <v>0.26222222222222225</v>
      </c>
      <c r="P2153" s="7">
        <f t="shared" si="353"/>
        <v>19.666666666666668</v>
      </c>
      <c r="Q2153" t="str">
        <f t="shared" si="352"/>
        <v>games</v>
      </c>
      <c r="R2153" t="str">
        <f t="shared" si="349"/>
        <v>video games</v>
      </c>
      <c r="S2153" s="4">
        <f t="shared" si="346"/>
        <v>42520.847384259258</v>
      </c>
      <c r="T2153" s="4">
        <f t="shared" si="347"/>
        <v>42550.847384259258</v>
      </c>
      <c r="U2153" s="18">
        <f t="shared" si="348"/>
        <v>30</v>
      </c>
    </row>
    <row r="2154" spans="1:21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345"/>
        <v>0.16666666666666669</v>
      </c>
      <c r="P2154" s="7">
        <f t="shared" si="353"/>
        <v>12.5</v>
      </c>
      <c r="Q2154" t="str">
        <f t="shared" si="352"/>
        <v>games</v>
      </c>
      <c r="R2154" t="str">
        <f t="shared" si="349"/>
        <v>video games</v>
      </c>
      <c r="S2154" s="4">
        <f t="shared" si="346"/>
        <v>41683.832280092596</v>
      </c>
      <c r="T2154" s="4">
        <f t="shared" si="347"/>
        <v>41713.790613425925</v>
      </c>
      <c r="U2154" s="18">
        <f t="shared" si="348"/>
        <v>29.958333333328483</v>
      </c>
    </row>
    <row r="2155" spans="1:21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345"/>
        <v>9.124454880912446E-3</v>
      </c>
      <c r="P2155" s="7">
        <f t="shared" si="353"/>
        <v>8.5</v>
      </c>
      <c r="Q2155" t="str">
        <f t="shared" si="352"/>
        <v>games</v>
      </c>
      <c r="R2155" t="str">
        <f t="shared" si="349"/>
        <v>video games</v>
      </c>
      <c r="S2155" s="4">
        <f t="shared" si="346"/>
        <v>41974.911087962959</v>
      </c>
      <c r="T2155" s="4">
        <f t="shared" si="347"/>
        <v>42014.332638888889</v>
      </c>
      <c r="U2155" s="18">
        <f t="shared" si="348"/>
        <v>39.421550925930205</v>
      </c>
    </row>
    <row r="2156" spans="1:21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345"/>
        <v>0.8</v>
      </c>
      <c r="P2156" s="7">
        <f t="shared" si="353"/>
        <v>1</v>
      </c>
      <c r="Q2156" t="str">
        <f t="shared" si="352"/>
        <v>games</v>
      </c>
      <c r="R2156" t="str">
        <f t="shared" si="349"/>
        <v>video games</v>
      </c>
      <c r="S2156" s="4">
        <f t="shared" si="346"/>
        <v>41647.632256944446</v>
      </c>
      <c r="T2156" s="4">
        <f t="shared" si="347"/>
        <v>41667.632256944446</v>
      </c>
      <c r="U2156" s="18">
        <f t="shared" si="348"/>
        <v>20</v>
      </c>
    </row>
    <row r="2157" spans="1:21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345"/>
        <v>2.2999999999999998</v>
      </c>
      <c r="P2157" s="7">
        <f t="shared" si="353"/>
        <v>23</v>
      </c>
      <c r="Q2157" t="str">
        <f t="shared" si="352"/>
        <v>games</v>
      </c>
      <c r="R2157" t="str">
        <f t="shared" si="349"/>
        <v>video games</v>
      </c>
      <c r="S2157" s="4">
        <f t="shared" si="346"/>
        <v>42430.747511574074</v>
      </c>
      <c r="T2157" s="4">
        <f t="shared" si="347"/>
        <v>42460.70584490741</v>
      </c>
      <c r="U2157" s="18">
        <f t="shared" si="348"/>
        <v>29.958333333335759</v>
      </c>
    </row>
    <row r="2158" spans="1:21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345"/>
        <v>2.6660714285714282</v>
      </c>
      <c r="P2158" s="7">
        <f t="shared" si="353"/>
        <v>17.987951807228917</v>
      </c>
      <c r="Q2158" t="str">
        <f t="shared" si="352"/>
        <v>games</v>
      </c>
      <c r="R2158" t="str">
        <f t="shared" si="349"/>
        <v>video games</v>
      </c>
      <c r="S2158" s="4">
        <f t="shared" si="346"/>
        <v>41488.85423611111</v>
      </c>
      <c r="T2158" s="4">
        <f t="shared" si="347"/>
        <v>41533.85423611111</v>
      </c>
      <c r="U2158" s="18">
        <f t="shared" si="348"/>
        <v>45</v>
      </c>
    </row>
    <row r="2159" spans="1:21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345"/>
        <v>28.192</v>
      </c>
      <c r="P2159" s="7">
        <f t="shared" si="353"/>
        <v>370.94736842105266</v>
      </c>
      <c r="Q2159" t="str">
        <f t="shared" si="352"/>
        <v>games</v>
      </c>
      <c r="R2159" t="str">
        <f t="shared" si="349"/>
        <v>video games</v>
      </c>
      <c r="S2159" s="4">
        <f t="shared" si="346"/>
        <v>42694.98128472222</v>
      </c>
      <c r="T2159" s="4">
        <f t="shared" si="347"/>
        <v>42727.332638888889</v>
      </c>
      <c r="U2159" s="18">
        <f t="shared" si="348"/>
        <v>32.351354166668898</v>
      </c>
    </row>
    <row r="2160" spans="1:21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345"/>
        <v>6.5900366666666672</v>
      </c>
      <c r="P2160" s="7">
        <f t="shared" si="353"/>
        <v>63.569485530546629</v>
      </c>
      <c r="Q2160" t="str">
        <f t="shared" si="352"/>
        <v>games</v>
      </c>
      <c r="R2160" t="str">
        <f t="shared" si="349"/>
        <v>video games</v>
      </c>
      <c r="S2160" s="4">
        <f t="shared" si="346"/>
        <v>41264.853865740741</v>
      </c>
      <c r="T2160" s="4">
        <f t="shared" si="347"/>
        <v>41309.853865740741</v>
      </c>
      <c r="U2160" s="18">
        <f t="shared" si="348"/>
        <v>45</v>
      </c>
    </row>
    <row r="2161" spans="1:21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345"/>
        <v>0.72222222222222221</v>
      </c>
      <c r="P2161" s="7">
        <f t="shared" si="353"/>
        <v>13</v>
      </c>
      <c r="Q2161" t="str">
        <f t="shared" si="352"/>
        <v>games</v>
      </c>
      <c r="R2161" t="str">
        <f t="shared" si="349"/>
        <v>video games</v>
      </c>
      <c r="S2161" s="4">
        <f t="shared" si="346"/>
        <v>40710.731180555558</v>
      </c>
      <c r="T2161" s="4">
        <f t="shared" si="347"/>
        <v>40740.731180555558</v>
      </c>
      <c r="U2161" s="18">
        <f t="shared" si="348"/>
        <v>30</v>
      </c>
    </row>
    <row r="2162" spans="1:21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345"/>
        <v>0.85000000000000009</v>
      </c>
      <c r="P2162" s="7">
        <f t="shared" si="353"/>
        <v>5.3125</v>
      </c>
      <c r="Q2162" t="str">
        <f t="shared" si="352"/>
        <v>games</v>
      </c>
      <c r="R2162" t="str">
        <f t="shared" si="349"/>
        <v>video games</v>
      </c>
      <c r="S2162" s="4">
        <f t="shared" si="346"/>
        <v>41018.711863425924</v>
      </c>
      <c r="T2162" s="4">
        <f t="shared" si="347"/>
        <v>41048.711863425924</v>
      </c>
      <c r="U2162" s="18">
        <f t="shared" si="348"/>
        <v>30</v>
      </c>
    </row>
    <row r="2163" spans="1:21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345"/>
        <v>115.75</v>
      </c>
      <c r="P2163" s="7">
        <f t="shared" si="353"/>
        <v>35.615384615384613</v>
      </c>
      <c r="Q2163" t="str">
        <f t="shared" si="352"/>
        <v>music</v>
      </c>
      <c r="R2163" t="str">
        <f t="shared" ref="R2163:R2182" si="354">RIGHT(N2163,4)</f>
        <v>rock</v>
      </c>
      <c r="S2163" s="4">
        <f t="shared" si="346"/>
        <v>42240.852534722224</v>
      </c>
      <c r="T2163" s="4">
        <f t="shared" si="347"/>
        <v>42270.852534722224</v>
      </c>
      <c r="U2163" s="18">
        <f t="shared" si="348"/>
        <v>30</v>
      </c>
    </row>
    <row r="2164" spans="1:21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345"/>
        <v>112.26666666666667</v>
      </c>
      <c r="P2164" s="7">
        <f t="shared" si="353"/>
        <v>87.103448275862064</v>
      </c>
      <c r="Q2164" t="str">
        <f t="shared" si="352"/>
        <v>music</v>
      </c>
      <c r="R2164" t="str">
        <f t="shared" si="354"/>
        <v>rock</v>
      </c>
      <c r="S2164" s="4">
        <f t="shared" si="346"/>
        <v>41813.766099537039</v>
      </c>
      <c r="T2164" s="4">
        <f t="shared" si="347"/>
        <v>41844.766099537039</v>
      </c>
      <c r="U2164" s="18">
        <f t="shared" si="348"/>
        <v>31</v>
      </c>
    </row>
    <row r="2165" spans="1:21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345"/>
        <v>132.20000000000002</v>
      </c>
      <c r="P2165" s="7">
        <f t="shared" si="353"/>
        <v>75.11363636363636</v>
      </c>
      <c r="Q2165" t="str">
        <f t="shared" si="352"/>
        <v>music</v>
      </c>
      <c r="R2165" t="str">
        <f t="shared" si="354"/>
        <v>rock</v>
      </c>
      <c r="S2165" s="4">
        <f t="shared" si="346"/>
        <v>42111.899537037039</v>
      </c>
      <c r="T2165" s="4">
        <f t="shared" si="347"/>
        <v>42163.159722222219</v>
      </c>
      <c r="U2165" s="18">
        <f t="shared" si="348"/>
        <v>51.26018518517958</v>
      </c>
    </row>
    <row r="2166" spans="1:21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345"/>
        <v>102.63636363636364</v>
      </c>
      <c r="P2166" s="7">
        <f t="shared" si="353"/>
        <v>68.01204819277109</v>
      </c>
      <c r="Q2166" t="str">
        <f t="shared" si="352"/>
        <v>music</v>
      </c>
      <c r="R2166" t="str">
        <f t="shared" si="354"/>
        <v>rock</v>
      </c>
      <c r="S2166" s="4">
        <f t="shared" si="346"/>
        <v>42515.71775462963</v>
      </c>
      <c r="T2166" s="4">
        <f t="shared" si="347"/>
        <v>42546.165972222225</v>
      </c>
      <c r="U2166" s="18">
        <f t="shared" si="348"/>
        <v>30.448217592595029</v>
      </c>
    </row>
    <row r="2167" spans="1:21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345"/>
        <v>138.64000000000001</v>
      </c>
      <c r="P2167" s="7">
        <f t="shared" si="353"/>
        <v>29.623931623931625</v>
      </c>
      <c r="Q2167" t="str">
        <f t="shared" si="352"/>
        <v>music</v>
      </c>
      <c r="R2167" t="str">
        <f t="shared" si="354"/>
        <v>rock</v>
      </c>
      <c r="S2167" s="4">
        <f t="shared" si="346"/>
        <v>42438.667071759264</v>
      </c>
      <c r="T2167" s="4">
        <f t="shared" si="347"/>
        <v>42468.625405092593</v>
      </c>
      <c r="U2167" s="18">
        <f t="shared" si="348"/>
        <v>29.958333333328483</v>
      </c>
    </row>
    <row r="2168" spans="1:21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345"/>
        <v>146.6</v>
      </c>
      <c r="P2168" s="7">
        <f t="shared" si="353"/>
        <v>91.625</v>
      </c>
      <c r="Q2168" t="str">
        <f t="shared" si="352"/>
        <v>music</v>
      </c>
      <c r="R2168" t="str">
        <f t="shared" si="354"/>
        <v>rock</v>
      </c>
      <c r="S2168" s="4">
        <f t="shared" si="346"/>
        <v>41933.838171296295</v>
      </c>
      <c r="T2168" s="4">
        <f t="shared" si="347"/>
        <v>41978.879837962959</v>
      </c>
      <c r="U2168" s="18">
        <f t="shared" si="348"/>
        <v>45.041666666664241</v>
      </c>
    </row>
    <row r="2169" spans="1:21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345"/>
        <v>120</v>
      </c>
      <c r="P2169" s="7">
        <f t="shared" si="353"/>
        <v>22.5</v>
      </c>
      <c r="Q2169" t="str">
        <f t="shared" si="352"/>
        <v>music</v>
      </c>
      <c r="R2169" t="str">
        <f t="shared" si="354"/>
        <v>rock</v>
      </c>
      <c r="S2169" s="4">
        <f t="shared" si="346"/>
        <v>41153.066400462965</v>
      </c>
      <c r="T2169" s="4">
        <f t="shared" si="347"/>
        <v>41167.066400462965</v>
      </c>
      <c r="U2169" s="18">
        <f t="shared" si="348"/>
        <v>14</v>
      </c>
    </row>
    <row r="2170" spans="1:21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345"/>
        <v>121.5816111111111</v>
      </c>
      <c r="P2170" s="7">
        <f t="shared" si="353"/>
        <v>64.366735294117646</v>
      </c>
      <c r="Q2170" t="str">
        <f t="shared" si="352"/>
        <v>music</v>
      </c>
      <c r="R2170" t="str">
        <f t="shared" si="354"/>
        <v>rock</v>
      </c>
      <c r="S2170" s="4">
        <f t="shared" si="346"/>
        <v>42745.600243055553</v>
      </c>
      <c r="T2170" s="4">
        <f t="shared" si="347"/>
        <v>42776.208333333328</v>
      </c>
      <c r="U2170" s="18">
        <f t="shared" si="348"/>
        <v>30.608090277775773</v>
      </c>
    </row>
    <row r="2171" spans="1:21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345"/>
        <v>100</v>
      </c>
      <c r="P2171" s="7">
        <f t="shared" si="353"/>
        <v>21.857142857142858</v>
      </c>
      <c r="Q2171" t="str">
        <f t="shared" si="352"/>
        <v>music</v>
      </c>
      <c r="R2171" t="str">
        <f t="shared" si="354"/>
        <v>rock</v>
      </c>
      <c r="S2171" s="4">
        <f t="shared" si="346"/>
        <v>42793.700821759259</v>
      </c>
      <c r="T2171" s="4">
        <f t="shared" si="347"/>
        <v>42796.700821759259</v>
      </c>
      <c r="U2171" s="18">
        <f t="shared" si="348"/>
        <v>3</v>
      </c>
    </row>
    <row r="2172" spans="1:21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345"/>
        <v>180.85714285714286</v>
      </c>
      <c r="P2172" s="7">
        <f t="shared" si="353"/>
        <v>33.315789473684212</v>
      </c>
      <c r="Q2172" t="str">
        <f t="shared" si="352"/>
        <v>music</v>
      </c>
      <c r="R2172" t="str">
        <f t="shared" si="354"/>
        <v>rock</v>
      </c>
      <c r="S2172" s="4">
        <f t="shared" si="346"/>
        <v>42198.750254629631</v>
      </c>
      <c r="T2172" s="4">
        <f t="shared" si="347"/>
        <v>42238.750254629631</v>
      </c>
      <c r="U2172" s="18">
        <f t="shared" si="348"/>
        <v>40</v>
      </c>
    </row>
    <row r="2173" spans="1:21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345"/>
        <v>106.075</v>
      </c>
      <c r="P2173" s="7">
        <f t="shared" si="353"/>
        <v>90.276595744680847</v>
      </c>
      <c r="Q2173" t="str">
        <f t="shared" si="352"/>
        <v>music</v>
      </c>
      <c r="R2173" t="str">
        <f t="shared" si="354"/>
        <v>rock</v>
      </c>
      <c r="S2173" s="4">
        <f t="shared" si="346"/>
        <v>42141.95711805555</v>
      </c>
      <c r="T2173" s="4">
        <f t="shared" si="347"/>
        <v>42177.208333333328</v>
      </c>
      <c r="U2173" s="18">
        <f t="shared" si="348"/>
        <v>35.251215277778101</v>
      </c>
    </row>
    <row r="2174" spans="1:21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345"/>
        <v>100</v>
      </c>
      <c r="P2174" s="7">
        <f t="shared" si="353"/>
        <v>76.92307692307692</v>
      </c>
      <c r="Q2174" t="str">
        <f t="shared" si="352"/>
        <v>music</v>
      </c>
      <c r="R2174" t="str">
        <f t="shared" si="354"/>
        <v>rock</v>
      </c>
      <c r="S2174" s="4">
        <f t="shared" si="346"/>
        <v>42082.580092592594</v>
      </c>
      <c r="T2174" s="4">
        <f t="shared" si="347"/>
        <v>42112.580092592594</v>
      </c>
      <c r="U2174" s="18">
        <f t="shared" si="348"/>
        <v>30</v>
      </c>
    </row>
    <row r="2175" spans="1:21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345"/>
        <v>126.92857142857143</v>
      </c>
      <c r="P2175" s="7">
        <f t="shared" si="353"/>
        <v>59.233333333333334</v>
      </c>
      <c r="Q2175" t="str">
        <f t="shared" si="352"/>
        <v>music</v>
      </c>
      <c r="R2175" t="str">
        <f t="shared" si="354"/>
        <v>rock</v>
      </c>
      <c r="S2175" s="4">
        <f t="shared" si="346"/>
        <v>41495.692627314813</v>
      </c>
      <c r="T2175" s="4">
        <f t="shared" si="347"/>
        <v>41527.165972222225</v>
      </c>
      <c r="U2175" s="18">
        <f t="shared" si="348"/>
        <v>31.473344907411956</v>
      </c>
    </row>
    <row r="2176" spans="1:21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345"/>
        <v>102.97499999999999</v>
      </c>
      <c r="P2176" s="7">
        <f t="shared" si="353"/>
        <v>65.38095238095238</v>
      </c>
      <c r="Q2176" t="str">
        <f t="shared" si="352"/>
        <v>music</v>
      </c>
      <c r="R2176" t="str">
        <f t="shared" si="354"/>
        <v>rock</v>
      </c>
      <c r="S2176" s="4">
        <f t="shared" si="346"/>
        <v>42465.542905092589</v>
      </c>
      <c r="T2176" s="4">
        <f t="shared" si="347"/>
        <v>42495.542905092589</v>
      </c>
      <c r="U2176" s="18">
        <f t="shared" si="348"/>
        <v>30</v>
      </c>
    </row>
    <row r="2177" spans="1:21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345"/>
        <v>250</v>
      </c>
      <c r="P2177" s="7">
        <f t="shared" si="353"/>
        <v>67.307692307692307</v>
      </c>
      <c r="Q2177" t="str">
        <f t="shared" si="352"/>
        <v>music</v>
      </c>
      <c r="R2177" t="str">
        <f t="shared" si="354"/>
        <v>rock</v>
      </c>
      <c r="S2177" s="4">
        <f t="shared" si="346"/>
        <v>42565.009097222224</v>
      </c>
      <c r="T2177" s="4">
        <f t="shared" si="347"/>
        <v>42572.009097222224</v>
      </c>
      <c r="U2177" s="18">
        <f t="shared" si="348"/>
        <v>7</v>
      </c>
    </row>
    <row r="2178" spans="1:21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355">(E2178/D2178)*100</f>
        <v>126.02</v>
      </c>
      <c r="P2178" s="7">
        <f t="shared" si="353"/>
        <v>88.74647887323944</v>
      </c>
      <c r="Q2178" t="str">
        <f t="shared" si="352"/>
        <v>music</v>
      </c>
      <c r="R2178" t="str">
        <f t="shared" si="354"/>
        <v>rock</v>
      </c>
      <c r="S2178" s="4">
        <f t="shared" ref="S2178:S2241" si="356" xml:space="preserve"> ((J2178/86400) +25569)</f>
        <v>42096.633206018523</v>
      </c>
      <c r="T2178" s="4">
        <f t="shared" ref="T2178:T2241" si="357" xml:space="preserve"> ((I2178/86400) +25569)</f>
        <v>42126.633206018523</v>
      </c>
      <c r="U2178" s="18">
        <f t="shared" si="348"/>
        <v>30</v>
      </c>
    </row>
    <row r="2179" spans="1:21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355"/>
        <v>100.12</v>
      </c>
      <c r="P2179" s="7">
        <f t="shared" si="353"/>
        <v>65.868421052631575</v>
      </c>
      <c r="Q2179" t="str">
        <f t="shared" si="352"/>
        <v>music</v>
      </c>
      <c r="R2179" t="str">
        <f t="shared" si="354"/>
        <v>rock</v>
      </c>
      <c r="S2179" s="4">
        <f t="shared" si="356"/>
        <v>42502.250775462962</v>
      </c>
      <c r="T2179" s="4">
        <f t="shared" si="357"/>
        <v>42527.250775462962</v>
      </c>
      <c r="U2179" s="18">
        <f t="shared" ref="U2179:U2242" si="358">T2179-S2179</f>
        <v>25</v>
      </c>
    </row>
    <row r="2180" spans="1:21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55"/>
        <v>138.64000000000001</v>
      </c>
      <c r="P2180" s="7">
        <f t="shared" si="353"/>
        <v>40.349243306169967</v>
      </c>
      <c r="Q2180" t="str">
        <f t="shared" si="352"/>
        <v>music</v>
      </c>
      <c r="R2180" t="str">
        <f t="shared" si="354"/>
        <v>rock</v>
      </c>
      <c r="S2180" s="4">
        <f t="shared" si="356"/>
        <v>42723.63653935185</v>
      </c>
      <c r="T2180" s="4">
        <f t="shared" si="357"/>
        <v>42753.63653935185</v>
      </c>
      <c r="U2180" s="18">
        <f t="shared" si="358"/>
        <v>30</v>
      </c>
    </row>
    <row r="2181" spans="1:21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55"/>
        <v>161.4</v>
      </c>
      <c r="P2181" s="7">
        <f t="shared" si="353"/>
        <v>76.857142857142861</v>
      </c>
      <c r="Q2181" t="str">
        <f t="shared" si="352"/>
        <v>music</v>
      </c>
      <c r="R2181" t="str">
        <f t="shared" si="354"/>
        <v>rock</v>
      </c>
      <c r="S2181" s="4">
        <f t="shared" si="356"/>
        <v>42075.171203703707</v>
      </c>
      <c r="T2181" s="4">
        <f t="shared" si="357"/>
        <v>42105.171203703707</v>
      </c>
      <c r="U2181" s="18">
        <f t="shared" si="358"/>
        <v>30</v>
      </c>
    </row>
    <row r="2182" spans="1:21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55"/>
        <v>107.18419999999999</v>
      </c>
      <c r="P2182" s="7">
        <f t="shared" si="353"/>
        <v>68.707820512820518</v>
      </c>
      <c r="Q2182" t="str">
        <f t="shared" si="352"/>
        <v>music</v>
      </c>
      <c r="R2182" t="str">
        <f t="shared" si="354"/>
        <v>rock</v>
      </c>
      <c r="S2182" s="4">
        <f t="shared" si="356"/>
        <v>42279.669768518521</v>
      </c>
      <c r="T2182" s="4">
        <f t="shared" si="357"/>
        <v>42321.711435185185</v>
      </c>
      <c r="U2182" s="18">
        <f t="shared" si="358"/>
        <v>42.041666666664241</v>
      </c>
    </row>
    <row r="2183" spans="1:21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55"/>
        <v>153.1</v>
      </c>
      <c r="P2183" s="7">
        <f t="shared" si="353"/>
        <v>57.773584905660378</v>
      </c>
      <c r="Q2183" t="str">
        <f t="shared" si="352"/>
        <v>games</v>
      </c>
      <c r="R2183" t="str">
        <f t="shared" ref="R2183:R2202" si="359">RIGHT(N2183,14)</f>
        <v>tabletop games</v>
      </c>
      <c r="S2183" s="4">
        <f t="shared" si="356"/>
        <v>42773.005243055552</v>
      </c>
      <c r="T2183" s="4">
        <f t="shared" si="357"/>
        <v>42787.005243055552</v>
      </c>
      <c r="U2183" s="18">
        <f t="shared" si="358"/>
        <v>14</v>
      </c>
    </row>
    <row r="2184" spans="1:21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55"/>
        <v>524.16666666666663</v>
      </c>
      <c r="P2184" s="7">
        <f t="shared" ref="P2184:P2215" si="360">E2184/L2184</f>
        <v>44.171348314606739</v>
      </c>
      <c r="Q2184" t="str">
        <f t="shared" si="352"/>
        <v>games</v>
      </c>
      <c r="R2184" t="str">
        <f t="shared" si="359"/>
        <v>tabletop games</v>
      </c>
      <c r="S2184" s="4">
        <f t="shared" si="356"/>
        <v>41879.900752314818</v>
      </c>
      <c r="T2184" s="4">
        <f t="shared" si="357"/>
        <v>41914.900752314818</v>
      </c>
      <c r="U2184" s="18">
        <f t="shared" si="358"/>
        <v>35</v>
      </c>
    </row>
    <row r="2185" spans="1:21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55"/>
        <v>489.27777777777777</v>
      </c>
      <c r="P2185" s="7">
        <f t="shared" si="360"/>
        <v>31.566308243727597</v>
      </c>
      <c r="Q2185" t="str">
        <f t="shared" si="352"/>
        <v>games</v>
      </c>
      <c r="R2185" t="str">
        <f t="shared" si="359"/>
        <v>tabletop games</v>
      </c>
      <c r="S2185" s="4">
        <f t="shared" si="356"/>
        <v>42745.365474537037</v>
      </c>
      <c r="T2185" s="4">
        <f t="shared" si="357"/>
        <v>42775.208333333328</v>
      </c>
      <c r="U2185" s="18">
        <f t="shared" si="358"/>
        <v>29.842858796291694</v>
      </c>
    </row>
    <row r="2186" spans="1:21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55"/>
        <v>284.74</v>
      </c>
      <c r="P2186" s="7">
        <f t="shared" si="360"/>
        <v>107.04511278195488</v>
      </c>
      <c r="Q2186" t="str">
        <f t="shared" si="352"/>
        <v>games</v>
      </c>
      <c r="R2186" t="str">
        <f t="shared" si="359"/>
        <v>tabletop games</v>
      </c>
      <c r="S2186" s="4">
        <f t="shared" si="356"/>
        <v>42380.690289351856</v>
      </c>
      <c r="T2186" s="4">
        <f t="shared" si="357"/>
        <v>42394.666666666672</v>
      </c>
      <c r="U2186" s="18">
        <f t="shared" si="358"/>
        <v>13.976377314815181</v>
      </c>
    </row>
    <row r="2187" spans="1:21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55"/>
        <v>1856.97</v>
      </c>
      <c r="P2187" s="7">
        <f t="shared" si="360"/>
        <v>149.03451043338683</v>
      </c>
      <c r="Q2187" t="str">
        <f t="shared" si="352"/>
        <v>games</v>
      </c>
      <c r="R2187" t="str">
        <f t="shared" si="359"/>
        <v>tabletop games</v>
      </c>
      <c r="S2187" s="4">
        <f t="shared" si="356"/>
        <v>41319.349988425922</v>
      </c>
      <c r="T2187" s="4">
        <f t="shared" si="357"/>
        <v>41359.349988425922</v>
      </c>
      <c r="U2187" s="18">
        <f t="shared" si="358"/>
        <v>40</v>
      </c>
    </row>
    <row r="2188" spans="1:21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55"/>
        <v>109.67499999999998</v>
      </c>
      <c r="P2188" s="7">
        <f t="shared" si="360"/>
        <v>55.956632653061227</v>
      </c>
      <c r="Q2188" t="str">
        <f t="shared" si="352"/>
        <v>games</v>
      </c>
      <c r="R2188" t="str">
        <f t="shared" si="359"/>
        <v>tabletop games</v>
      </c>
      <c r="S2188" s="4">
        <f t="shared" si="356"/>
        <v>42583.615081018521</v>
      </c>
      <c r="T2188" s="4">
        <f t="shared" si="357"/>
        <v>42620.083333333328</v>
      </c>
      <c r="U2188" s="18">
        <f t="shared" si="358"/>
        <v>36.468252314807614</v>
      </c>
    </row>
    <row r="2189" spans="1:21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55"/>
        <v>1014.6425</v>
      </c>
      <c r="P2189" s="7">
        <f t="shared" si="360"/>
        <v>56.970381807973048</v>
      </c>
      <c r="Q2189" t="str">
        <f t="shared" si="352"/>
        <v>games</v>
      </c>
      <c r="R2189" t="str">
        <f t="shared" si="359"/>
        <v>tabletop games</v>
      </c>
      <c r="S2189" s="4">
        <f t="shared" si="356"/>
        <v>42068.209097222221</v>
      </c>
      <c r="T2189" s="4">
        <f t="shared" si="357"/>
        <v>42097.165972222225</v>
      </c>
      <c r="U2189" s="18">
        <f t="shared" si="358"/>
        <v>28.956875000003492</v>
      </c>
    </row>
    <row r="2190" spans="1:21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55"/>
        <v>412.17692027666544</v>
      </c>
      <c r="P2190" s="7">
        <f t="shared" si="360"/>
        <v>44.056420233463037</v>
      </c>
      <c r="Q2190" t="str">
        <f t="shared" si="352"/>
        <v>games</v>
      </c>
      <c r="R2190" t="str">
        <f t="shared" si="359"/>
        <v>tabletop games</v>
      </c>
      <c r="S2190" s="4">
        <f t="shared" si="356"/>
        <v>42633.586122685185</v>
      </c>
      <c r="T2190" s="4">
        <f t="shared" si="357"/>
        <v>42668.708333333328</v>
      </c>
      <c r="U2190" s="18">
        <f t="shared" si="358"/>
        <v>35.122210648143664</v>
      </c>
    </row>
    <row r="2191" spans="1:21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55"/>
        <v>503.25</v>
      </c>
      <c r="P2191" s="7">
        <f t="shared" si="360"/>
        <v>68.625</v>
      </c>
      <c r="Q2191" t="str">
        <f t="shared" si="352"/>
        <v>games</v>
      </c>
      <c r="R2191" t="str">
        <f t="shared" si="359"/>
        <v>tabletop games</v>
      </c>
      <c r="S2191" s="4">
        <f t="shared" si="356"/>
        <v>42467.788194444445</v>
      </c>
      <c r="T2191" s="4">
        <f t="shared" si="357"/>
        <v>42481.916666666672</v>
      </c>
      <c r="U2191" s="18">
        <f t="shared" si="358"/>
        <v>14.128472222226264</v>
      </c>
    </row>
    <row r="2192" spans="1:21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55"/>
        <v>184.61052631578946</v>
      </c>
      <c r="P2192" s="7">
        <f t="shared" si="360"/>
        <v>65.318435754189949</v>
      </c>
      <c r="Q2192" t="str">
        <f t="shared" si="352"/>
        <v>games</v>
      </c>
      <c r="R2192" t="str">
        <f t="shared" si="359"/>
        <v>tabletop games</v>
      </c>
      <c r="S2192" s="4">
        <f t="shared" si="356"/>
        <v>42417.625046296293</v>
      </c>
      <c r="T2192" s="4">
        <f t="shared" si="357"/>
        <v>42452.290972222225</v>
      </c>
      <c r="U2192" s="18">
        <f t="shared" si="358"/>
        <v>34.665925925932243</v>
      </c>
    </row>
    <row r="2193" spans="1:21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55"/>
        <v>119.73333333333333</v>
      </c>
      <c r="P2193" s="7">
        <f t="shared" si="360"/>
        <v>35.92</v>
      </c>
      <c r="Q2193" t="str">
        <f t="shared" si="352"/>
        <v>games</v>
      </c>
      <c r="R2193" t="str">
        <f t="shared" si="359"/>
        <v>tabletop games</v>
      </c>
      <c r="S2193" s="4">
        <f t="shared" si="356"/>
        <v>42768.833645833336</v>
      </c>
      <c r="T2193" s="4">
        <f t="shared" si="357"/>
        <v>42780.833645833336</v>
      </c>
      <c r="U2193" s="18">
        <f t="shared" si="358"/>
        <v>12</v>
      </c>
    </row>
    <row r="2194" spans="1:21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55"/>
        <v>1081.2401666666667</v>
      </c>
      <c r="P2194" s="7">
        <f t="shared" si="360"/>
        <v>40.070667078443485</v>
      </c>
      <c r="Q2194" t="str">
        <f t="shared" si="352"/>
        <v>games</v>
      </c>
      <c r="R2194" t="str">
        <f t="shared" si="359"/>
        <v>tabletop games</v>
      </c>
      <c r="S2194" s="4">
        <f t="shared" si="356"/>
        <v>42691.8512037037</v>
      </c>
      <c r="T2194" s="4">
        <f t="shared" si="357"/>
        <v>42719.958333333328</v>
      </c>
      <c r="U2194" s="18">
        <f t="shared" si="358"/>
        <v>28.107129629628616</v>
      </c>
    </row>
    <row r="2195" spans="1:21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55"/>
        <v>452.37333333333333</v>
      </c>
      <c r="P2195" s="7">
        <f t="shared" si="360"/>
        <v>75.647714604236342</v>
      </c>
      <c r="Q2195" t="str">
        <f t="shared" si="352"/>
        <v>games</v>
      </c>
      <c r="R2195" t="str">
        <f t="shared" si="359"/>
        <v>tabletop games</v>
      </c>
      <c r="S2195" s="4">
        <f t="shared" si="356"/>
        <v>42664.405925925923</v>
      </c>
      <c r="T2195" s="4">
        <f t="shared" si="357"/>
        <v>42695.207638888889</v>
      </c>
      <c r="U2195" s="18">
        <f t="shared" si="358"/>
        <v>30.801712962966121</v>
      </c>
    </row>
    <row r="2196" spans="1:21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55"/>
        <v>537.37</v>
      </c>
      <c r="P2196" s="7">
        <f t="shared" si="360"/>
        <v>61.203872437357631</v>
      </c>
      <c r="Q2196" t="str">
        <f t="shared" si="352"/>
        <v>games</v>
      </c>
      <c r="R2196" t="str">
        <f t="shared" si="359"/>
        <v>tabletop games</v>
      </c>
      <c r="S2196" s="4">
        <f t="shared" si="356"/>
        <v>42425.757986111115</v>
      </c>
      <c r="T2196" s="4">
        <f t="shared" si="357"/>
        <v>42455.716319444444</v>
      </c>
      <c r="U2196" s="18">
        <f t="shared" si="358"/>
        <v>29.958333333328483</v>
      </c>
    </row>
    <row r="2197" spans="1:21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55"/>
        <v>120.32608695652173</v>
      </c>
      <c r="P2197" s="7">
        <f t="shared" si="360"/>
        <v>48.130434782608695</v>
      </c>
      <c r="Q2197" t="str">
        <f t="shared" si="352"/>
        <v>games</v>
      </c>
      <c r="R2197" t="str">
        <f t="shared" si="359"/>
        <v>tabletop games</v>
      </c>
      <c r="S2197" s="4">
        <f t="shared" si="356"/>
        <v>42197.771990740745</v>
      </c>
      <c r="T2197" s="4">
        <f t="shared" si="357"/>
        <v>42227.771990740745</v>
      </c>
      <c r="U2197" s="18">
        <f t="shared" si="358"/>
        <v>30</v>
      </c>
    </row>
    <row r="2198" spans="1:21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55"/>
        <v>113.83571428571429</v>
      </c>
      <c r="P2198" s="7">
        <f t="shared" si="360"/>
        <v>68.106837606837601</v>
      </c>
      <c r="Q2198" t="str">
        <f t="shared" si="352"/>
        <v>games</v>
      </c>
      <c r="R2198" t="str">
        <f t="shared" si="359"/>
        <v>tabletop games</v>
      </c>
      <c r="S2198" s="4">
        <f t="shared" si="356"/>
        <v>42675.487291666665</v>
      </c>
      <c r="T2198" s="4">
        <f t="shared" si="357"/>
        <v>42706.291666666672</v>
      </c>
      <c r="U2198" s="18">
        <f t="shared" si="358"/>
        <v>30.804375000006985</v>
      </c>
    </row>
    <row r="2199" spans="1:21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55"/>
        <v>951.03109999999992</v>
      </c>
      <c r="P2199" s="7">
        <f t="shared" si="360"/>
        <v>65.891300230946882</v>
      </c>
      <c r="Q2199" t="str">
        <f t="shared" si="352"/>
        <v>games</v>
      </c>
      <c r="R2199" t="str">
        <f t="shared" si="359"/>
        <v>tabletop games</v>
      </c>
      <c r="S2199" s="4">
        <f t="shared" si="356"/>
        <v>42033.584016203706</v>
      </c>
      <c r="T2199" s="4">
        <f t="shared" si="357"/>
        <v>42063.584016203706</v>
      </c>
      <c r="U2199" s="18">
        <f t="shared" si="358"/>
        <v>30</v>
      </c>
    </row>
    <row r="2200" spans="1:21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55"/>
        <v>132.89249999999998</v>
      </c>
      <c r="P2200" s="7">
        <f t="shared" si="360"/>
        <v>81.654377880184327</v>
      </c>
      <c r="Q2200" t="str">
        <f t="shared" si="352"/>
        <v>games</v>
      </c>
      <c r="R2200" t="str">
        <f t="shared" si="359"/>
        <v>tabletop games</v>
      </c>
      <c r="S2200" s="4">
        <f t="shared" si="356"/>
        <v>42292.513888888891</v>
      </c>
      <c r="T2200" s="4">
        <f t="shared" si="357"/>
        <v>42322.555555555555</v>
      </c>
      <c r="U2200" s="18">
        <f t="shared" si="358"/>
        <v>30.041666666664241</v>
      </c>
    </row>
    <row r="2201" spans="1:21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55"/>
        <v>146.97777777777779</v>
      </c>
      <c r="P2201" s="7">
        <f t="shared" si="360"/>
        <v>52.701195219123505</v>
      </c>
      <c r="Q2201" t="str">
        <f t="shared" si="352"/>
        <v>games</v>
      </c>
      <c r="R2201" t="str">
        <f t="shared" si="359"/>
        <v>tabletop games</v>
      </c>
      <c r="S2201" s="4">
        <f t="shared" si="356"/>
        <v>42262.416643518518</v>
      </c>
      <c r="T2201" s="4">
        <f t="shared" si="357"/>
        <v>42292.416643518518</v>
      </c>
      <c r="U2201" s="18">
        <f t="shared" si="358"/>
        <v>30</v>
      </c>
    </row>
    <row r="2202" spans="1:21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55"/>
        <v>542.15</v>
      </c>
      <c r="P2202" s="7">
        <f t="shared" si="360"/>
        <v>41.228136882129277</v>
      </c>
      <c r="Q2202" t="str">
        <f t="shared" si="352"/>
        <v>games</v>
      </c>
      <c r="R2202" t="str">
        <f t="shared" si="359"/>
        <v>tabletop games</v>
      </c>
      <c r="S2202" s="4">
        <f t="shared" si="356"/>
        <v>42163.625787037032</v>
      </c>
      <c r="T2202" s="4">
        <f t="shared" si="357"/>
        <v>42191.125</v>
      </c>
      <c r="U2202" s="18">
        <f t="shared" si="358"/>
        <v>27.499212962968159</v>
      </c>
    </row>
    <row r="2203" spans="1:21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55"/>
        <v>382.71818181818185</v>
      </c>
      <c r="P2203" s="7">
        <f t="shared" si="360"/>
        <v>15.035357142857142</v>
      </c>
      <c r="Q2203" t="str">
        <f t="shared" si="352"/>
        <v>music</v>
      </c>
      <c r="R2203" t="str">
        <f t="shared" ref="R2203:R2222" si="361">RIGHT(N2203,16)</f>
        <v>electronic music</v>
      </c>
      <c r="S2203" s="4">
        <f t="shared" si="356"/>
        <v>41276.846817129626</v>
      </c>
      <c r="T2203" s="4">
        <f t="shared" si="357"/>
        <v>41290.846817129626</v>
      </c>
      <c r="U2203" s="18">
        <f t="shared" si="358"/>
        <v>14</v>
      </c>
    </row>
    <row r="2204" spans="1:21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55"/>
        <v>704.18124999999998</v>
      </c>
      <c r="P2204" s="7">
        <f t="shared" si="360"/>
        <v>39.066920943134534</v>
      </c>
      <c r="Q2204" t="str">
        <f t="shared" si="352"/>
        <v>music</v>
      </c>
      <c r="R2204" t="str">
        <f t="shared" si="361"/>
        <v>electronic music</v>
      </c>
      <c r="S2204" s="4">
        <f t="shared" si="356"/>
        <v>41184.849166666667</v>
      </c>
      <c r="T2204" s="4">
        <f t="shared" si="357"/>
        <v>41214.849166666667</v>
      </c>
      <c r="U2204" s="18">
        <f t="shared" si="358"/>
        <v>30</v>
      </c>
    </row>
    <row r="2205" spans="1:21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55"/>
        <v>109.55</v>
      </c>
      <c r="P2205" s="7">
        <f t="shared" si="360"/>
        <v>43.82</v>
      </c>
      <c r="Q2205" t="str">
        <f t="shared" si="352"/>
        <v>music</v>
      </c>
      <c r="R2205" t="str">
        <f t="shared" si="361"/>
        <v>electronic music</v>
      </c>
      <c r="S2205" s="4">
        <f t="shared" si="356"/>
        <v>42241.85974537037</v>
      </c>
      <c r="T2205" s="4">
        <f t="shared" si="357"/>
        <v>42271.85974537037</v>
      </c>
      <c r="U2205" s="18">
        <f t="shared" si="358"/>
        <v>30</v>
      </c>
    </row>
    <row r="2206" spans="1:21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55"/>
        <v>132.86666666666667</v>
      </c>
      <c r="P2206" s="7">
        <f t="shared" si="360"/>
        <v>27.301369863013697</v>
      </c>
      <c r="Q2206" t="str">
        <f t="shared" si="352"/>
        <v>music</v>
      </c>
      <c r="R2206" t="str">
        <f t="shared" si="361"/>
        <v>electronic music</v>
      </c>
      <c r="S2206" s="4">
        <f t="shared" si="356"/>
        <v>41312.311562499999</v>
      </c>
      <c r="T2206" s="4">
        <f t="shared" si="357"/>
        <v>41342.311562499999</v>
      </c>
      <c r="U2206" s="18">
        <f t="shared" si="358"/>
        <v>30</v>
      </c>
    </row>
    <row r="2207" spans="1:21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55"/>
        <v>152</v>
      </c>
      <c r="P2207" s="7">
        <f t="shared" si="360"/>
        <v>42.222222222222221</v>
      </c>
      <c r="Q2207" t="str">
        <f t="shared" si="352"/>
        <v>music</v>
      </c>
      <c r="R2207" t="str">
        <f t="shared" si="361"/>
        <v>electronic music</v>
      </c>
      <c r="S2207" s="4">
        <f t="shared" si="356"/>
        <v>41031.821631944447</v>
      </c>
      <c r="T2207" s="4">
        <f t="shared" si="357"/>
        <v>41061.821631944447</v>
      </c>
      <c r="U2207" s="18">
        <f t="shared" si="358"/>
        <v>30</v>
      </c>
    </row>
    <row r="2208" spans="1:21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55"/>
        <v>102.72727272727273</v>
      </c>
      <c r="P2208" s="7">
        <f t="shared" si="360"/>
        <v>33.235294117647058</v>
      </c>
      <c r="Q2208" t="str">
        <f t="shared" si="352"/>
        <v>music</v>
      </c>
      <c r="R2208" t="str">
        <f t="shared" si="361"/>
        <v>electronic music</v>
      </c>
      <c r="S2208" s="4">
        <f t="shared" si="356"/>
        <v>40997.257222222222</v>
      </c>
      <c r="T2208" s="4">
        <f t="shared" si="357"/>
        <v>41015.257222222222</v>
      </c>
      <c r="U2208" s="18">
        <f t="shared" si="358"/>
        <v>18</v>
      </c>
    </row>
    <row r="2209" spans="1:21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55"/>
        <v>100</v>
      </c>
      <c r="P2209" s="7">
        <f t="shared" si="360"/>
        <v>285.71428571428572</v>
      </c>
      <c r="Q2209" t="str">
        <f t="shared" si="352"/>
        <v>music</v>
      </c>
      <c r="R2209" t="str">
        <f t="shared" si="361"/>
        <v>electronic music</v>
      </c>
      <c r="S2209" s="4">
        <f t="shared" si="356"/>
        <v>41564.194131944445</v>
      </c>
      <c r="T2209" s="4">
        <f t="shared" si="357"/>
        <v>41594.235798611109</v>
      </c>
      <c r="U2209" s="18">
        <f t="shared" si="358"/>
        <v>30.041666666664241</v>
      </c>
    </row>
    <row r="2210" spans="1:21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55"/>
        <v>101.6</v>
      </c>
      <c r="P2210" s="7">
        <f t="shared" si="360"/>
        <v>42.333333333333336</v>
      </c>
      <c r="Q2210" t="str">
        <f t="shared" si="352"/>
        <v>music</v>
      </c>
      <c r="R2210" t="str">
        <f t="shared" si="361"/>
        <v>electronic music</v>
      </c>
      <c r="S2210" s="4">
        <f t="shared" si="356"/>
        <v>40946.882245370369</v>
      </c>
      <c r="T2210" s="4">
        <f t="shared" si="357"/>
        <v>41006.166666666664</v>
      </c>
      <c r="U2210" s="18">
        <f t="shared" si="358"/>
        <v>59.284421296295477</v>
      </c>
    </row>
    <row r="2211" spans="1:21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55"/>
        <v>150.80000000000001</v>
      </c>
      <c r="P2211" s="7">
        <f t="shared" si="360"/>
        <v>50.266666666666666</v>
      </c>
      <c r="Q2211" t="str">
        <f t="shared" ref="Q2211:Q2274" si="362">LEFT(N2211,5)</f>
        <v>music</v>
      </c>
      <c r="R2211" t="str">
        <f t="shared" si="361"/>
        <v>electronic music</v>
      </c>
      <c r="S2211" s="4">
        <f t="shared" si="356"/>
        <v>41732.479675925926</v>
      </c>
      <c r="T2211" s="4">
        <f t="shared" si="357"/>
        <v>41743.958333333336</v>
      </c>
      <c r="U2211" s="18">
        <f t="shared" si="358"/>
        <v>11.478657407409628</v>
      </c>
    </row>
    <row r="2212" spans="1:21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55"/>
        <v>111.425</v>
      </c>
      <c r="P2212" s="7">
        <f t="shared" si="360"/>
        <v>61.902777777777779</v>
      </c>
      <c r="Q2212" t="str">
        <f t="shared" si="362"/>
        <v>music</v>
      </c>
      <c r="R2212" t="str">
        <f t="shared" si="361"/>
        <v>electronic music</v>
      </c>
      <c r="S2212" s="4">
        <f t="shared" si="356"/>
        <v>40956.066087962965</v>
      </c>
      <c r="T2212" s="4">
        <f t="shared" si="357"/>
        <v>41013.733333333337</v>
      </c>
      <c r="U2212" s="18">
        <f t="shared" si="358"/>
        <v>57.667245370372257</v>
      </c>
    </row>
    <row r="2213" spans="1:21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55"/>
        <v>195.6</v>
      </c>
      <c r="P2213" s="7">
        <f t="shared" si="360"/>
        <v>40.75</v>
      </c>
      <c r="Q2213" t="str">
        <f t="shared" si="362"/>
        <v>music</v>
      </c>
      <c r="R2213" t="str">
        <f t="shared" si="361"/>
        <v>electronic music</v>
      </c>
      <c r="S2213" s="4">
        <f t="shared" si="356"/>
        <v>41716.785011574073</v>
      </c>
      <c r="T2213" s="4">
        <f t="shared" si="357"/>
        <v>41739.290972222225</v>
      </c>
      <c r="U2213" s="18">
        <f t="shared" si="358"/>
        <v>22.505960648151813</v>
      </c>
    </row>
    <row r="2214" spans="1:21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55"/>
        <v>114.38333333333333</v>
      </c>
      <c r="P2214" s="7">
        <f t="shared" si="360"/>
        <v>55.796747967479675</v>
      </c>
      <c r="Q2214" t="str">
        <f t="shared" si="362"/>
        <v>music</v>
      </c>
      <c r="R2214" t="str">
        <f t="shared" si="361"/>
        <v>electronic music</v>
      </c>
      <c r="S2214" s="4">
        <f t="shared" si="356"/>
        <v>41548.747418981482</v>
      </c>
      <c r="T2214" s="4">
        <f t="shared" si="357"/>
        <v>41582.041666666664</v>
      </c>
      <c r="U2214" s="18">
        <f t="shared" si="358"/>
        <v>33.294247685182199</v>
      </c>
    </row>
    <row r="2215" spans="1:21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55"/>
        <v>200</v>
      </c>
      <c r="P2215" s="7">
        <f t="shared" si="360"/>
        <v>10</v>
      </c>
      <c r="Q2215" t="str">
        <f t="shared" si="362"/>
        <v>music</v>
      </c>
      <c r="R2215" t="str">
        <f t="shared" si="361"/>
        <v>electronic music</v>
      </c>
      <c r="S2215" s="4">
        <f t="shared" si="356"/>
        <v>42109.826145833329</v>
      </c>
      <c r="T2215" s="4">
        <f t="shared" si="357"/>
        <v>42139.826145833329</v>
      </c>
      <c r="U2215" s="18">
        <f t="shared" si="358"/>
        <v>30</v>
      </c>
    </row>
    <row r="2216" spans="1:21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55"/>
        <v>292.50166666666667</v>
      </c>
      <c r="P2216" s="7">
        <f t="shared" ref="P2216:P2247" si="363">E2216/L2216</f>
        <v>73.125416666666666</v>
      </c>
      <c r="Q2216" t="str">
        <f t="shared" si="362"/>
        <v>music</v>
      </c>
      <c r="R2216" t="str">
        <f t="shared" si="361"/>
        <v>electronic music</v>
      </c>
      <c r="S2216" s="4">
        <f t="shared" si="356"/>
        <v>41646.792222222226</v>
      </c>
      <c r="T2216" s="4">
        <f t="shared" si="357"/>
        <v>41676.792222222226</v>
      </c>
      <c r="U2216" s="18">
        <f t="shared" si="358"/>
        <v>30</v>
      </c>
    </row>
    <row r="2217" spans="1:21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55"/>
        <v>156.36363636363637</v>
      </c>
      <c r="P2217" s="7">
        <f t="shared" si="363"/>
        <v>26.060606060606062</v>
      </c>
      <c r="Q2217" t="str">
        <f t="shared" si="362"/>
        <v>music</v>
      </c>
      <c r="R2217" t="str">
        <f t="shared" si="361"/>
        <v>electronic music</v>
      </c>
      <c r="S2217" s="4">
        <f t="shared" si="356"/>
        <v>40958.717268518521</v>
      </c>
      <c r="T2217" s="4">
        <f t="shared" si="357"/>
        <v>40981.290972222225</v>
      </c>
      <c r="U2217" s="18">
        <f t="shared" si="358"/>
        <v>22.573703703703359</v>
      </c>
    </row>
    <row r="2218" spans="1:21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55"/>
        <v>105.66666666666666</v>
      </c>
      <c r="P2218" s="7">
        <f t="shared" si="363"/>
        <v>22.642857142857142</v>
      </c>
      <c r="Q2218" t="str">
        <f t="shared" si="362"/>
        <v>music</v>
      </c>
      <c r="R2218" t="str">
        <f t="shared" si="361"/>
        <v>electronic music</v>
      </c>
      <c r="S2218" s="4">
        <f t="shared" si="356"/>
        <v>42194.75167824074</v>
      </c>
      <c r="T2218" s="4">
        <f t="shared" si="357"/>
        <v>42208.75167824074</v>
      </c>
      <c r="U2218" s="18">
        <f t="shared" si="358"/>
        <v>14</v>
      </c>
    </row>
    <row r="2219" spans="1:21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55"/>
        <v>101.19047619047619</v>
      </c>
      <c r="P2219" s="7">
        <f t="shared" si="363"/>
        <v>47.222222222222221</v>
      </c>
      <c r="Q2219" t="str">
        <f t="shared" si="362"/>
        <v>music</v>
      </c>
      <c r="R2219" t="str">
        <f t="shared" si="361"/>
        <v>electronic music</v>
      </c>
      <c r="S2219" s="4">
        <f t="shared" si="356"/>
        <v>42299.776770833334</v>
      </c>
      <c r="T2219" s="4">
        <f t="shared" si="357"/>
        <v>42310.333333333328</v>
      </c>
      <c r="U2219" s="18">
        <f t="shared" si="358"/>
        <v>10.55656249999447</v>
      </c>
    </row>
    <row r="2220" spans="1:21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55"/>
        <v>122.833</v>
      </c>
      <c r="P2220" s="7">
        <f t="shared" si="363"/>
        <v>32.324473684210524</v>
      </c>
      <c r="Q2220" t="str">
        <f t="shared" si="362"/>
        <v>music</v>
      </c>
      <c r="R2220" t="str">
        <f t="shared" si="361"/>
        <v>electronic music</v>
      </c>
      <c r="S2220" s="4">
        <f t="shared" si="356"/>
        <v>41127.812303240738</v>
      </c>
      <c r="T2220" s="4">
        <f t="shared" si="357"/>
        <v>41150</v>
      </c>
      <c r="U2220" s="18">
        <f t="shared" si="358"/>
        <v>22.187696759261598</v>
      </c>
    </row>
    <row r="2221" spans="1:21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55"/>
        <v>101.49999999999999</v>
      </c>
      <c r="P2221" s="7">
        <f t="shared" si="363"/>
        <v>53.421052631578945</v>
      </c>
      <c r="Q2221" t="str">
        <f t="shared" si="362"/>
        <v>music</v>
      </c>
      <c r="R2221" t="str">
        <f t="shared" si="361"/>
        <v>electronic music</v>
      </c>
      <c r="S2221" s="4">
        <f t="shared" si="356"/>
        <v>42205.718888888892</v>
      </c>
      <c r="T2221" s="4">
        <f t="shared" si="357"/>
        <v>42235.718888888892</v>
      </c>
      <c r="U2221" s="18">
        <f t="shared" si="358"/>
        <v>30</v>
      </c>
    </row>
    <row r="2222" spans="1:21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55"/>
        <v>101.14285714285714</v>
      </c>
      <c r="P2222" s="7">
        <f t="shared" si="363"/>
        <v>51.304347826086953</v>
      </c>
      <c r="Q2222" t="str">
        <f t="shared" si="362"/>
        <v>music</v>
      </c>
      <c r="R2222" t="str">
        <f t="shared" si="361"/>
        <v>electronic music</v>
      </c>
      <c r="S2222" s="4">
        <f t="shared" si="356"/>
        <v>41452.060601851852</v>
      </c>
      <c r="T2222" s="4">
        <f t="shared" si="357"/>
        <v>41482.060601851852</v>
      </c>
      <c r="U2222" s="18">
        <f t="shared" si="358"/>
        <v>30</v>
      </c>
    </row>
    <row r="2223" spans="1:21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55"/>
        <v>108.11999999999999</v>
      </c>
      <c r="P2223" s="7">
        <f t="shared" si="363"/>
        <v>37.197247706422019</v>
      </c>
      <c r="Q2223" t="str">
        <f t="shared" si="362"/>
        <v>games</v>
      </c>
      <c r="R2223" t="str">
        <f t="shared" ref="R2223:R2254" si="364">RIGHT(N2223,14)</f>
        <v>tabletop games</v>
      </c>
      <c r="S2223" s="4">
        <f t="shared" si="356"/>
        <v>42452.666770833333</v>
      </c>
      <c r="T2223" s="4">
        <f t="shared" si="357"/>
        <v>42483</v>
      </c>
      <c r="U2223" s="18">
        <f t="shared" si="358"/>
        <v>30.33322916666657</v>
      </c>
    </row>
    <row r="2224" spans="1:21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55"/>
        <v>162.6</v>
      </c>
      <c r="P2224" s="7">
        <f t="shared" si="363"/>
        <v>27.1</v>
      </c>
      <c r="Q2224" t="str">
        <f t="shared" si="362"/>
        <v>games</v>
      </c>
      <c r="R2224" t="str">
        <f t="shared" si="364"/>
        <v>tabletop games</v>
      </c>
      <c r="S2224" s="4">
        <f t="shared" si="356"/>
        <v>40906.787581018521</v>
      </c>
      <c r="T2224" s="4">
        <f t="shared" si="357"/>
        <v>40936.787581018521</v>
      </c>
      <c r="U2224" s="18">
        <f t="shared" si="358"/>
        <v>30</v>
      </c>
    </row>
    <row r="2225" spans="1:21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55"/>
        <v>105.80000000000001</v>
      </c>
      <c r="P2225" s="7">
        <f t="shared" si="363"/>
        <v>206.31</v>
      </c>
      <c r="Q2225" t="str">
        <f t="shared" si="362"/>
        <v>games</v>
      </c>
      <c r="R2225" t="str">
        <f t="shared" si="364"/>
        <v>tabletop games</v>
      </c>
      <c r="S2225" s="4">
        <f t="shared" si="356"/>
        <v>42152.640833333338</v>
      </c>
      <c r="T2225" s="4">
        <f t="shared" si="357"/>
        <v>42182.640833333338</v>
      </c>
      <c r="U2225" s="18">
        <f t="shared" si="358"/>
        <v>30</v>
      </c>
    </row>
    <row r="2226" spans="1:21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55"/>
        <v>243.15000000000003</v>
      </c>
      <c r="P2226" s="7">
        <f t="shared" si="363"/>
        <v>82.145270270270274</v>
      </c>
      <c r="Q2226" t="str">
        <f t="shared" si="362"/>
        <v>games</v>
      </c>
      <c r="R2226" t="str">
        <f t="shared" si="364"/>
        <v>tabletop games</v>
      </c>
      <c r="S2226" s="4">
        <f t="shared" si="356"/>
        <v>42644.667534722219</v>
      </c>
      <c r="T2226" s="4">
        <f t="shared" si="357"/>
        <v>42672.791666666672</v>
      </c>
      <c r="U2226" s="18">
        <f t="shared" si="358"/>
        <v>28.124131944452529</v>
      </c>
    </row>
    <row r="2227" spans="1:21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55"/>
        <v>944.83338095238094</v>
      </c>
      <c r="P2227" s="7">
        <f t="shared" si="363"/>
        <v>164.79651993355483</v>
      </c>
      <c r="Q2227" t="str">
        <f t="shared" si="362"/>
        <v>games</v>
      </c>
      <c r="R2227" t="str">
        <f t="shared" si="364"/>
        <v>tabletop games</v>
      </c>
      <c r="S2227" s="4">
        <f t="shared" si="356"/>
        <v>41873.79184027778</v>
      </c>
      <c r="T2227" s="4">
        <f t="shared" si="357"/>
        <v>41903.79184027778</v>
      </c>
      <c r="U2227" s="18">
        <f t="shared" si="358"/>
        <v>30</v>
      </c>
    </row>
    <row r="2228" spans="1:21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55"/>
        <v>108.46283333333334</v>
      </c>
      <c r="P2228" s="7">
        <f t="shared" si="363"/>
        <v>60.820280373831778</v>
      </c>
      <c r="Q2228" t="str">
        <f t="shared" si="362"/>
        <v>games</v>
      </c>
      <c r="R2228" t="str">
        <f t="shared" si="364"/>
        <v>tabletop games</v>
      </c>
      <c r="S2228" s="4">
        <f t="shared" si="356"/>
        <v>42381.79886574074</v>
      </c>
      <c r="T2228" s="4">
        <f t="shared" si="357"/>
        <v>42412.207638888889</v>
      </c>
      <c r="U2228" s="18">
        <f t="shared" si="358"/>
        <v>30.408773148148612</v>
      </c>
    </row>
    <row r="2229" spans="1:21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55"/>
        <v>157.37692307692308</v>
      </c>
      <c r="P2229" s="7">
        <f t="shared" si="363"/>
        <v>67.970099667774093</v>
      </c>
      <c r="Q2229" t="str">
        <f t="shared" si="362"/>
        <v>games</v>
      </c>
      <c r="R2229" t="str">
        <f t="shared" si="364"/>
        <v>tabletop games</v>
      </c>
      <c r="S2229" s="4">
        <f t="shared" si="356"/>
        <v>41561.807349537034</v>
      </c>
      <c r="T2229" s="4">
        <f t="shared" si="357"/>
        <v>41591.849016203705</v>
      </c>
      <c r="U2229" s="18">
        <f t="shared" si="358"/>
        <v>30.041666666671517</v>
      </c>
    </row>
    <row r="2230" spans="1:21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55"/>
        <v>1174.49</v>
      </c>
      <c r="P2230" s="7">
        <f t="shared" si="363"/>
        <v>81.561805555555551</v>
      </c>
      <c r="Q2230" t="str">
        <f t="shared" si="362"/>
        <v>games</v>
      </c>
      <c r="R2230" t="str">
        <f t="shared" si="364"/>
        <v>tabletop games</v>
      </c>
      <c r="S2230" s="4">
        <f t="shared" si="356"/>
        <v>42202.278194444443</v>
      </c>
      <c r="T2230" s="4">
        <f t="shared" si="357"/>
        <v>42232.278194444443</v>
      </c>
      <c r="U2230" s="18">
        <f t="shared" si="358"/>
        <v>30</v>
      </c>
    </row>
    <row r="2231" spans="1:21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55"/>
        <v>171.04755366949576</v>
      </c>
      <c r="P2231" s="7">
        <f t="shared" si="363"/>
        <v>25.42547309833024</v>
      </c>
      <c r="Q2231" t="str">
        <f t="shared" si="362"/>
        <v>games</v>
      </c>
      <c r="R2231" t="str">
        <f t="shared" si="364"/>
        <v>tabletop games</v>
      </c>
      <c r="S2231" s="4">
        <f t="shared" si="356"/>
        <v>41484.664247685185</v>
      </c>
      <c r="T2231" s="4">
        <f t="shared" si="357"/>
        <v>41520.166666666664</v>
      </c>
      <c r="U2231" s="18">
        <f t="shared" si="358"/>
        <v>35.502418981479423</v>
      </c>
    </row>
    <row r="2232" spans="1:21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55"/>
        <v>125.95294117647057</v>
      </c>
      <c r="P2232" s="7">
        <f t="shared" si="363"/>
        <v>21.497991967871485</v>
      </c>
      <c r="Q2232" t="str">
        <f t="shared" si="362"/>
        <v>games</v>
      </c>
      <c r="R2232" t="str">
        <f t="shared" si="364"/>
        <v>tabletop games</v>
      </c>
      <c r="S2232" s="4">
        <f t="shared" si="356"/>
        <v>41724.881099537037</v>
      </c>
      <c r="T2232" s="4">
        <f t="shared" si="357"/>
        <v>41754.881099537037</v>
      </c>
      <c r="U2232" s="18">
        <f t="shared" si="358"/>
        <v>30</v>
      </c>
    </row>
    <row r="2233" spans="1:21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55"/>
        <v>1212.1296000000002</v>
      </c>
      <c r="P2233" s="7">
        <f t="shared" si="363"/>
        <v>27.226630727762803</v>
      </c>
      <c r="Q2233" t="str">
        <f t="shared" si="362"/>
        <v>games</v>
      </c>
      <c r="R2233" t="str">
        <f t="shared" si="364"/>
        <v>tabletop games</v>
      </c>
      <c r="S2233" s="4">
        <f t="shared" si="356"/>
        <v>41423.910891203705</v>
      </c>
      <c r="T2233" s="4">
        <f t="shared" si="357"/>
        <v>41450.208333333336</v>
      </c>
      <c r="U2233" s="18">
        <f t="shared" si="358"/>
        <v>26.297442129631236</v>
      </c>
    </row>
    <row r="2234" spans="1:21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55"/>
        <v>495.8</v>
      </c>
      <c r="P2234" s="7">
        <f t="shared" si="363"/>
        <v>25.091093117408906</v>
      </c>
      <c r="Q2234" t="str">
        <f t="shared" si="362"/>
        <v>games</v>
      </c>
      <c r="R2234" t="str">
        <f t="shared" si="364"/>
        <v>tabletop games</v>
      </c>
      <c r="S2234" s="4">
        <f t="shared" si="356"/>
        <v>41806.794074074074</v>
      </c>
      <c r="T2234" s="4">
        <f t="shared" si="357"/>
        <v>41839.125</v>
      </c>
      <c r="U2234" s="18">
        <f t="shared" si="358"/>
        <v>32.33092592592584</v>
      </c>
    </row>
    <row r="2235" spans="1:21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55"/>
        <v>332.03999999999996</v>
      </c>
      <c r="P2235" s="7">
        <f t="shared" si="363"/>
        <v>21.230179028132991</v>
      </c>
      <c r="Q2235" t="str">
        <f t="shared" si="362"/>
        <v>games</v>
      </c>
      <c r="R2235" t="str">
        <f t="shared" si="364"/>
        <v>tabletop games</v>
      </c>
      <c r="S2235" s="4">
        <f t="shared" si="356"/>
        <v>42331.378923611112</v>
      </c>
      <c r="T2235" s="4">
        <f t="shared" si="357"/>
        <v>42352</v>
      </c>
      <c r="U2235" s="18">
        <f t="shared" si="358"/>
        <v>20.621076388888469</v>
      </c>
    </row>
    <row r="2236" spans="1:21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55"/>
        <v>1165</v>
      </c>
      <c r="P2236" s="7">
        <f t="shared" si="363"/>
        <v>41.607142857142854</v>
      </c>
      <c r="Q2236" t="str">
        <f t="shared" si="362"/>
        <v>games</v>
      </c>
      <c r="R2236" t="str">
        <f t="shared" si="364"/>
        <v>tabletop games</v>
      </c>
      <c r="S2236" s="4">
        <f t="shared" si="356"/>
        <v>42710.824618055558</v>
      </c>
      <c r="T2236" s="4">
        <f t="shared" si="357"/>
        <v>42740.824618055558</v>
      </c>
      <c r="U2236" s="18">
        <f t="shared" si="358"/>
        <v>30</v>
      </c>
    </row>
    <row r="2237" spans="1:21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55"/>
        <v>153.3153846153846</v>
      </c>
      <c r="P2237" s="7">
        <f t="shared" si="363"/>
        <v>135.58503401360545</v>
      </c>
      <c r="Q2237" t="str">
        <f t="shared" si="362"/>
        <v>games</v>
      </c>
      <c r="R2237" t="str">
        <f t="shared" si="364"/>
        <v>tabletop games</v>
      </c>
      <c r="S2237" s="4">
        <f t="shared" si="356"/>
        <v>42062.022118055553</v>
      </c>
      <c r="T2237" s="4">
        <f t="shared" si="357"/>
        <v>42091.980451388888</v>
      </c>
      <c r="U2237" s="18">
        <f t="shared" si="358"/>
        <v>29.958333333335759</v>
      </c>
    </row>
    <row r="2238" spans="1:21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55"/>
        <v>537.10714285714289</v>
      </c>
      <c r="P2238" s="7">
        <f t="shared" si="363"/>
        <v>22.116176470588236</v>
      </c>
      <c r="Q2238" t="str">
        <f t="shared" si="362"/>
        <v>games</v>
      </c>
      <c r="R2238" t="str">
        <f t="shared" si="364"/>
        <v>tabletop games</v>
      </c>
      <c r="S2238" s="4">
        <f t="shared" si="356"/>
        <v>42371.617164351846</v>
      </c>
      <c r="T2238" s="4">
        <f t="shared" si="357"/>
        <v>42401.617164351846</v>
      </c>
      <c r="U2238" s="18">
        <f t="shared" si="358"/>
        <v>30</v>
      </c>
    </row>
    <row r="2239" spans="1:21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55"/>
        <v>352.92777777777775</v>
      </c>
      <c r="P2239" s="7">
        <f t="shared" si="363"/>
        <v>64.625635808748726</v>
      </c>
      <c r="Q2239" t="str">
        <f t="shared" si="362"/>
        <v>games</v>
      </c>
      <c r="R2239" t="str">
        <f t="shared" si="364"/>
        <v>tabletop games</v>
      </c>
      <c r="S2239" s="4">
        <f t="shared" si="356"/>
        <v>41915.003275462965</v>
      </c>
      <c r="T2239" s="4">
        <f t="shared" si="357"/>
        <v>41955.332638888889</v>
      </c>
      <c r="U2239" s="18">
        <f t="shared" si="358"/>
        <v>40.329363425924385</v>
      </c>
    </row>
    <row r="2240" spans="1:21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55"/>
        <v>137.4</v>
      </c>
      <c r="P2240" s="7">
        <f t="shared" si="363"/>
        <v>69.569620253164558</v>
      </c>
      <c r="Q2240" t="str">
        <f t="shared" si="362"/>
        <v>games</v>
      </c>
      <c r="R2240" t="str">
        <f t="shared" si="364"/>
        <v>tabletop games</v>
      </c>
      <c r="S2240" s="4">
        <f t="shared" si="356"/>
        <v>42774.621712962966</v>
      </c>
      <c r="T2240" s="4">
        <f t="shared" si="357"/>
        <v>42804.621712962966</v>
      </c>
      <c r="U2240" s="18">
        <f t="shared" si="358"/>
        <v>30</v>
      </c>
    </row>
    <row r="2241" spans="1:21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55"/>
        <v>128.02668</v>
      </c>
      <c r="P2241" s="7">
        <f t="shared" si="363"/>
        <v>75.133028169014082</v>
      </c>
      <c r="Q2241" t="str">
        <f t="shared" si="362"/>
        <v>games</v>
      </c>
      <c r="R2241" t="str">
        <f t="shared" si="364"/>
        <v>tabletop games</v>
      </c>
      <c r="S2241" s="4">
        <f t="shared" si="356"/>
        <v>41572.958495370374</v>
      </c>
      <c r="T2241" s="4">
        <f t="shared" si="357"/>
        <v>41609.168055555558</v>
      </c>
      <c r="U2241" s="18">
        <f t="shared" si="358"/>
        <v>36.209560185183364</v>
      </c>
    </row>
    <row r="2242" spans="1:21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365">(E2242/D2242)*100</f>
        <v>270.68</v>
      </c>
      <c r="P2242" s="7">
        <f t="shared" si="363"/>
        <v>140.97916666666666</v>
      </c>
      <c r="Q2242" t="str">
        <f t="shared" si="362"/>
        <v>games</v>
      </c>
      <c r="R2242" t="str">
        <f t="shared" si="364"/>
        <v>tabletop games</v>
      </c>
      <c r="S2242" s="4">
        <f t="shared" ref="S2242:S2305" si="366" xml:space="preserve"> ((J2242/86400) +25569)</f>
        <v>42452.825740740736</v>
      </c>
      <c r="T2242" s="4">
        <f t="shared" ref="T2242:T2305" si="367" xml:space="preserve"> ((I2242/86400) +25569)</f>
        <v>42482.825740740736</v>
      </c>
      <c r="U2242" s="18">
        <f t="shared" si="358"/>
        <v>30</v>
      </c>
    </row>
    <row r="2243" spans="1:21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365"/>
        <v>806.4</v>
      </c>
      <c r="P2243" s="7">
        <f t="shared" si="363"/>
        <v>49.472392638036808</v>
      </c>
      <c r="Q2243" t="str">
        <f t="shared" si="362"/>
        <v>games</v>
      </c>
      <c r="R2243" t="str">
        <f t="shared" si="364"/>
        <v>tabletop games</v>
      </c>
      <c r="S2243" s="4">
        <f t="shared" si="366"/>
        <v>42766.827546296292</v>
      </c>
      <c r="T2243" s="4">
        <f t="shared" si="367"/>
        <v>42796.827546296292</v>
      </c>
      <c r="U2243" s="18">
        <f t="shared" ref="U2243:U2306" si="368">T2243-S2243</f>
        <v>30</v>
      </c>
    </row>
    <row r="2244" spans="1:21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65"/>
        <v>1360.0976000000001</v>
      </c>
      <c r="P2244" s="7">
        <f t="shared" si="363"/>
        <v>53.865251485148519</v>
      </c>
      <c r="Q2244" t="str">
        <f t="shared" si="362"/>
        <v>games</v>
      </c>
      <c r="R2244" t="str">
        <f t="shared" si="364"/>
        <v>tabletop games</v>
      </c>
      <c r="S2244" s="4">
        <f t="shared" si="366"/>
        <v>41569.575613425928</v>
      </c>
      <c r="T2244" s="4">
        <f t="shared" si="367"/>
        <v>41605.126388888893</v>
      </c>
      <c r="U2244" s="18">
        <f t="shared" si="368"/>
        <v>35.550775462965248</v>
      </c>
    </row>
    <row r="2245" spans="1:21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65"/>
        <v>930250</v>
      </c>
      <c r="P2245" s="7">
        <f t="shared" si="363"/>
        <v>4.5712530712530715</v>
      </c>
      <c r="Q2245" t="str">
        <f t="shared" si="362"/>
        <v>games</v>
      </c>
      <c r="R2245" t="str">
        <f t="shared" si="364"/>
        <v>tabletop games</v>
      </c>
      <c r="S2245" s="4">
        <f t="shared" si="366"/>
        <v>42800.751041666663</v>
      </c>
      <c r="T2245" s="4">
        <f t="shared" si="367"/>
        <v>42807.125</v>
      </c>
      <c r="U2245" s="18">
        <f t="shared" si="368"/>
        <v>6.3739583333372138</v>
      </c>
    </row>
    <row r="2246" spans="1:21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65"/>
        <v>377.02</v>
      </c>
      <c r="P2246" s="7">
        <f t="shared" si="363"/>
        <v>65.00344827586207</v>
      </c>
      <c r="Q2246" t="str">
        <f t="shared" si="362"/>
        <v>games</v>
      </c>
      <c r="R2246" t="str">
        <f t="shared" si="364"/>
        <v>tabletop games</v>
      </c>
      <c r="S2246" s="4">
        <f t="shared" si="366"/>
        <v>42647.818819444445</v>
      </c>
      <c r="T2246" s="4">
        <f t="shared" si="367"/>
        <v>42659.854166666672</v>
      </c>
      <c r="U2246" s="18">
        <f t="shared" si="368"/>
        <v>12.035347222226846</v>
      </c>
    </row>
    <row r="2247" spans="1:21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65"/>
        <v>2647.0250000000001</v>
      </c>
      <c r="P2247" s="7">
        <f t="shared" si="363"/>
        <v>53.475252525252522</v>
      </c>
      <c r="Q2247" t="str">
        <f t="shared" si="362"/>
        <v>games</v>
      </c>
      <c r="R2247" t="str">
        <f t="shared" si="364"/>
        <v>tabletop games</v>
      </c>
      <c r="S2247" s="4">
        <f t="shared" si="366"/>
        <v>41660.70853009259</v>
      </c>
      <c r="T2247" s="4">
        <f t="shared" si="367"/>
        <v>41691.75</v>
      </c>
      <c r="U2247" s="18">
        <f t="shared" si="368"/>
        <v>31.041469907409919</v>
      </c>
    </row>
    <row r="2248" spans="1:21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65"/>
        <v>100.12</v>
      </c>
      <c r="P2248" s="7">
        <f t="shared" ref="P2248:P2279" si="369">E2248/L2248</f>
        <v>43.912280701754383</v>
      </c>
      <c r="Q2248" t="str">
        <f t="shared" si="362"/>
        <v>games</v>
      </c>
      <c r="R2248" t="str">
        <f t="shared" si="364"/>
        <v>tabletop games</v>
      </c>
      <c r="S2248" s="4">
        <f t="shared" si="366"/>
        <v>42221.79178240741</v>
      </c>
      <c r="T2248" s="4">
        <f t="shared" si="367"/>
        <v>42251.79178240741</v>
      </c>
      <c r="U2248" s="18">
        <f t="shared" si="368"/>
        <v>30</v>
      </c>
    </row>
    <row r="2249" spans="1:21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65"/>
        <v>104.45405405405405</v>
      </c>
      <c r="P2249" s="7">
        <f t="shared" si="369"/>
        <v>50.852631578947367</v>
      </c>
      <c r="Q2249" t="str">
        <f t="shared" si="362"/>
        <v>games</v>
      </c>
      <c r="R2249" t="str">
        <f t="shared" si="364"/>
        <v>tabletop games</v>
      </c>
      <c r="S2249" s="4">
        <f t="shared" si="366"/>
        <v>42200.666261574079</v>
      </c>
      <c r="T2249" s="4">
        <f t="shared" si="367"/>
        <v>42214.666261574079</v>
      </c>
      <c r="U2249" s="18">
        <f t="shared" si="368"/>
        <v>14</v>
      </c>
    </row>
    <row r="2250" spans="1:21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65"/>
        <v>107.21428571428571</v>
      </c>
      <c r="P2250" s="7">
        <f t="shared" si="369"/>
        <v>58.6328125</v>
      </c>
      <c r="Q2250" t="str">
        <f t="shared" si="362"/>
        <v>games</v>
      </c>
      <c r="R2250" t="str">
        <f t="shared" si="364"/>
        <v>tabletop games</v>
      </c>
      <c r="S2250" s="4">
        <f t="shared" si="366"/>
        <v>42688.875902777778</v>
      </c>
      <c r="T2250" s="4">
        <f t="shared" si="367"/>
        <v>42718.875902777778</v>
      </c>
      <c r="U2250" s="18">
        <f t="shared" si="368"/>
        <v>30</v>
      </c>
    </row>
    <row r="2251" spans="1:21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65"/>
        <v>168.77142857142857</v>
      </c>
      <c r="P2251" s="7">
        <f t="shared" si="369"/>
        <v>32.81666666666667</v>
      </c>
      <c r="Q2251" t="str">
        <f t="shared" si="362"/>
        <v>games</v>
      </c>
      <c r="R2251" t="str">
        <f t="shared" si="364"/>
        <v>tabletop games</v>
      </c>
      <c r="S2251" s="4">
        <f t="shared" si="366"/>
        <v>41336.703298611115</v>
      </c>
      <c r="T2251" s="4">
        <f t="shared" si="367"/>
        <v>41366.661631944444</v>
      </c>
      <c r="U2251" s="18">
        <f t="shared" si="368"/>
        <v>29.958333333328483</v>
      </c>
    </row>
    <row r="2252" spans="1:21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65"/>
        <v>975.11200000000008</v>
      </c>
      <c r="P2252" s="7">
        <f t="shared" si="369"/>
        <v>426.93169877408059</v>
      </c>
      <c r="Q2252" t="str">
        <f t="shared" si="362"/>
        <v>games</v>
      </c>
      <c r="R2252" t="str">
        <f t="shared" si="364"/>
        <v>tabletop games</v>
      </c>
      <c r="S2252" s="4">
        <f t="shared" si="366"/>
        <v>42677.005474537036</v>
      </c>
      <c r="T2252" s="4">
        <f t="shared" si="367"/>
        <v>42707.0471412037</v>
      </c>
      <c r="U2252" s="18">
        <f t="shared" si="368"/>
        <v>30.041666666664241</v>
      </c>
    </row>
    <row r="2253" spans="1:21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65"/>
        <v>134.44929411764704</v>
      </c>
      <c r="P2253" s="7">
        <f t="shared" si="369"/>
        <v>23.808729166666669</v>
      </c>
      <c r="Q2253" t="str">
        <f t="shared" si="362"/>
        <v>games</v>
      </c>
      <c r="R2253" t="str">
        <f t="shared" si="364"/>
        <v>tabletop games</v>
      </c>
      <c r="S2253" s="4">
        <f t="shared" si="366"/>
        <v>41846.34579861111</v>
      </c>
      <c r="T2253" s="4">
        <f t="shared" si="367"/>
        <v>41867.34579861111</v>
      </c>
      <c r="U2253" s="18">
        <f t="shared" si="368"/>
        <v>21</v>
      </c>
    </row>
    <row r="2254" spans="1:21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65"/>
        <v>272.27777777777777</v>
      </c>
      <c r="P2254" s="7">
        <f t="shared" si="369"/>
        <v>98.413654618473899</v>
      </c>
      <c r="Q2254" t="str">
        <f t="shared" si="362"/>
        <v>games</v>
      </c>
      <c r="R2254" t="str">
        <f t="shared" si="364"/>
        <v>tabletop games</v>
      </c>
      <c r="S2254" s="4">
        <f t="shared" si="366"/>
        <v>42573.327986111108</v>
      </c>
      <c r="T2254" s="4">
        <f t="shared" si="367"/>
        <v>42588.327986111108</v>
      </c>
      <c r="U2254" s="18">
        <f t="shared" si="368"/>
        <v>15</v>
      </c>
    </row>
    <row r="2255" spans="1:21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65"/>
        <v>112.6875</v>
      </c>
      <c r="P2255" s="7">
        <f t="shared" si="369"/>
        <v>107.32142857142857</v>
      </c>
      <c r="Q2255" t="str">
        <f t="shared" si="362"/>
        <v>games</v>
      </c>
      <c r="R2255" t="str">
        <f t="shared" ref="R2255:R2282" si="370">RIGHT(N2255,14)</f>
        <v>tabletop games</v>
      </c>
      <c r="S2255" s="4">
        <f t="shared" si="366"/>
        <v>42296.631331018521</v>
      </c>
      <c r="T2255" s="4">
        <f t="shared" si="367"/>
        <v>42326.672997685186</v>
      </c>
      <c r="U2255" s="18">
        <f t="shared" si="368"/>
        <v>30.041666666664241</v>
      </c>
    </row>
    <row r="2256" spans="1:21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65"/>
        <v>459.8</v>
      </c>
      <c r="P2256" s="7">
        <f t="shared" si="369"/>
        <v>11.67005076142132</v>
      </c>
      <c r="Q2256" t="str">
        <f t="shared" si="362"/>
        <v>games</v>
      </c>
      <c r="R2256" t="str">
        <f t="shared" si="370"/>
        <v>tabletop games</v>
      </c>
      <c r="S2256" s="4">
        <f t="shared" si="366"/>
        <v>42752.647777777776</v>
      </c>
      <c r="T2256" s="4">
        <f t="shared" si="367"/>
        <v>42759.647777777776</v>
      </c>
      <c r="U2256" s="18">
        <f t="shared" si="368"/>
        <v>7</v>
      </c>
    </row>
    <row r="2257" spans="1:21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65"/>
        <v>286.65822784810126</v>
      </c>
      <c r="P2257" s="7">
        <f t="shared" si="369"/>
        <v>41.782287822878232</v>
      </c>
      <c r="Q2257" t="str">
        <f t="shared" si="362"/>
        <v>games</v>
      </c>
      <c r="R2257" t="str">
        <f t="shared" si="370"/>
        <v>tabletop games</v>
      </c>
      <c r="S2257" s="4">
        <f t="shared" si="366"/>
        <v>42467.951979166668</v>
      </c>
      <c r="T2257" s="4">
        <f t="shared" si="367"/>
        <v>42497.951979166668</v>
      </c>
      <c r="U2257" s="18">
        <f t="shared" si="368"/>
        <v>30</v>
      </c>
    </row>
    <row r="2258" spans="1:21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65"/>
        <v>222.70833333333334</v>
      </c>
      <c r="P2258" s="7">
        <f t="shared" si="369"/>
        <v>21.38</v>
      </c>
      <c r="Q2258" t="str">
        <f t="shared" si="362"/>
        <v>games</v>
      </c>
      <c r="R2258" t="str">
        <f t="shared" si="370"/>
        <v>tabletop games</v>
      </c>
      <c r="S2258" s="4">
        <f t="shared" si="366"/>
        <v>42682.451921296291</v>
      </c>
      <c r="T2258" s="4">
        <f t="shared" si="367"/>
        <v>42696.451921296291</v>
      </c>
      <c r="U2258" s="18">
        <f t="shared" si="368"/>
        <v>14</v>
      </c>
    </row>
    <row r="2259" spans="1:21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65"/>
        <v>636.14</v>
      </c>
      <c r="P2259" s="7">
        <f t="shared" si="369"/>
        <v>94.103550295857985</v>
      </c>
      <c r="Q2259" t="str">
        <f t="shared" si="362"/>
        <v>games</v>
      </c>
      <c r="R2259" t="str">
        <f t="shared" si="370"/>
        <v>tabletop games</v>
      </c>
      <c r="S2259" s="4">
        <f t="shared" si="366"/>
        <v>42505.936678240745</v>
      </c>
      <c r="T2259" s="4">
        <f t="shared" si="367"/>
        <v>42540.958333333328</v>
      </c>
      <c r="U2259" s="18">
        <f t="shared" si="368"/>
        <v>35.021655092583387</v>
      </c>
    </row>
    <row r="2260" spans="1:21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65"/>
        <v>146.5</v>
      </c>
      <c r="P2260" s="7">
        <f t="shared" si="369"/>
        <v>15.721951219512196</v>
      </c>
      <c r="Q2260" t="str">
        <f t="shared" si="362"/>
        <v>games</v>
      </c>
      <c r="R2260" t="str">
        <f t="shared" si="370"/>
        <v>tabletop games</v>
      </c>
      <c r="S2260" s="4">
        <f t="shared" si="366"/>
        <v>42136.75100694444</v>
      </c>
      <c r="T2260" s="4">
        <f t="shared" si="367"/>
        <v>42166.75100694444</v>
      </c>
      <c r="U2260" s="18">
        <f t="shared" si="368"/>
        <v>30</v>
      </c>
    </row>
    <row r="2261" spans="1:21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65"/>
        <v>1867.1</v>
      </c>
      <c r="P2261" s="7">
        <f t="shared" si="369"/>
        <v>90.635922330097088</v>
      </c>
      <c r="Q2261" t="str">
        <f t="shared" si="362"/>
        <v>games</v>
      </c>
      <c r="R2261" t="str">
        <f t="shared" si="370"/>
        <v>tabletop games</v>
      </c>
      <c r="S2261" s="4">
        <f t="shared" si="366"/>
        <v>42702.804814814815</v>
      </c>
      <c r="T2261" s="4">
        <f t="shared" si="367"/>
        <v>42712.804814814815</v>
      </c>
      <c r="U2261" s="18">
        <f t="shared" si="368"/>
        <v>10</v>
      </c>
    </row>
    <row r="2262" spans="1:21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65"/>
        <v>326.92</v>
      </c>
      <c r="P2262" s="7">
        <f t="shared" si="369"/>
        <v>97.297619047619051</v>
      </c>
      <c r="Q2262" t="str">
        <f t="shared" si="362"/>
        <v>games</v>
      </c>
      <c r="R2262" t="str">
        <f t="shared" si="370"/>
        <v>tabletop games</v>
      </c>
      <c r="S2262" s="4">
        <f t="shared" si="366"/>
        <v>41695.016782407409</v>
      </c>
      <c r="T2262" s="4">
        <f t="shared" si="367"/>
        <v>41724.975115740745</v>
      </c>
      <c r="U2262" s="18">
        <f t="shared" si="368"/>
        <v>29.958333333335759</v>
      </c>
    </row>
    <row r="2263" spans="1:21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65"/>
        <v>779.5</v>
      </c>
      <c r="P2263" s="7">
        <f t="shared" si="369"/>
        <v>37.11904761904762</v>
      </c>
      <c r="Q2263" t="str">
        <f t="shared" si="362"/>
        <v>games</v>
      </c>
      <c r="R2263" t="str">
        <f t="shared" si="370"/>
        <v>tabletop games</v>
      </c>
      <c r="S2263" s="4">
        <f t="shared" si="366"/>
        <v>42759.724768518514</v>
      </c>
      <c r="T2263" s="4">
        <f t="shared" si="367"/>
        <v>42780.724768518514</v>
      </c>
      <c r="U2263" s="18">
        <f t="shared" si="368"/>
        <v>21</v>
      </c>
    </row>
    <row r="2264" spans="1:21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65"/>
        <v>154.15151515151516</v>
      </c>
      <c r="P2264" s="7">
        <f t="shared" si="369"/>
        <v>28.104972375690608</v>
      </c>
      <c r="Q2264" t="str">
        <f t="shared" si="362"/>
        <v>games</v>
      </c>
      <c r="R2264" t="str">
        <f t="shared" si="370"/>
        <v>tabletop games</v>
      </c>
      <c r="S2264" s="4">
        <f t="shared" si="366"/>
        <v>41926.585162037038</v>
      </c>
      <c r="T2264" s="4">
        <f t="shared" si="367"/>
        <v>41961</v>
      </c>
      <c r="U2264" s="18">
        <f t="shared" si="368"/>
        <v>34.414837962962338</v>
      </c>
    </row>
    <row r="2265" spans="1:21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65"/>
        <v>115.54666666666667</v>
      </c>
      <c r="P2265" s="7">
        <f t="shared" si="369"/>
        <v>144.43333333333334</v>
      </c>
      <c r="Q2265" t="str">
        <f t="shared" si="362"/>
        <v>games</v>
      </c>
      <c r="R2265" t="str">
        <f t="shared" si="370"/>
        <v>tabletop games</v>
      </c>
      <c r="S2265" s="4">
        <f t="shared" si="366"/>
        <v>42014.832326388889</v>
      </c>
      <c r="T2265" s="4">
        <f t="shared" si="367"/>
        <v>42035.832326388889</v>
      </c>
      <c r="U2265" s="18">
        <f t="shared" si="368"/>
        <v>21</v>
      </c>
    </row>
    <row r="2266" spans="1:21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65"/>
        <v>180.03333333333333</v>
      </c>
      <c r="P2266" s="7">
        <f t="shared" si="369"/>
        <v>24.274157303370785</v>
      </c>
      <c r="Q2266" t="str">
        <f t="shared" si="362"/>
        <v>games</v>
      </c>
      <c r="R2266" t="str">
        <f t="shared" si="370"/>
        <v>tabletop games</v>
      </c>
      <c r="S2266" s="4">
        <f t="shared" si="366"/>
        <v>42496.582337962958</v>
      </c>
      <c r="T2266" s="4">
        <f t="shared" si="367"/>
        <v>42513.125</v>
      </c>
      <c r="U2266" s="18">
        <f t="shared" si="368"/>
        <v>16.542662037041737</v>
      </c>
    </row>
    <row r="2267" spans="1:21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65"/>
        <v>298.5</v>
      </c>
      <c r="P2267" s="7">
        <f t="shared" si="369"/>
        <v>35.117647058823529</v>
      </c>
      <c r="Q2267" t="str">
        <f t="shared" si="362"/>
        <v>games</v>
      </c>
      <c r="R2267" t="str">
        <f t="shared" si="370"/>
        <v>tabletop games</v>
      </c>
      <c r="S2267" s="4">
        <f t="shared" si="366"/>
        <v>42689.853090277778</v>
      </c>
      <c r="T2267" s="4">
        <f t="shared" si="367"/>
        <v>42696.853090277778</v>
      </c>
      <c r="U2267" s="18">
        <f t="shared" si="368"/>
        <v>7</v>
      </c>
    </row>
    <row r="2268" spans="1:21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65"/>
        <v>320.26666666666665</v>
      </c>
      <c r="P2268" s="7">
        <f t="shared" si="369"/>
        <v>24.762886597938145</v>
      </c>
      <c r="Q2268" t="str">
        <f t="shared" si="362"/>
        <v>games</v>
      </c>
      <c r="R2268" t="str">
        <f t="shared" si="370"/>
        <v>tabletop games</v>
      </c>
      <c r="S2268" s="4">
        <f t="shared" si="366"/>
        <v>42469.874907407408</v>
      </c>
      <c r="T2268" s="4">
        <f t="shared" si="367"/>
        <v>42487.083333333328</v>
      </c>
      <c r="U2268" s="18">
        <f t="shared" si="368"/>
        <v>17.208425925920892</v>
      </c>
    </row>
    <row r="2269" spans="1:21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65"/>
        <v>380.52499999999998</v>
      </c>
      <c r="P2269" s="7">
        <f t="shared" si="369"/>
        <v>188.37871287128712</v>
      </c>
      <c r="Q2269" t="str">
        <f t="shared" si="362"/>
        <v>games</v>
      </c>
      <c r="R2269" t="str">
        <f t="shared" si="370"/>
        <v>tabletop games</v>
      </c>
      <c r="S2269" s="4">
        <f t="shared" si="366"/>
        <v>41968.829826388886</v>
      </c>
      <c r="T2269" s="4">
        <f t="shared" si="367"/>
        <v>41994.041666666672</v>
      </c>
      <c r="U2269" s="18">
        <f t="shared" si="368"/>
        <v>25.211840277785086</v>
      </c>
    </row>
    <row r="2270" spans="1:21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65"/>
        <v>102.60000000000001</v>
      </c>
      <c r="P2270" s="7">
        <f t="shared" si="369"/>
        <v>148.08247422680412</v>
      </c>
      <c r="Q2270" t="str">
        <f t="shared" si="362"/>
        <v>games</v>
      </c>
      <c r="R2270" t="str">
        <f t="shared" si="370"/>
        <v>tabletop games</v>
      </c>
      <c r="S2270" s="4">
        <f t="shared" si="366"/>
        <v>42776.082349537042</v>
      </c>
      <c r="T2270" s="4">
        <f t="shared" si="367"/>
        <v>42806.082349537042</v>
      </c>
      <c r="U2270" s="18">
        <f t="shared" si="368"/>
        <v>30</v>
      </c>
    </row>
    <row r="2271" spans="1:21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65"/>
        <v>1801.64</v>
      </c>
      <c r="P2271" s="7">
        <f t="shared" si="369"/>
        <v>49.934589800443462</v>
      </c>
      <c r="Q2271" t="str">
        <f t="shared" si="362"/>
        <v>games</v>
      </c>
      <c r="R2271" t="str">
        <f t="shared" si="370"/>
        <v>tabletop games</v>
      </c>
      <c r="S2271" s="4">
        <f t="shared" si="366"/>
        <v>42776.704432870371</v>
      </c>
      <c r="T2271" s="4">
        <f t="shared" si="367"/>
        <v>42801.208333333328</v>
      </c>
      <c r="U2271" s="18">
        <f t="shared" si="368"/>
        <v>24.503900462957972</v>
      </c>
    </row>
    <row r="2272" spans="1:21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65"/>
        <v>720.24800000000005</v>
      </c>
      <c r="P2272" s="7">
        <f t="shared" si="369"/>
        <v>107.82155688622754</v>
      </c>
      <c r="Q2272" t="str">
        <f t="shared" si="362"/>
        <v>games</v>
      </c>
      <c r="R2272" t="str">
        <f t="shared" si="370"/>
        <v>tabletop games</v>
      </c>
      <c r="S2272" s="4">
        <f t="shared" si="366"/>
        <v>42725.869363425925</v>
      </c>
      <c r="T2272" s="4">
        <f t="shared" si="367"/>
        <v>42745.915972222225</v>
      </c>
      <c r="U2272" s="18">
        <f t="shared" si="368"/>
        <v>20.046608796299552</v>
      </c>
    </row>
    <row r="2273" spans="1:21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65"/>
        <v>283.09000000000003</v>
      </c>
      <c r="P2273" s="7">
        <f t="shared" si="369"/>
        <v>42.63403614457831</v>
      </c>
      <c r="Q2273" t="str">
        <f t="shared" si="362"/>
        <v>games</v>
      </c>
      <c r="R2273" t="str">
        <f t="shared" si="370"/>
        <v>tabletop games</v>
      </c>
      <c r="S2273" s="4">
        <f t="shared" si="366"/>
        <v>42684.000046296293</v>
      </c>
      <c r="T2273" s="4">
        <f t="shared" si="367"/>
        <v>42714.000046296293</v>
      </c>
      <c r="U2273" s="18">
        <f t="shared" si="368"/>
        <v>30</v>
      </c>
    </row>
    <row r="2274" spans="1:21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65"/>
        <v>1356.6000000000001</v>
      </c>
      <c r="P2274" s="7">
        <f t="shared" si="369"/>
        <v>14.370762711864407</v>
      </c>
      <c r="Q2274" t="str">
        <f t="shared" si="362"/>
        <v>games</v>
      </c>
      <c r="R2274" t="str">
        <f t="shared" si="370"/>
        <v>tabletop games</v>
      </c>
      <c r="S2274" s="4">
        <f t="shared" si="366"/>
        <v>42315.699490740742</v>
      </c>
      <c r="T2274" s="4">
        <f t="shared" si="367"/>
        <v>42345.699490740742</v>
      </c>
      <c r="U2274" s="18">
        <f t="shared" si="368"/>
        <v>30</v>
      </c>
    </row>
    <row r="2275" spans="1:21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65"/>
        <v>220.35999999999999</v>
      </c>
      <c r="P2275" s="7">
        <f t="shared" si="369"/>
        <v>37.476190476190474</v>
      </c>
      <c r="Q2275" t="str">
        <f t="shared" ref="Q2275:Q2322" si="371">LEFT(N2275,5)</f>
        <v>games</v>
      </c>
      <c r="R2275" t="str">
        <f t="shared" si="370"/>
        <v>tabletop games</v>
      </c>
      <c r="S2275" s="4">
        <f t="shared" si="366"/>
        <v>42781.549097222218</v>
      </c>
      <c r="T2275" s="4">
        <f t="shared" si="367"/>
        <v>42806.507430555561</v>
      </c>
      <c r="U2275" s="18">
        <f t="shared" si="368"/>
        <v>24.958333333343035</v>
      </c>
    </row>
    <row r="2276" spans="1:21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65"/>
        <v>119.6</v>
      </c>
      <c r="P2276" s="7">
        <f t="shared" si="369"/>
        <v>30.202020202020201</v>
      </c>
      <c r="Q2276" t="str">
        <f t="shared" si="371"/>
        <v>games</v>
      </c>
      <c r="R2276" t="str">
        <f t="shared" si="370"/>
        <v>tabletop games</v>
      </c>
      <c r="S2276" s="4">
        <f t="shared" si="366"/>
        <v>41663.500659722224</v>
      </c>
      <c r="T2276" s="4">
        <f t="shared" si="367"/>
        <v>41693.500659722224</v>
      </c>
      <c r="U2276" s="18">
        <f t="shared" si="368"/>
        <v>30</v>
      </c>
    </row>
    <row r="2277" spans="1:21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65"/>
        <v>407.76923076923077</v>
      </c>
      <c r="P2277" s="7">
        <f t="shared" si="369"/>
        <v>33.550632911392405</v>
      </c>
      <c r="Q2277" t="str">
        <f t="shared" si="371"/>
        <v>games</v>
      </c>
      <c r="R2277" t="str">
        <f t="shared" si="370"/>
        <v>tabletop games</v>
      </c>
      <c r="S2277" s="4">
        <f t="shared" si="366"/>
        <v>41965.616655092592</v>
      </c>
      <c r="T2277" s="4">
        <f t="shared" si="367"/>
        <v>41995.616655092592</v>
      </c>
      <c r="U2277" s="18">
        <f t="shared" si="368"/>
        <v>30</v>
      </c>
    </row>
    <row r="2278" spans="1:21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65"/>
        <v>105.81826105905425</v>
      </c>
      <c r="P2278" s="7">
        <f t="shared" si="369"/>
        <v>64.74666666666667</v>
      </c>
      <c r="Q2278" t="str">
        <f t="shared" si="371"/>
        <v>games</v>
      </c>
      <c r="R2278" t="str">
        <f t="shared" si="370"/>
        <v>tabletop games</v>
      </c>
      <c r="S2278" s="4">
        <f t="shared" si="366"/>
        <v>41614.651493055557</v>
      </c>
      <c r="T2278" s="4">
        <f t="shared" si="367"/>
        <v>41644.651493055557</v>
      </c>
      <c r="U2278" s="18">
        <f t="shared" si="368"/>
        <v>30</v>
      </c>
    </row>
    <row r="2279" spans="1:21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65"/>
        <v>141.08235294117648</v>
      </c>
      <c r="P2279" s="7">
        <f t="shared" si="369"/>
        <v>57.932367149758456</v>
      </c>
      <c r="Q2279" t="str">
        <f t="shared" si="371"/>
        <v>games</v>
      </c>
      <c r="R2279" t="str">
        <f t="shared" si="370"/>
        <v>tabletop games</v>
      </c>
      <c r="S2279" s="4">
        <f t="shared" si="366"/>
        <v>40936.678506944445</v>
      </c>
      <c r="T2279" s="4">
        <f t="shared" si="367"/>
        <v>40966.678506944445</v>
      </c>
      <c r="U2279" s="18">
        <f t="shared" si="368"/>
        <v>30</v>
      </c>
    </row>
    <row r="2280" spans="1:21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65"/>
        <v>270.7</v>
      </c>
      <c r="P2280" s="7">
        <f t="shared" ref="P2280:P2311" si="372">E2280/L2280</f>
        <v>53.078431372549019</v>
      </c>
      <c r="Q2280" t="str">
        <f t="shared" si="371"/>
        <v>games</v>
      </c>
      <c r="R2280" t="str">
        <f t="shared" si="370"/>
        <v>tabletop games</v>
      </c>
      <c r="S2280" s="4">
        <f t="shared" si="366"/>
        <v>42338.709108796298</v>
      </c>
      <c r="T2280" s="4">
        <f t="shared" si="367"/>
        <v>42372.957638888889</v>
      </c>
      <c r="U2280" s="18">
        <f t="shared" si="368"/>
        <v>34.248530092590954</v>
      </c>
    </row>
    <row r="2281" spans="1:21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65"/>
        <v>153.80000000000001</v>
      </c>
      <c r="P2281" s="7">
        <f t="shared" si="372"/>
        <v>48.0625</v>
      </c>
      <c r="Q2281" t="str">
        <f t="shared" si="371"/>
        <v>games</v>
      </c>
      <c r="R2281" t="str">
        <f t="shared" si="370"/>
        <v>tabletop games</v>
      </c>
      <c r="S2281" s="4">
        <f t="shared" si="366"/>
        <v>42020.806701388894</v>
      </c>
      <c r="T2281" s="4">
        <f t="shared" si="367"/>
        <v>42039.166666666672</v>
      </c>
      <c r="U2281" s="18">
        <f t="shared" si="368"/>
        <v>18.359965277777519</v>
      </c>
    </row>
    <row r="2282" spans="1:21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65"/>
        <v>403.57653061224488</v>
      </c>
      <c r="P2282" s="7">
        <f t="shared" si="372"/>
        <v>82.396874999999994</v>
      </c>
      <c r="Q2282" t="str">
        <f t="shared" si="371"/>
        <v>games</v>
      </c>
      <c r="R2282" t="str">
        <f t="shared" si="370"/>
        <v>tabletop games</v>
      </c>
      <c r="S2282" s="4">
        <f t="shared" si="366"/>
        <v>42234.624895833331</v>
      </c>
      <c r="T2282" s="4">
        <f t="shared" si="367"/>
        <v>42264.624895833331</v>
      </c>
      <c r="U2282" s="18">
        <f t="shared" si="368"/>
        <v>30</v>
      </c>
    </row>
    <row r="2283" spans="1:21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65"/>
        <v>185</v>
      </c>
      <c r="P2283" s="7">
        <f t="shared" si="372"/>
        <v>50.454545454545453</v>
      </c>
      <c r="Q2283" t="str">
        <f t="shared" si="371"/>
        <v>music</v>
      </c>
      <c r="R2283" t="str">
        <f t="shared" ref="R2283:R2302" si="373">RIGHT(N2283,4)</f>
        <v>rock</v>
      </c>
      <c r="S2283" s="4">
        <f t="shared" si="366"/>
        <v>40687.285844907405</v>
      </c>
      <c r="T2283" s="4">
        <f t="shared" si="367"/>
        <v>40749.284722222219</v>
      </c>
      <c r="U2283" s="18">
        <f t="shared" si="368"/>
        <v>61.998877314814308</v>
      </c>
    </row>
    <row r="2284" spans="1:21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65"/>
        <v>185.33333333333331</v>
      </c>
      <c r="P2284" s="7">
        <f t="shared" si="372"/>
        <v>115.83333333333333</v>
      </c>
      <c r="Q2284" t="str">
        <f t="shared" si="371"/>
        <v>music</v>
      </c>
      <c r="R2284" t="str">
        <f t="shared" si="373"/>
        <v>rock</v>
      </c>
      <c r="S2284" s="4">
        <f t="shared" si="366"/>
        <v>42323.17460648148</v>
      </c>
      <c r="T2284" s="4">
        <f t="shared" si="367"/>
        <v>42383.17460648148</v>
      </c>
      <c r="U2284" s="18">
        <f t="shared" si="368"/>
        <v>60</v>
      </c>
    </row>
    <row r="2285" spans="1:21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65"/>
        <v>100.85533333333332</v>
      </c>
      <c r="P2285" s="7">
        <f t="shared" si="372"/>
        <v>63.03458333333333</v>
      </c>
      <c r="Q2285" t="str">
        <f t="shared" si="371"/>
        <v>music</v>
      </c>
      <c r="R2285" t="str">
        <f t="shared" si="373"/>
        <v>rock</v>
      </c>
      <c r="S2285" s="4">
        <f t="shared" si="366"/>
        <v>40978.125046296293</v>
      </c>
      <c r="T2285" s="4">
        <f t="shared" si="367"/>
        <v>41038.083379629628</v>
      </c>
      <c r="U2285" s="18">
        <f t="shared" si="368"/>
        <v>59.958333333335759</v>
      </c>
    </row>
    <row r="2286" spans="1:21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65"/>
        <v>106.22116666666668</v>
      </c>
      <c r="P2286" s="7">
        <f t="shared" si="372"/>
        <v>108.02152542372882</v>
      </c>
      <c r="Q2286" t="str">
        <f t="shared" si="371"/>
        <v>music</v>
      </c>
      <c r="R2286" t="str">
        <f t="shared" si="373"/>
        <v>rock</v>
      </c>
      <c r="S2286" s="4">
        <f t="shared" si="366"/>
        <v>40585.796817129631</v>
      </c>
      <c r="T2286" s="4">
        <f t="shared" si="367"/>
        <v>40614.166666666664</v>
      </c>
      <c r="U2286" s="18">
        <f t="shared" si="368"/>
        <v>28.369849537033588</v>
      </c>
    </row>
    <row r="2287" spans="1:21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65"/>
        <v>121.36666666666667</v>
      </c>
      <c r="P2287" s="7">
        <f t="shared" si="372"/>
        <v>46.088607594936711</v>
      </c>
      <c r="Q2287" t="str">
        <f t="shared" si="371"/>
        <v>music</v>
      </c>
      <c r="R2287" t="str">
        <f t="shared" si="373"/>
        <v>rock</v>
      </c>
      <c r="S2287" s="4">
        <f t="shared" si="366"/>
        <v>41059.185682870375</v>
      </c>
      <c r="T2287" s="4">
        <f t="shared" si="367"/>
        <v>41089.185682870375</v>
      </c>
      <c r="U2287" s="18">
        <f t="shared" si="368"/>
        <v>30</v>
      </c>
    </row>
    <row r="2288" spans="1:21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65"/>
        <v>100.06666666666666</v>
      </c>
      <c r="P2288" s="7">
        <f t="shared" si="372"/>
        <v>107.21428571428571</v>
      </c>
      <c r="Q2288" t="str">
        <f t="shared" si="371"/>
        <v>music</v>
      </c>
      <c r="R2288" t="str">
        <f t="shared" si="373"/>
        <v>rock</v>
      </c>
      <c r="S2288" s="4">
        <f t="shared" si="366"/>
        <v>41494.963587962964</v>
      </c>
      <c r="T2288" s="4">
        <f t="shared" si="367"/>
        <v>41523.165972222225</v>
      </c>
      <c r="U2288" s="18">
        <f t="shared" si="368"/>
        <v>28.202384259260725</v>
      </c>
    </row>
    <row r="2289" spans="1:21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65"/>
        <v>119.97755555555555</v>
      </c>
      <c r="P2289" s="7">
        <f t="shared" si="372"/>
        <v>50.9338679245283</v>
      </c>
      <c r="Q2289" t="str">
        <f t="shared" si="371"/>
        <v>music</v>
      </c>
      <c r="R2289" t="str">
        <f t="shared" si="373"/>
        <v>rock</v>
      </c>
      <c r="S2289" s="4">
        <f t="shared" si="366"/>
        <v>41792.667361111111</v>
      </c>
      <c r="T2289" s="4">
        <f t="shared" si="367"/>
        <v>41813.667361111111</v>
      </c>
      <c r="U2289" s="18">
        <f t="shared" si="368"/>
        <v>21</v>
      </c>
    </row>
    <row r="2290" spans="1:21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65"/>
        <v>100.1</v>
      </c>
      <c r="P2290" s="7">
        <f t="shared" si="372"/>
        <v>40.04</v>
      </c>
      <c r="Q2290" t="str">
        <f t="shared" si="371"/>
        <v>music</v>
      </c>
      <c r="R2290" t="str">
        <f t="shared" si="373"/>
        <v>rock</v>
      </c>
      <c r="S2290" s="4">
        <f t="shared" si="366"/>
        <v>41067.827418981484</v>
      </c>
      <c r="T2290" s="4">
        <f t="shared" si="367"/>
        <v>41086.75</v>
      </c>
      <c r="U2290" s="18">
        <f t="shared" si="368"/>
        <v>18.922581018516212</v>
      </c>
    </row>
    <row r="2291" spans="1:21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65"/>
        <v>107.4</v>
      </c>
      <c r="P2291" s="7">
        <f t="shared" si="372"/>
        <v>64.44</v>
      </c>
      <c r="Q2291" t="str">
        <f t="shared" si="371"/>
        <v>music</v>
      </c>
      <c r="R2291" t="str">
        <f t="shared" si="373"/>
        <v>rock</v>
      </c>
      <c r="S2291" s="4">
        <f t="shared" si="366"/>
        <v>41571.998379629629</v>
      </c>
      <c r="T2291" s="4">
        <f t="shared" si="367"/>
        <v>41614.973611111112</v>
      </c>
      <c r="U2291" s="18">
        <f t="shared" si="368"/>
        <v>42.975231481483206</v>
      </c>
    </row>
    <row r="2292" spans="1:21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65"/>
        <v>104.06666666666666</v>
      </c>
      <c r="P2292" s="7">
        <f t="shared" si="372"/>
        <v>53.827586206896555</v>
      </c>
      <c r="Q2292" t="str">
        <f t="shared" si="371"/>
        <v>music</v>
      </c>
      <c r="R2292" t="str">
        <f t="shared" si="373"/>
        <v>rock</v>
      </c>
      <c r="S2292" s="4">
        <f t="shared" si="366"/>
        <v>40070.253819444442</v>
      </c>
      <c r="T2292" s="4">
        <f t="shared" si="367"/>
        <v>40148.708333333336</v>
      </c>
      <c r="U2292" s="18">
        <f t="shared" si="368"/>
        <v>78.454513888893416</v>
      </c>
    </row>
    <row r="2293" spans="1:21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65"/>
        <v>172.8</v>
      </c>
      <c r="P2293" s="7">
        <f t="shared" si="372"/>
        <v>100.46511627906976</v>
      </c>
      <c r="Q2293" t="str">
        <f t="shared" si="371"/>
        <v>music</v>
      </c>
      <c r="R2293" t="str">
        <f t="shared" si="373"/>
        <v>rock</v>
      </c>
      <c r="S2293" s="4">
        <f t="shared" si="366"/>
        <v>40987.977060185185</v>
      </c>
      <c r="T2293" s="4">
        <f t="shared" si="367"/>
        <v>41022.166666666664</v>
      </c>
      <c r="U2293" s="18">
        <f t="shared" si="368"/>
        <v>34.189606481479132</v>
      </c>
    </row>
    <row r="2294" spans="1:21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65"/>
        <v>107.2505</v>
      </c>
      <c r="P2294" s="7">
        <f t="shared" si="372"/>
        <v>46.630652173913049</v>
      </c>
      <c r="Q2294" t="str">
        <f t="shared" si="371"/>
        <v>music</v>
      </c>
      <c r="R2294" t="str">
        <f t="shared" si="373"/>
        <v>rock</v>
      </c>
      <c r="S2294" s="4">
        <f t="shared" si="366"/>
        <v>40987.697638888887</v>
      </c>
      <c r="T2294" s="4">
        <f t="shared" si="367"/>
        <v>41017.697638888887</v>
      </c>
      <c r="U2294" s="18">
        <f t="shared" si="368"/>
        <v>30</v>
      </c>
    </row>
    <row r="2295" spans="1:21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65"/>
        <v>108.23529411764706</v>
      </c>
      <c r="P2295" s="7">
        <f t="shared" si="372"/>
        <v>34.074074074074076</v>
      </c>
      <c r="Q2295" t="str">
        <f t="shared" si="371"/>
        <v>music</v>
      </c>
      <c r="R2295" t="str">
        <f t="shared" si="373"/>
        <v>rock</v>
      </c>
      <c r="S2295" s="4">
        <f t="shared" si="366"/>
        <v>41151.708321759259</v>
      </c>
      <c r="T2295" s="4">
        <f t="shared" si="367"/>
        <v>41177.165972222225</v>
      </c>
      <c r="U2295" s="18">
        <f t="shared" si="368"/>
        <v>25.45765046296583</v>
      </c>
    </row>
    <row r="2296" spans="1:21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65"/>
        <v>146.08079999999998</v>
      </c>
      <c r="P2296" s="7">
        <f t="shared" si="372"/>
        <v>65.214642857142863</v>
      </c>
      <c r="Q2296" t="str">
        <f t="shared" si="371"/>
        <v>music</v>
      </c>
      <c r="R2296" t="str">
        <f t="shared" si="373"/>
        <v>rock</v>
      </c>
      <c r="S2296" s="4">
        <f t="shared" si="366"/>
        <v>41264.72314814815</v>
      </c>
      <c r="T2296" s="4">
        <f t="shared" si="367"/>
        <v>41294.72314814815</v>
      </c>
      <c r="U2296" s="18">
        <f t="shared" si="368"/>
        <v>30</v>
      </c>
    </row>
    <row r="2297" spans="1:21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65"/>
        <v>125.25</v>
      </c>
      <c r="P2297" s="7">
        <f t="shared" si="372"/>
        <v>44.205882352941174</v>
      </c>
      <c r="Q2297" t="str">
        <f t="shared" si="371"/>
        <v>music</v>
      </c>
      <c r="R2297" t="str">
        <f t="shared" si="373"/>
        <v>rock</v>
      </c>
      <c r="S2297" s="4">
        <f t="shared" si="366"/>
        <v>41270.954351851848</v>
      </c>
      <c r="T2297" s="4">
        <f t="shared" si="367"/>
        <v>41300.954351851848</v>
      </c>
      <c r="U2297" s="18">
        <f t="shared" si="368"/>
        <v>30</v>
      </c>
    </row>
    <row r="2298" spans="1:21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65"/>
        <v>149.07142857142856</v>
      </c>
      <c r="P2298" s="7">
        <f t="shared" si="372"/>
        <v>71.965517241379317</v>
      </c>
      <c r="Q2298" t="str">
        <f t="shared" si="371"/>
        <v>music</v>
      </c>
      <c r="R2298" t="str">
        <f t="shared" si="373"/>
        <v>rock</v>
      </c>
      <c r="S2298" s="4">
        <f t="shared" si="366"/>
        <v>40927.731782407405</v>
      </c>
      <c r="T2298" s="4">
        <f t="shared" si="367"/>
        <v>40962.731782407405</v>
      </c>
      <c r="U2298" s="18">
        <f t="shared" si="368"/>
        <v>35</v>
      </c>
    </row>
    <row r="2299" spans="1:21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65"/>
        <v>100.6</v>
      </c>
      <c r="P2299" s="7">
        <f t="shared" si="372"/>
        <v>52.94736842105263</v>
      </c>
      <c r="Q2299" t="str">
        <f t="shared" si="371"/>
        <v>music</v>
      </c>
      <c r="R2299" t="str">
        <f t="shared" si="373"/>
        <v>rock</v>
      </c>
      <c r="S2299" s="4">
        <f t="shared" si="366"/>
        <v>40948.042233796295</v>
      </c>
      <c r="T2299" s="4">
        <f t="shared" si="367"/>
        <v>40982.165972222225</v>
      </c>
      <c r="U2299" s="18">
        <f t="shared" si="368"/>
        <v>34.123738425929332</v>
      </c>
    </row>
    <row r="2300" spans="1:21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65"/>
        <v>105.07333333333332</v>
      </c>
      <c r="P2300" s="7">
        <f t="shared" si="372"/>
        <v>109.45138888888889</v>
      </c>
      <c r="Q2300" t="str">
        <f t="shared" si="371"/>
        <v>music</v>
      </c>
      <c r="R2300" t="str">
        <f t="shared" si="373"/>
        <v>rock</v>
      </c>
      <c r="S2300" s="4">
        <f t="shared" si="366"/>
        <v>41694.84065972222</v>
      </c>
      <c r="T2300" s="4">
        <f t="shared" si="367"/>
        <v>41724.798993055556</v>
      </c>
      <c r="U2300" s="18">
        <f t="shared" si="368"/>
        <v>29.958333333335759</v>
      </c>
    </row>
    <row r="2301" spans="1:21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65"/>
        <v>350.16666666666663</v>
      </c>
      <c r="P2301" s="7">
        <f t="shared" si="372"/>
        <v>75.035714285714292</v>
      </c>
      <c r="Q2301" t="str">
        <f t="shared" si="371"/>
        <v>music</v>
      </c>
      <c r="R2301" t="str">
        <f t="shared" si="373"/>
        <v>rock</v>
      </c>
      <c r="S2301" s="4">
        <f t="shared" si="366"/>
        <v>40565.032511574071</v>
      </c>
      <c r="T2301" s="4">
        <f t="shared" si="367"/>
        <v>40580.032511574071</v>
      </c>
      <c r="U2301" s="18">
        <f t="shared" si="368"/>
        <v>15</v>
      </c>
    </row>
    <row r="2302" spans="1:21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65"/>
        <v>101.25</v>
      </c>
      <c r="P2302" s="7">
        <f t="shared" si="372"/>
        <v>115.71428571428571</v>
      </c>
      <c r="Q2302" t="str">
        <f t="shared" si="371"/>
        <v>music</v>
      </c>
      <c r="R2302" t="str">
        <f t="shared" si="373"/>
        <v>rock</v>
      </c>
      <c r="S2302" s="4">
        <f t="shared" si="366"/>
        <v>41074.727037037039</v>
      </c>
      <c r="T2302" s="4">
        <f t="shared" si="367"/>
        <v>41088.727037037039</v>
      </c>
      <c r="U2302" s="18">
        <f t="shared" si="368"/>
        <v>14</v>
      </c>
    </row>
    <row r="2303" spans="1:21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65"/>
        <v>133.6044</v>
      </c>
      <c r="P2303" s="7">
        <f t="shared" si="372"/>
        <v>31.659810426540286</v>
      </c>
      <c r="Q2303" t="str">
        <f t="shared" si="371"/>
        <v>music</v>
      </c>
      <c r="R2303" t="str">
        <f t="shared" ref="R2303:R2322" si="374">RIGHT(N2303,10)</f>
        <v>indie rock</v>
      </c>
      <c r="S2303" s="4">
        <f t="shared" si="366"/>
        <v>41416.146944444445</v>
      </c>
      <c r="T2303" s="4">
        <f t="shared" si="367"/>
        <v>41446.146944444445</v>
      </c>
      <c r="U2303" s="18">
        <f t="shared" si="368"/>
        <v>30</v>
      </c>
    </row>
    <row r="2304" spans="1:21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65"/>
        <v>170.65217391304347</v>
      </c>
      <c r="P2304" s="7">
        <f t="shared" si="372"/>
        <v>46.176470588235297</v>
      </c>
      <c r="Q2304" t="str">
        <f t="shared" si="371"/>
        <v>music</v>
      </c>
      <c r="R2304" t="str">
        <f t="shared" si="374"/>
        <v>indie rock</v>
      </c>
      <c r="S2304" s="4">
        <f t="shared" si="366"/>
        <v>41605.868449074071</v>
      </c>
      <c r="T2304" s="4">
        <f t="shared" si="367"/>
        <v>41639.291666666664</v>
      </c>
      <c r="U2304" s="18">
        <f t="shared" si="368"/>
        <v>33.423217592593573</v>
      </c>
    </row>
    <row r="2305" spans="1:21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65"/>
        <v>109.35829457364341</v>
      </c>
      <c r="P2305" s="7">
        <f t="shared" si="372"/>
        <v>68.481650485436887</v>
      </c>
      <c r="Q2305" t="str">
        <f t="shared" si="371"/>
        <v>music</v>
      </c>
      <c r="R2305" t="str">
        <f t="shared" si="374"/>
        <v>indie rock</v>
      </c>
      <c r="S2305" s="4">
        <f t="shared" si="366"/>
        <v>40850.111064814817</v>
      </c>
      <c r="T2305" s="4">
        <f t="shared" si="367"/>
        <v>40890.152731481481</v>
      </c>
      <c r="U2305" s="18">
        <f t="shared" si="368"/>
        <v>40.041666666664241</v>
      </c>
    </row>
    <row r="2306" spans="1:21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375">(E2306/D2306)*100</f>
        <v>100.70033333333335</v>
      </c>
      <c r="P2306" s="7">
        <f t="shared" si="372"/>
        <v>53.469203539823013</v>
      </c>
      <c r="Q2306" t="str">
        <f t="shared" si="371"/>
        <v>music</v>
      </c>
      <c r="R2306" t="str">
        <f t="shared" si="374"/>
        <v>indie rock</v>
      </c>
      <c r="S2306" s="4">
        <f t="shared" ref="S2306:S2369" si="376" xml:space="preserve"> ((J2306/86400) +25569)</f>
        <v>40502.815868055557</v>
      </c>
      <c r="T2306" s="4">
        <f t="shared" ref="T2306:T2369" si="377" xml:space="preserve"> ((I2306/86400) +25569)</f>
        <v>40544.207638888889</v>
      </c>
      <c r="U2306" s="18">
        <f t="shared" si="368"/>
        <v>41.391770833331975</v>
      </c>
    </row>
    <row r="2307" spans="1:21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375"/>
        <v>101.22777777777779</v>
      </c>
      <c r="P2307" s="7">
        <f t="shared" si="372"/>
        <v>109.10778443113773</v>
      </c>
      <c r="Q2307" t="str">
        <f t="shared" si="371"/>
        <v>music</v>
      </c>
      <c r="R2307" t="str">
        <f t="shared" si="374"/>
        <v>indie rock</v>
      </c>
      <c r="S2307" s="4">
        <f t="shared" si="376"/>
        <v>41834.695277777777</v>
      </c>
      <c r="T2307" s="4">
        <f t="shared" si="377"/>
        <v>41859.75</v>
      </c>
      <c r="U2307" s="18">
        <f t="shared" ref="U2307:U2370" si="378">T2307-S2307</f>
        <v>25.054722222223063</v>
      </c>
    </row>
    <row r="2308" spans="1:21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75"/>
        <v>106.75857142857143</v>
      </c>
      <c r="P2308" s="7">
        <f t="shared" si="372"/>
        <v>51.185616438356163</v>
      </c>
      <c r="Q2308" t="str">
        <f t="shared" si="371"/>
        <v>music</v>
      </c>
      <c r="R2308" t="str">
        <f t="shared" si="374"/>
        <v>indie rock</v>
      </c>
      <c r="S2308" s="4">
        <f t="shared" si="376"/>
        <v>40948.16815972222</v>
      </c>
      <c r="T2308" s="4">
        <f t="shared" si="377"/>
        <v>40978.16815972222</v>
      </c>
      <c r="U2308" s="18">
        <f t="shared" si="378"/>
        <v>30</v>
      </c>
    </row>
    <row r="2309" spans="1:21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75"/>
        <v>106.65777537961894</v>
      </c>
      <c r="P2309" s="7">
        <f t="shared" si="372"/>
        <v>27.936800000000002</v>
      </c>
      <c r="Q2309" t="str">
        <f t="shared" si="371"/>
        <v>music</v>
      </c>
      <c r="R2309" t="str">
        <f t="shared" si="374"/>
        <v>indie rock</v>
      </c>
      <c r="S2309" s="4">
        <f t="shared" si="376"/>
        <v>41004.802465277782</v>
      </c>
      <c r="T2309" s="4">
        <f t="shared" si="377"/>
        <v>41034.802407407406</v>
      </c>
      <c r="U2309" s="18">
        <f t="shared" si="378"/>
        <v>29.999942129623378</v>
      </c>
    </row>
    <row r="2310" spans="1:21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75"/>
        <v>101.30622</v>
      </c>
      <c r="P2310" s="7">
        <f t="shared" si="372"/>
        <v>82.496921824104234</v>
      </c>
      <c r="Q2310" t="str">
        <f t="shared" si="371"/>
        <v>music</v>
      </c>
      <c r="R2310" t="str">
        <f t="shared" si="374"/>
        <v>indie rock</v>
      </c>
      <c r="S2310" s="4">
        <f t="shared" si="376"/>
        <v>41851.962916666671</v>
      </c>
      <c r="T2310" s="4">
        <f t="shared" si="377"/>
        <v>41880.041666666664</v>
      </c>
      <c r="U2310" s="18">
        <f t="shared" si="378"/>
        <v>28.078749999993306</v>
      </c>
    </row>
    <row r="2311" spans="1:21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75"/>
        <v>106.67450000000001</v>
      </c>
      <c r="P2311" s="7">
        <f t="shared" si="372"/>
        <v>59.817476635514019</v>
      </c>
      <c r="Q2311" t="str">
        <f t="shared" si="371"/>
        <v>music</v>
      </c>
      <c r="R2311" t="str">
        <f t="shared" si="374"/>
        <v>indie rock</v>
      </c>
      <c r="S2311" s="4">
        <f t="shared" si="376"/>
        <v>41307.987696759257</v>
      </c>
      <c r="T2311" s="4">
        <f t="shared" si="377"/>
        <v>41342.987696759257</v>
      </c>
      <c r="U2311" s="18">
        <f t="shared" si="378"/>
        <v>35</v>
      </c>
    </row>
    <row r="2312" spans="1:21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75"/>
        <v>428.83978378378379</v>
      </c>
      <c r="P2312" s="7">
        <f t="shared" ref="P2312:P2342" si="379">E2312/L2312</f>
        <v>64.816470588235291</v>
      </c>
      <c r="Q2312" t="str">
        <f t="shared" si="371"/>
        <v>music</v>
      </c>
      <c r="R2312" t="str">
        <f t="shared" si="374"/>
        <v>indie rock</v>
      </c>
      <c r="S2312" s="4">
        <f t="shared" si="376"/>
        <v>41324.79415509259</v>
      </c>
      <c r="T2312" s="4">
        <f t="shared" si="377"/>
        <v>41354.752488425926</v>
      </c>
      <c r="U2312" s="18">
        <f t="shared" si="378"/>
        <v>29.958333333335759</v>
      </c>
    </row>
    <row r="2313" spans="1:21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75"/>
        <v>104.11111111111111</v>
      </c>
      <c r="P2313" s="7">
        <f t="shared" si="379"/>
        <v>90.09615384615384</v>
      </c>
      <c r="Q2313" t="str">
        <f t="shared" si="371"/>
        <v>music</v>
      </c>
      <c r="R2313" t="str">
        <f t="shared" si="374"/>
        <v>indie rock</v>
      </c>
      <c r="S2313" s="4">
        <f t="shared" si="376"/>
        <v>41736.004502314812</v>
      </c>
      <c r="T2313" s="4">
        <f t="shared" si="377"/>
        <v>41766.004502314812</v>
      </c>
      <c r="U2313" s="18">
        <f t="shared" si="378"/>
        <v>30</v>
      </c>
    </row>
    <row r="2314" spans="1:21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75"/>
        <v>107.86666666666666</v>
      </c>
      <c r="P2314" s="7">
        <f t="shared" si="379"/>
        <v>40.962025316455694</v>
      </c>
      <c r="Q2314" t="str">
        <f t="shared" si="371"/>
        <v>music</v>
      </c>
      <c r="R2314" t="str">
        <f t="shared" si="374"/>
        <v>indie rock</v>
      </c>
      <c r="S2314" s="4">
        <f t="shared" si="376"/>
        <v>41716.632847222223</v>
      </c>
      <c r="T2314" s="4">
        <f t="shared" si="377"/>
        <v>41747.958333333336</v>
      </c>
      <c r="U2314" s="18">
        <f t="shared" si="378"/>
        <v>31.325486111112696</v>
      </c>
    </row>
    <row r="2315" spans="1:21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75"/>
        <v>175.84040000000002</v>
      </c>
      <c r="P2315" s="7">
        <f t="shared" si="379"/>
        <v>56.000127388535034</v>
      </c>
      <c r="Q2315" t="str">
        <f t="shared" si="371"/>
        <v>music</v>
      </c>
      <c r="R2315" t="str">
        <f t="shared" si="374"/>
        <v>indie rock</v>
      </c>
      <c r="S2315" s="4">
        <f t="shared" si="376"/>
        <v>41002.958634259259</v>
      </c>
      <c r="T2315" s="4">
        <f t="shared" si="377"/>
        <v>41032.958634259259</v>
      </c>
      <c r="U2315" s="18">
        <f t="shared" si="378"/>
        <v>30</v>
      </c>
    </row>
    <row r="2316" spans="1:21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75"/>
        <v>156.97</v>
      </c>
      <c r="P2316" s="7">
        <f t="shared" si="379"/>
        <v>37.672800000000002</v>
      </c>
      <c r="Q2316" t="str">
        <f t="shared" si="371"/>
        <v>music</v>
      </c>
      <c r="R2316" t="str">
        <f t="shared" si="374"/>
        <v>indie rock</v>
      </c>
      <c r="S2316" s="4">
        <f t="shared" si="376"/>
        <v>41037.551585648151</v>
      </c>
      <c r="T2316" s="4">
        <f t="shared" si="377"/>
        <v>41067.551585648151</v>
      </c>
      <c r="U2316" s="18">
        <f t="shared" si="378"/>
        <v>30</v>
      </c>
    </row>
    <row r="2317" spans="1:21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75"/>
        <v>102.60000000000001</v>
      </c>
      <c r="P2317" s="7">
        <f t="shared" si="379"/>
        <v>40.078125</v>
      </c>
      <c r="Q2317" t="str">
        <f t="shared" si="371"/>
        <v>music</v>
      </c>
      <c r="R2317" t="str">
        <f t="shared" si="374"/>
        <v>indie rock</v>
      </c>
      <c r="S2317" s="4">
        <f t="shared" si="376"/>
        <v>41004.72619212963</v>
      </c>
      <c r="T2317" s="4">
        <f t="shared" si="377"/>
        <v>41034.72619212963</v>
      </c>
      <c r="U2317" s="18">
        <f t="shared" si="378"/>
        <v>30</v>
      </c>
    </row>
    <row r="2318" spans="1:21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75"/>
        <v>104.04266666666666</v>
      </c>
      <c r="P2318" s="7">
        <f t="shared" si="379"/>
        <v>78.031999999999996</v>
      </c>
      <c r="Q2318" t="str">
        <f t="shared" si="371"/>
        <v>music</v>
      </c>
      <c r="R2318" t="str">
        <f t="shared" si="374"/>
        <v>indie rock</v>
      </c>
      <c r="S2318" s="4">
        <f t="shared" si="376"/>
        <v>40079.725115740745</v>
      </c>
      <c r="T2318" s="4">
        <f t="shared" si="377"/>
        <v>40156.766666666663</v>
      </c>
      <c r="U2318" s="18">
        <f t="shared" si="378"/>
        <v>77.041550925918273</v>
      </c>
    </row>
    <row r="2319" spans="1:21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75"/>
        <v>104</v>
      </c>
      <c r="P2319" s="7">
        <f t="shared" si="379"/>
        <v>18.90909090909091</v>
      </c>
      <c r="Q2319" t="str">
        <f t="shared" si="371"/>
        <v>music</v>
      </c>
      <c r="R2319" t="str">
        <f t="shared" si="374"/>
        <v>indie rock</v>
      </c>
      <c r="S2319" s="4">
        <f t="shared" si="376"/>
        <v>40192.542233796295</v>
      </c>
      <c r="T2319" s="4">
        <f t="shared" si="377"/>
        <v>40224.208333333336</v>
      </c>
      <c r="U2319" s="18">
        <f t="shared" si="378"/>
        <v>31.666099537040282</v>
      </c>
    </row>
    <row r="2320" spans="1:21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375"/>
        <v>121.05999999999999</v>
      </c>
      <c r="P2320" s="7">
        <f t="shared" si="379"/>
        <v>37.134969325153371</v>
      </c>
      <c r="Q2320" t="str">
        <f t="shared" si="371"/>
        <v>music</v>
      </c>
      <c r="R2320" t="str">
        <f t="shared" si="374"/>
        <v>indie rock</v>
      </c>
      <c r="S2320" s="4">
        <f t="shared" si="376"/>
        <v>40050.643680555557</v>
      </c>
      <c r="T2320" s="4">
        <f t="shared" si="377"/>
        <v>40082.165972222225</v>
      </c>
      <c r="U2320" s="18">
        <f t="shared" si="378"/>
        <v>31.522291666668025</v>
      </c>
    </row>
    <row r="2321" spans="1:21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75"/>
        <v>107.69999999999999</v>
      </c>
      <c r="P2321" s="7">
        <f t="shared" si="379"/>
        <v>41.961038961038959</v>
      </c>
      <c r="Q2321" t="str">
        <f t="shared" si="371"/>
        <v>music</v>
      </c>
      <c r="R2321" t="str">
        <f t="shared" si="374"/>
        <v>indie rock</v>
      </c>
      <c r="S2321" s="4">
        <f t="shared" si="376"/>
        <v>41593.082002314812</v>
      </c>
      <c r="T2321" s="4">
        <f t="shared" si="377"/>
        <v>41623.082002314812</v>
      </c>
      <c r="U2321" s="18">
        <f t="shared" si="378"/>
        <v>30</v>
      </c>
    </row>
    <row r="2322" spans="1:21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75"/>
        <v>108.66</v>
      </c>
      <c r="P2322" s="7">
        <f t="shared" si="379"/>
        <v>61.044943820224717</v>
      </c>
      <c r="Q2322" t="str">
        <f t="shared" si="371"/>
        <v>music</v>
      </c>
      <c r="R2322" t="str">
        <f t="shared" si="374"/>
        <v>indie rock</v>
      </c>
      <c r="S2322" s="4">
        <f t="shared" si="376"/>
        <v>41696.817129629628</v>
      </c>
      <c r="T2322" s="4">
        <f t="shared" si="377"/>
        <v>41731.775462962964</v>
      </c>
      <c r="U2322" s="18">
        <f t="shared" si="378"/>
        <v>34.958333333335759</v>
      </c>
    </row>
    <row r="2323" spans="1:21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75"/>
        <v>39.120962394619681</v>
      </c>
      <c r="P2323" s="7">
        <f t="shared" si="379"/>
        <v>64.53125</v>
      </c>
      <c r="Q2323" t="str">
        <f t="shared" ref="Q2323:Q2342" si="380">LEFT(N2323,4)</f>
        <v>food</v>
      </c>
      <c r="R2323" t="str">
        <f t="shared" ref="R2323:R2342" si="381">RIGHT(N2323,11)</f>
        <v>small batch</v>
      </c>
      <c r="S2323" s="4">
        <f t="shared" si="376"/>
        <v>42799.260428240741</v>
      </c>
      <c r="T2323" s="4">
        <f t="shared" si="377"/>
        <v>42829.21876157407</v>
      </c>
      <c r="U2323" s="18">
        <f t="shared" si="378"/>
        <v>29.958333333328483</v>
      </c>
    </row>
    <row r="2324" spans="1:21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75"/>
        <v>3.1481481481481479</v>
      </c>
      <c r="P2324" s="7">
        <f t="shared" si="379"/>
        <v>21.25</v>
      </c>
      <c r="Q2324" t="str">
        <f t="shared" si="380"/>
        <v>food</v>
      </c>
      <c r="R2324" t="str">
        <f t="shared" si="381"/>
        <v>small batch</v>
      </c>
      <c r="S2324" s="4">
        <f t="shared" si="376"/>
        <v>42804.895474537036</v>
      </c>
      <c r="T2324" s="4">
        <f t="shared" si="377"/>
        <v>42834.853807870371</v>
      </c>
      <c r="U2324" s="18">
        <f t="shared" si="378"/>
        <v>29.958333333335759</v>
      </c>
    </row>
    <row r="2325" spans="1:21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75"/>
        <v>48</v>
      </c>
      <c r="P2325" s="7">
        <f t="shared" si="379"/>
        <v>30</v>
      </c>
      <c r="Q2325" t="str">
        <f t="shared" si="380"/>
        <v>food</v>
      </c>
      <c r="R2325" t="str">
        <f t="shared" si="381"/>
        <v>small batch</v>
      </c>
      <c r="S2325" s="4">
        <f t="shared" si="376"/>
        <v>42807.755173611113</v>
      </c>
      <c r="T2325" s="4">
        <f t="shared" si="377"/>
        <v>42814.755173611113</v>
      </c>
      <c r="U2325" s="18">
        <f t="shared" si="378"/>
        <v>7</v>
      </c>
    </row>
    <row r="2326" spans="1:21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75"/>
        <v>20.733333333333334</v>
      </c>
      <c r="P2326" s="7">
        <f t="shared" si="379"/>
        <v>25.491803278688526</v>
      </c>
      <c r="Q2326" t="str">
        <f t="shared" si="380"/>
        <v>food</v>
      </c>
      <c r="R2326" t="str">
        <f t="shared" si="381"/>
        <v>small batch</v>
      </c>
      <c r="S2326" s="4">
        <f t="shared" si="376"/>
        <v>42790.885243055556</v>
      </c>
      <c r="T2326" s="4">
        <f t="shared" si="377"/>
        <v>42820.843576388885</v>
      </c>
      <c r="U2326" s="18">
        <f t="shared" si="378"/>
        <v>29.958333333328483</v>
      </c>
    </row>
    <row r="2327" spans="1:21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75"/>
        <v>8</v>
      </c>
      <c r="P2327" s="7">
        <f t="shared" si="379"/>
        <v>11.428571428571429</v>
      </c>
      <c r="Q2327" t="str">
        <f t="shared" si="380"/>
        <v>food</v>
      </c>
      <c r="R2327" t="str">
        <f t="shared" si="381"/>
        <v>small batch</v>
      </c>
      <c r="S2327" s="4">
        <f t="shared" si="376"/>
        <v>42794.022349537037</v>
      </c>
      <c r="T2327" s="4">
        <f t="shared" si="377"/>
        <v>42823.980682870373</v>
      </c>
      <c r="U2327" s="18">
        <f t="shared" si="378"/>
        <v>29.958333333335759</v>
      </c>
    </row>
    <row r="2328" spans="1:21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75"/>
        <v>0.72</v>
      </c>
      <c r="P2328" s="7">
        <f t="shared" si="379"/>
        <v>108</v>
      </c>
      <c r="Q2328" t="str">
        <f t="shared" si="380"/>
        <v>food</v>
      </c>
      <c r="R2328" t="str">
        <f t="shared" si="381"/>
        <v>small batch</v>
      </c>
      <c r="S2328" s="4">
        <f t="shared" si="376"/>
        <v>42804.034120370372</v>
      </c>
      <c r="T2328" s="4">
        <f t="shared" si="377"/>
        <v>42855.708333333328</v>
      </c>
      <c r="U2328" s="18">
        <f t="shared" si="378"/>
        <v>51.674212962956517</v>
      </c>
    </row>
    <row r="2329" spans="1:21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75"/>
        <v>526.09431428571429</v>
      </c>
      <c r="P2329" s="7">
        <f t="shared" si="379"/>
        <v>54.883162444113267</v>
      </c>
      <c r="Q2329" t="str">
        <f t="shared" si="380"/>
        <v>food</v>
      </c>
      <c r="R2329" t="str">
        <f t="shared" si="381"/>
        <v>small batch</v>
      </c>
      <c r="S2329" s="4">
        <f t="shared" si="376"/>
        <v>41842.917129629626</v>
      </c>
      <c r="T2329" s="4">
        <f t="shared" si="377"/>
        <v>41877.917129629626</v>
      </c>
      <c r="U2329" s="18">
        <f t="shared" si="378"/>
        <v>35</v>
      </c>
    </row>
    <row r="2330" spans="1:21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75"/>
        <v>254.45000000000002</v>
      </c>
      <c r="P2330" s="7">
        <f t="shared" si="379"/>
        <v>47.383612662942269</v>
      </c>
      <c r="Q2330" t="str">
        <f t="shared" si="380"/>
        <v>food</v>
      </c>
      <c r="R2330" t="str">
        <f t="shared" si="381"/>
        <v>small batch</v>
      </c>
      <c r="S2330" s="4">
        <f t="shared" si="376"/>
        <v>42139.781678240739</v>
      </c>
      <c r="T2330" s="4">
        <f t="shared" si="377"/>
        <v>42169.781678240739</v>
      </c>
      <c r="U2330" s="18">
        <f t="shared" si="378"/>
        <v>30</v>
      </c>
    </row>
    <row r="2331" spans="1:21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75"/>
        <v>105.91999999999999</v>
      </c>
      <c r="P2331" s="7">
        <f t="shared" si="379"/>
        <v>211.84</v>
      </c>
      <c r="Q2331" t="str">
        <f t="shared" si="380"/>
        <v>food</v>
      </c>
      <c r="R2331" t="str">
        <f t="shared" si="381"/>
        <v>small batch</v>
      </c>
      <c r="S2331" s="4">
        <f t="shared" si="376"/>
        <v>41807.624374999999</v>
      </c>
      <c r="T2331" s="4">
        <f t="shared" si="377"/>
        <v>41837.624374999999</v>
      </c>
      <c r="U2331" s="18">
        <f t="shared" si="378"/>
        <v>30</v>
      </c>
    </row>
    <row r="2332" spans="1:21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75"/>
        <v>102.42285714285715</v>
      </c>
      <c r="P2332" s="7">
        <f t="shared" si="379"/>
        <v>219.92638036809817</v>
      </c>
      <c r="Q2332" t="str">
        <f t="shared" si="380"/>
        <v>food</v>
      </c>
      <c r="R2332" t="str">
        <f t="shared" si="381"/>
        <v>small batch</v>
      </c>
      <c r="S2332" s="4">
        <f t="shared" si="376"/>
        <v>42332.89980324074</v>
      </c>
      <c r="T2332" s="4">
        <f t="shared" si="377"/>
        <v>42363</v>
      </c>
      <c r="U2332" s="18">
        <f t="shared" si="378"/>
        <v>30.100196759260143</v>
      </c>
    </row>
    <row r="2333" spans="1:21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75"/>
        <v>144.31375</v>
      </c>
      <c r="P2333" s="7">
        <f t="shared" si="379"/>
        <v>40.795406360424032</v>
      </c>
      <c r="Q2333" t="str">
        <f t="shared" si="380"/>
        <v>food</v>
      </c>
      <c r="R2333" t="str">
        <f t="shared" si="381"/>
        <v>small batch</v>
      </c>
      <c r="S2333" s="4">
        <f t="shared" si="376"/>
        <v>41839.005671296298</v>
      </c>
      <c r="T2333" s="4">
        <f t="shared" si="377"/>
        <v>41869.005671296298</v>
      </c>
      <c r="U2333" s="18">
        <f t="shared" si="378"/>
        <v>30</v>
      </c>
    </row>
    <row r="2334" spans="1:21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75"/>
        <v>106.30800000000001</v>
      </c>
      <c r="P2334" s="7">
        <f t="shared" si="379"/>
        <v>75.502840909090907</v>
      </c>
      <c r="Q2334" t="str">
        <f t="shared" si="380"/>
        <v>food</v>
      </c>
      <c r="R2334" t="str">
        <f t="shared" si="381"/>
        <v>small batch</v>
      </c>
      <c r="S2334" s="4">
        <f t="shared" si="376"/>
        <v>42011.628136574072</v>
      </c>
      <c r="T2334" s="4">
        <f t="shared" si="377"/>
        <v>42041.628136574072</v>
      </c>
      <c r="U2334" s="18">
        <f t="shared" si="378"/>
        <v>30</v>
      </c>
    </row>
    <row r="2335" spans="1:21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75"/>
        <v>212.16666666666666</v>
      </c>
      <c r="P2335" s="7">
        <f t="shared" si="379"/>
        <v>13.542553191489361</v>
      </c>
      <c r="Q2335" t="str">
        <f t="shared" si="380"/>
        <v>food</v>
      </c>
      <c r="R2335" t="str">
        <f t="shared" si="381"/>
        <v>small batch</v>
      </c>
      <c r="S2335" s="4">
        <f t="shared" si="376"/>
        <v>41767.650347222225</v>
      </c>
      <c r="T2335" s="4">
        <f t="shared" si="377"/>
        <v>41788.743055555555</v>
      </c>
      <c r="U2335" s="18">
        <f t="shared" si="378"/>
        <v>21.092708333329938</v>
      </c>
    </row>
    <row r="2336" spans="1:21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75"/>
        <v>101.95</v>
      </c>
      <c r="P2336" s="7">
        <f t="shared" si="379"/>
        <v>60.865671641791046</v>
      </c>
      <c r="Q2336" t="str">
        <f t="shared" si="380"/>
        <v>food</v>
      </c>
      <c r="R2336" t="str">
        <f t="shared" si="381"/>
        <v>small batch</v>
      </c>
      <c r="S2336" s="4">
        <f t="shared" si="376"/>
        <v>41918.670115740737</v>
      </c>
      <c r="T2336" s="4">
        <f t="shared" si="377"/>
        <v>41948.731944444444</v>
      </c>
      <c r="U2336" s="18">
        <f t="shared" si="378"/>
        <v>30.061828703706851</v>
      </c>
    </row>
    <row r="2337" spans="1:21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75"/>
        <v>102.27200000000001</v>
      </c>
      <c r="P2337" s="7">
        <f t="shared" si="379"/>
        <v>115.69230769230769</v>
      </c>
      <c r="Q2337" t="str">
        <f t="shared" si="380"/>
        <v>food</v>
      </c>
      <c r="R2337" t="str">
        <f t="shared" si="381"/>
        <v>small batch</v>
      </c>
      <c r="S2337" s="4">
        <f t="shared" si="376"/>
        <v>41771.572256944448</v>
      </c>
      <c r="T2337" s="4">
        <f t="shared" si="377"/>
        <v>41801.572256944448</v>
      </c>
      <c r="U2337" s="18">
        <f t="shared" si="378"/>
        <v>30</v>
      </c>
    </row>
    <row r="2338" spans="1:21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75"/>
        <v>520.73254999999995</v>
      </c>
      <c r="P2338" s="7">
        <f t="shared" si="379"/>
        <v>48.104623556581984</v>
      </c>
      <c r="Q2338" t="str">
        <f t="shared" si="380"/>
        <v>food</v>
      </c>
      <c r="R2338" t="str">
        <f t="shared" si="381"/>
        <v>small batch</v>
      </c>
      <c r="S2338" s="4">
        <f t="shared" si="376"/>
        <v>41666.924710648149</v>
      </c>
      <c r="T2338" s="4">
        <f t="shared" si="377"/>
        <v>41706.924710648149</v>
      </c>
      <c r="U2338" s="18">
        <f t="shared" si="378"/>
        <v>40</v>
      </c>
    </row>
    <row r="2339" spans="1:21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75"/>
        <v>110.65833333333333</v>
      </c>
      <c r="P2339" s="7">
        <f t="shared" si="379"/>
        <v>74.184357541899445</v>
      </c>
      <c r="Q2339" t="str">
        <f t="shared" si="380"/>
        <v>food</v>
      </c>
      <c r="R2339" t="str">
        <f t="shared" si="381"/>
        <v>small batch</v>
      </c>
      <c r="S2339" s="4">
        <f t="shared" si="376"/>
        <v>41786.640543981484</v>
      </c>
      <c r="T2339" s="4">
        <f t="shared" si="377"/>
        <v>41816.640543981484</v>
      </c>
      <c r="U2339" s="18">
        <f t="shared" si="378"/>
        <v>30</v>
      </c>
    </row>
    <row r="2340" spans="1:21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75"/>
        <v>101.14333333333335</v>
      </c>
      <c r="P2340" s="7">
        <f t="shared" si="379"/>
        <v>123.34552845528455</v>
      </c>
      <c r="Q2340" t="str">
        <f t="shared" si="380"/>
        <v>food</v>
      </c>
      <c r="R2340" t="str">
        <f t="shared" si="381"/>
        <v>small batch</v>
      </c>
      <c r="S2340" s="4">
        <f t="shared" si="376"/>
        <v>41789.89680555556</v>
      </c>
      <c r="T2340" s="4">
        <f t="shared" si="377"/>
        <v>41819.89680555556</v>
      </c>
      <c r="U2340" s="18">
        <f t="shared" si="378"/>
        <v>30</v>
      </c>
    </row>
    <row r="2341" spans="1:21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75"/>
        <v>294.20799999999997</v>
      </c>
      <c r="P2341" s="7">
        <f t="shared" si="379"/>
        <v>66.623188405797094</v>
      </c>
      <c r="Q2341" t="str">
        <f t="shared" si="380"/>
        <v>food</v>
      </c>
      <c r="R2341" t="str">
        <f t="shared" si="381"/>
        <v>small batch</v>
      </c>
      <c r="S2341" s="4">
        <f t="shared" si="376"/>
        <v>42692.79987268518</v>
      </c>
      <c r="T2341" s="4">
        <f t="shared" si="377"/>
        <v>42723.332638888889</v>
      </c>
      <c r="U2341" s="18">
        <f t="shared" si="378"/>
        <v>30.532766203708888</v>
      </c>
    </row>
    <row r="2342" spans="1:21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75"/>
        <v>105.77749999999999</v>
      </c>
      <c r="P2342" s="7">
        <f t="shared" si="379"/>
        <v>104.99007444168734</v>
      </c>
      <c r="Q2342" t="str">
        <f t="shared" si="380"/>
        <v>food</v>
      </c>
      <c r="R2342" t="str">
        <f t="shared" si="381"/>
        <v>small batch</v>
      </c>
      <c r="S2342" s="4">
        <f t="shared" si="376"/>
        <v>42643.642800925925</v>
      </c>
      <c r="T2342" s="4">
        <f t="shared" si="377"/>
        <v>42673.642800925925</v>
      </c>
      <c r="U2342" s="18">
        <f t="shared" si="378"/>
        <v>30</v>
      </c>
    </row>
    <row r="2343" spans="1:21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75"/>
        <v>0</v>
      </c>
      <c r="P2343" s="7">
        <v>0</v>
      </c>
      <c r="Q2343" t="str">
        <f t="shared" ref="Q2343:Q2374" si="382">LEFT(N2343,10)</f>
        <v>technology</v>
      </c>
      <c r="R2343" t="str">
        <f t="shared" ref="R2343:R2374" si="383">RIGHT(N2343,3)</f>
        <v>web</v>
      </c>
      <c r="S2343" s="4">
        <f t="shared" si="376"/>
        <v>42167.813703703709</v>
      </c>
      <c r="T2343" s="4">
        <f t="shared" si="377"/>
        <v>42197.813703703709</v>
      </c>
      <c r="U2343" s="18">
        <f t="shared" si="378"/>
        <v>30</v>
      </c>
    </row>
    <row r="2344" spans="1:21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75"/>
        <v>0</v>
      </c>
      <c r="P2344" s="7">
        <v>0</v>
      </c>
      <c r="Q2344" t="str">
        <f t="shared" si="382"/>
        <v>technology</v>
      </c>
      <c r="R2344" t="str">
        <f t="shared" si="383"/>
        <v>web</v>
      </c>
      <c r="S2344" s="4">
        <f t="shared" si="376"/>
        <v>41897.702199074076</v>
      </c>
      <c r="T2344" s="4">
        <f t="shared" si="377"/>
        <v>41918.208333333336</v>
      </c>
      <c r="U2344" s="18">
        <f t="shared" si="378"/>
        <v>20.506134259259852</v>
      </c>
    </row>
    <row r="2345" spans="1:21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75"/>
        <v>3</v>
      </c>
      <c r="P2345" s="7">
        <f>E2345/L2345</f>
        <v>300</v>
      </c>
      <c r="Q2345" t="str">
        <f t="shared" si="382"/>
        <v>technology</v>
      </c>
      <c r="R2345" t="str">
        <f t="shared" si="383"/>
        <v>web</v>
      </c>
      <c r="S2345" s="4">
        <f t="shared" si="376"/>
        <v>42327.825289351851</v>
      </c>
      <c r="T2345" s="4">
        <f t="shared" si="377"/>
        <v>42377.82430555555</v>
      </c>
      <c r="U2345" s="18">
        <f t="shared" si="378"/>
        <v>49.999016203699284</v>
      </c>
    </row>
    <row r="2346" spans="1:21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75"/>
        <v>0.1</v>
      </c>
      <c r="P2346" s="7">
        <f>E2346/L2346</f>
        <v>1</v>
      </c>
      <c r="Q2346" t="str">
        <f t="shared" si="382"/>
        <v>technology</v>
      </c>
      <c r="R2346" t="str">
        <f t="shared" si="383"/>
        <v>web</v>
      </c>
      <c r="S2346" s="4">
        <f t="shared" si="376"/>
        <v>42515.727650462963</v>
      </c>
      <c r="T2346" s="4">
        <f t="shared" si="377"/>
        <v>42545.727650462963</v>
      </c>
      <c r="U2346" s="18">
        <f t="shared" si="378"/>
        <v>30</v>
      </c>
    </row>
    <row r="2347" spans="1:21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75"/>
        <v>0</v>
      </c>
      <c r="P2347" s="7">
        <v>0</v>
      </c>
      <c r="Q2347" t="str">
        <f t="shared" si="382"/>
        <v>technology</v>
      </c>
      <c r="R2347" t="str">
        <f t="shared" si="383"/>
        <v>web</v>
      </c>
      <c r="S2347" s="4">
        <f t="shared" si="376"/>
        <v>42060.001805555556</v>
      </c>
      <c r="T2347" s="4">
        <f t="shared" si="377"/>
        <v>42094.985416666663</v>
      </c>
      <c r="U2347" s="18">
        <f t="shared" si="378"/>
        <v>34.983611111107166</v>
      </c>
    </row>
    <row r="2348" spans="1:21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75"/>
        <v>6.5000000000000002E-2</v>
      </c>
      <c r="P2348" s="7">
        <f>E2348/L2348</f>
        <v>13</v>
      </c>
      <c r="Q2348" t="str">
        <f t="shared" si="382"/>
        <v>technology</v>
      </c>
      <c r="R2348" t="str">
        <f t="shared" si="383"/>
        <v>web</v>
      </c>
      <c r="S2348" s="4">
        <f t="shared" si="376"/>
        <v>42615.79896990741</v>
      </c>
      <c r="T2348" s="4">
        <f t="shared" si="377"/>
        <v>42660.79896990741</v>
      </c>
      <c r="U2348" s="18">
        <f t="shared" si="378"/>
        <v>45</v>
      </c>
    </row>
    <row r="2349" spans="1:21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75"/>
        <v>1.5</v>
      </c>
      <c r="P2349" s="7">
        <f>E2349/L2349</f>
        <v>15</v>
      </c>
      <c r="Q2349" t="str">
        <f t="shared" si="382"/>
        <v>technology</v>
      </c>
      <c r="R2349" t="str">
        <f t="shared" si="383"/>
        <v>web</v>
      </c>
      <c r="S2349" s="4">
        <f t="shared" si="376"/>
        <v>42577.607361111106</v>
      </c>
      <c r="T2349" s="4">
        <f t="shared" si="377"/>
        <v>42607.607361111106</v>
      </c>
      <c r="U2349" s="18">
        <f t="shared" si="378"/>
        <v>30</v>
      </c>
    </row>
    <row r="2350" spans="1:21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75"/>
        <v>0.38571428571428573</v>
      </c>
      <c r="P2350" s="7">
        <f>E2350/L2350</f>
        <v>54</v>
      </c>
      <c r="Q2350" t="str">
        <f t="shared" si="382"/>
        <v>technology</v>
      </c>
      <c r="R2350" t="str">
        <f t="shared" si="383"/>
        <v>web</v>
      </c>
      <c r="S2350" s="4">
        <f t="shared" si="376"/>
        <v>42360.932152777779</v>
      </c>
      <c r="T2350" s="4">
        <f t="shared" si="377"/>
        <v>42420.932152777779</v>
      </c>
      <c r="U2350" s="18">
        <f t="shared" si="378"/>
        <v>60</v>
      </c>
    </row>
    <row r="2351" spans="1:21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75"/>
        <v>0</v>
      </c>
      <c r="P2351" s="7">
        <v>0</v>
      </c>
      <c r="Q2351" t="str">
        <f t="shared" si="382"/>
        <v>technology</v>
      </c>
      <c r="R2351" t="str">
        <f t="shared" si="383"/>
        <v>web</v>
      </c>
      <c r="S2351" s="4">
        <f t="shared" si="376"/>
        <v>42198.775787037041</v>
      </c>
      <c r="T2351" s="4">
        <f t="shared" si="377"/>
        <v>42227.775787037041</v>
      </c>
      <c r="U2351" s="18">
        <f t="shared" si="378"/>
        <v>29</v>
      </c>
    </row>
    <row r="2352" spans="1:21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75"/>
        <v>0</v>
      </c>
      <c r="P2352" s="7">
        <v>0</v>
      </c>
      <c r="Q2352" t="str">
        <f t="shared" si="382"/>
        <v>technology</v>
      </c>
      <c r="R2352" t="str">
        <f t="shared" si="383"/>
        <v>web</v>
      </c>
      <c r="S2352" s="4">
        <f t="shared" si="376"/>
        <v>42708.842245370368</v>
      </c>
      <c r="T2352" s="4">
        <f t="shared" si="377"/>
        <v>42738.842245370368</v>
      </c>
      <c r="U2352" s="18">
        <f t="shared" si="378"/>
        <v>30</v>
      </c>
    </row>
    <row r="2353" spans="1:21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75"/>
        <v>0.5714285714285714</v>
      </c>
      <c r="P2353" s="7">
        <f>E2353/L2353</f>
        <v>15.428571428571429</v>
      </c>
      <c r="Q2353" t="str">
        <f t="shared" si="382"/>
        <v>technology</v>
      </c>
      <c r="R2353" t="str">
        <f t="shared" si="383"/>
        <v>web</v>
      </c>
      <c r="S2353" s="4">
        <f t="shared" si="376"/>
        <v>42094.101145833338</v>
      </c>
      <c r="T2353" s="4">
        <f t="shared" si="377"/>
        <v>42124.101145833338</v>
      </c>
      <c r="U2353" s="18">
        <f t="shared" si="378"/>
        <v>30</v>
      </c>
    </row>
    <row r="2354" spans="1:21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75"/>
        <v>0</v>
      </c>
      <c r="P2354" s="7">
        <v>0</v>
      </c>
      <c r="Q2354" t="str">
        <f t="shared" si="382"/>
        <v>technology</v>
      </c>
      <c r="R2354" t="str">
        <f t="shared" si="383"/>
        <v>web</v>
      </c>
      <c r="S2354" s="4">
        <f t="shared" si="376"/>
        <v>42101.633703703701</v>
      </c>
      <c r="T2354" s="4">
        <f t="shared" si="377"/>
        <v>42161.633703703701</v>
      </c>
      <c r="U2354" s="18">
        <f t="shared" si="378"/>
        <v>60</v>
      </c>
    </row>
    <row r="2355" spans="1:21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75"/>
        <v>0</v>
      </c>
      <c r="P2355" s="7">
        <v>0</v>
      </c>
      <c r="Q2355" t="str">
        <f t="shared" si="382"/>
        <v>technology</v>
      </c>
      <c r="R2355" t="str">
        <f t="shared" si="383"/>
        <v>web</v>
      </c>
      <c r="S2355" s="4">
        <f t="shared" si="376"/>
        <v>42103.676180555558</v>
      </c>
      <c r="T2355" s="4">
        <f t="shared" si="377"/>
        <v>42115.676180555558</v>
      </c>
      <c r="U2355" s="18">
        <f t="shared" si="378"/>
        <v>12</v>
      </c>
    </row>
    <row r="2356" spans="1:21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75"/>
        <v>7.1428571428571425E-2</v>
      </c>
      <c r="P2356" s="7">
        <f>E2356/L2356</f>
        <v>25</v>
      </c>
      <c r="Q2356" t="str">
        <f t="shared" si="382"/>
        <v>technology</v>
      </c>
      <c r="R2356" t="str">
        <f t="shared" si="383"/>
        <v>web</v>
      </c>
      <c r="S2356" s="4">
        <f t="shared" si="376"/>
        <v>41954.722916666666</v>
      </c>
      <c r="T2356" s="4">
        <f t="shared" si="377"/>
        <v>42014.722916666666</v>
      </c>
      <c r="U2356" s="18">
        <f t="shared" si="378"/>
        <v>60</v>
      </c>
    </row>
    <row r="2357" spans="1:21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75"/>
        <v>0.6875</v>
      </c>
      <c r="P2357" s="7">
        <f>E2357/L2357</f>
        <v>27.5</v>
      </c>
      <c r="Q2357" t="str">
        <f t="shared" si="382"/>
        <v>technology</v>
      </c>
      <c r="R2357" t="str">
        <f t="shared" si="383"/>
        <v>web</v>
      </c>
      <c r="S2357" s="4">
        <f t="shared" si="376"/>
        <v>42096.918240740742</v>
      </c>
      <c r="T2357" s="4">
        <f t="shared" si="377"/>
        <v>42126.918240740742</v>
      </c>
      <c r="U2357" s="18">
        <f t="shared" si="378"/>
        <v>30</v>
      </c>
    </row>
    <row r="2358" spans="1:21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75"/>
        <v>0</v>
      </c>
      <c r="P2358" s="7">
        <v>0</v>
      </c>
      <c r="Q2358" t="str">
        <f t="shared" si="382"/>
        <v>technology</v>
      </c>
      <c r="R2358" t="str">
        <f t="shared" si="383"/>
        <v>web</v>
      </c>
      <c r="S2358" s="4">
        <f t="shared" si="376"/>
        <v>42130.78361111111</v>
      </c>
      <c r="T2358" s="4">
        <f t="shared" si="377"/>
        <v>42160.78361111111</v>
      </c>
      <c r="U2358" s="18">
        <f t="shared" si="378"/>
        <v>30</v>
      </c>
    </row>
    <row r="2359" spans="1:21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75"/>
        <v>0</v>
      </c>
      <c r="P2359" s="7">
        <v>0</v>
      </c>
      <c r="Q2359" t="str">
        <f t="shared" si="382"/>
        <v>technology</v>
      </c>
      <c r="R2359" t="str">
        <f t="shared" si="383"/>
        <v>web</v>
      </c>
      <c r="S2359" s="4">
        <f t="shared" si="376"/>
        <v>42264.620115740741</v>
      </c>
      <c r="T2359" s="4">
        <f t="shared" si="377"/>
        <v>42294.620115740741</v>
      </c>
      <c r="U2359" s="18">
        <f t="shared" si="378"/>
        <v>30</v>
      </c>
    </row>
    <row r="2360" spans="1:21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75"/>
        <v>0</v>
      </c>
      <c r="P2360" s="7">
        <v>0</v>
      </c>
      <c r="Q2360" t="str">
        <f t="shared" si="382"/>
        <v>technology</v>
      </c>
      <c r="R2360" t="str">
        <f t="shared" si="383"/>
        <v>web</v>
      </c>
      <c r="S2360" s="4">
        <f t="shared" si="376"/>
        <v>41978.930972222224</v>
      </c>
      <c r="T2360" s="4">
        <f t="shared" si="377"/>
        <v>42035.027083333334</v>
      </c>
      <c r="U2360" s="18">
        <f t="shared" si="378"/>
        <v>56.096111111110076</v>
      </c>
    </row>
    <row r="2361" spans="1:21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75"/>
        <v>14.680000000000001</v>
      </c>
      <c r="P2361" s="7">
        <f>E2361/L2361</f>
        <v>367</v>
      </c>
      <c r="Q2361" t="str">
        <f t="shared" si="382"/>
        <v>technology</v>
      </c>
      <c r="R2361" t="str">
        <f t="shared" si="383"/>
        <v>web</v>
      </c>
      <c r="S2361" s="4">
        <f t="shared" si="376"/>
        <v>42159.649583333332</v>
      </c>
      <c r="T2361" s="4">
        <f t="shared" si="377"/>
        <v>42219.649583333332</v>
      </c>
      <c r="U2361" s="18">
        <f t="shared" si="378"/>
        <v>60</v>
      </c>
    </row>
    <row r="2362" spans="1:21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75"/>
        <v>0.04</v>
      </c>
      <c r="P2362" s="7">
        <f>E2362/L2362</f>
        <v>2</v>
      </c>
      <c r="Q2362" t="str">
        <f t="shared" si="382"/>
        <v>technology</v>
      </c>
      <c r="R2362" t="str">
        <f t="shared" si="383"/>
        <v>web</v>
      </c>
      <c r="S2362" s="4">
        <f t="shared" si="376"/>
        <v>42377.70694444445</v>
      </c>
      <c r="T2362" s="4">
        <f t="shared" si="377"/>
        <v>42407.70694444445</v>
      </c>
      <c r="U2362" s="18">
        <f t="shared" si="378"/>
        <v>30</v>
      </c>
    </row>
    <row r="2363" spans="1:21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75"/>
        <v>0</v>
      </c>
      <c r="P2363" s="7">
        <v>0</v>
      </c>
      <c r="Q2363" t="str">
        <f t="shared" si="382"/>
        <v>technology</v>
      </c>
      <c r="R2363" t="str">
        <f t="shared" si="383"/>
        <v>web</v>
      </c>
      <c r="S2363" s="4">
        <f t="shared" si="376"/>
        <v>42466.858888888892</v>
      </c>
      <c r="T2363" s="4">
        <f t="shared" si="377"/>
        <v>42490.916666666672</v>
      </c>
      <c r="U2363" s="18">
        <f t="shared" si="378"/>
        <v>24.057777777779847</v>
      </c>
    </row>
    <row r="2364" spans="1:21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75"/>
        <v>28.571428571428569</v>
      </c>
      <c r="P2364" s="7">
        <f>E2364/L2364</f>
        <v>60</v>
      </c>
      <c r="Q2364" t="str">
        <f t="shared" si="382"/>
        <v>technology</v>
      </c>
      <c r="R2364" t="str">
        <f t="shared" si="383"/>
        <v>web</v>
      </c>
      <c r="S2364" s="4">
        <f t="shared" si="376"/>
        <v>41954.688310185185</v>
      </c>
      <c r="T2364" s="4">
        <f t="shared" si="377"/>
        <v>41984.688310185185</v>
      </c>
      <c r="U2364" s="18">
        <f t="shared" si="378"/>
        <v>30</v>
      </c>
    </row>
    <row r="2365" spans="1:21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75"/>
        <v>0</v>
      </c>
      <c r="P2365" s="7">
        <v>0</v>
      </c>
      <c r="Q2365" t="str">
        <f t="shared" si="382"/>
        <v>technology</v>
      </c>
      <c r="R2365" t="str">
        <f t="shared" si="383"/>
        <v>web</v>
      </c>
      <c r="S2365" s="4">
        <f t="shared" si="376"/>
        <v>42322.011574074073</v>
      </c>
      <c r="T2365" s="4">
        <f t="shared" si="377"/>
        <v>42367.011574074073</v>
      </c>
      <c r="U2365" s="18">
        <f t="shared" si="378"/>
        <v>45</v>
      </c>
    </row>
    <row r="2366" spans="1:21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75"/>
        <v>0</v>
      </c>
      <c r="P2366" s="7">
        <v>0</v>
      </c>
      <c r="Q2366" t="str">
        <f t="shared" si="382"/>
        <v>technology</v>
      </c>
      <c r="R2366" t="str">
        <f t="shared" si="383"/>
        <v>web</v>
      </c>
      <c r="S2366" s="4">
        <f t="shared" si="376"/>
        <v>42248.934675925921</v>
      </c>
      <c r="T2366" s="4">
        <f t="shared" si="377"/>
        <v>42303.934675925921</v>
      </c>
      <c r="U2366" s="18">
        <f t="shared" si="378"/>
        <v>55</v>
      </c>
    </row>
    <row r="2367" spans="1:21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75"/>
        <v>0</v>
      </c>
      <c r="P2367" s="7">
        <v>0</v>
      </c>
      <c r="Q2367" t="str">
        <f t="shared" si="382"/>
        <v>technology</v>
      </c>
      <c r="R2367" t="str">
        <f t="shared" si="383"/>
        <v>web</v>
      </c>
      <c r="S2367" s="4">
        <f t="shared" si="376"/>
        <v>42346.736400462964</v>
      </c>
      <c r="T2367" s="4">
        <f t="shared" si="377"/>
        <v>42386.958333333328</v>
      </c>
      <c r="U2367" s="18">
        <f t="shared" si="378"/>
        <v>40.221932870364981</v>
      </c>
    </row>
    <row r="2368" spans="1:21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75"/>
        <v>10.52</v>
      </c>
      <c r="P2368" s="7">
        <f>E2368/L2368</f>
        <v>97.407407407407405</v>
      </c>
      <c r="Q2368" t="str">
        <f t="shared" si="382"/>
        <v>technology</v>
      </c>
      <c r="R2368" t="str">
        <f t="shared" si="383"/>
        <v>web</v>
      </c>
      <c r="S2368" s="4">
        <f t="shared" si="376"/>
        <v>42268.531631944439</v>
      </c>
      <c r="T2368" s="4">
        <f t="shared" si="377"/>
        <v>42298.531631944439</v>
      </c>
      <c r="U2368" s="18">
        <f t="shared" si="378"/>
        <v>30</v>
      </c>
    </row>
    <row r="2369" spans="1:21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75"/>
        <v>1.34</v>
      </c>
      <c r="P2369" s="7">
        <f>E2369/L2369</f>
        <v>47.857142857142854</v>
      </c>
      <c r="Q2369" t="str">
        <f t="shared" si="382"/>
        <v>technology</v>
      </c>
      <c r="R2369" t="str">
        <f t="shared" si="383"/>
        <v>web</v>
      </c>
      <c r="S2369" s="4">
        <f t="shared" si="376"/>
        <v>42425.970092592594</v>
      </c>
      <c r="T2369" s="4">
        <f t="shared" si="377"/>
        <v>42485.928425925929</v>
      </c>
      <c r="U2369" s="18">
        <f t="shared" si="378"/>
        <v>59.958333333335759</v>
      </c>
    </row>
    <row r="2370" spans="1:21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384">(E2370/D2370)*100</f>
        <v>0.25</v>
      </c>
      <c r="P2370" s="7">
        <f>E2370/L2370</f>
        <v>50</v>
      </c>
      <c r="Q2370" t="str">
        <f t="shared" si="382"/>
        <v>technology</v>
      </c>
      <c r="R2370" t="str">
        <f t="shared" si="383"/>
        <v>web</v>
      </c>
      <c r="S2370" s="4">
        <f t="shared" ref="S2370:S2433" si="385" xml:space="preserve"> ((J2370/86400) +25569)</f>
        <v>42063.721817129626</v>
      </c>
      <c r="T2370" s="4">
        <f t="shared" ref="T2370:T2433" si="386" xml:space="preserve"> ((I2370/86400) +25569)</f>
        <v>42108.680150462962</v>
      </c>
      <c r="U2370" s="18">
        <f t="shared" si="378"/>
        <v>44.958333333335759</v>
      </c>
    </row>
    <row r="2371" spans="1:21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384"/>
        <v>0</v>
      </c>
      <c r="P2371" s="7">
        <v>0</v>
      </c>
      <c r="Q2371" t="str">
        <f t="shared" si="382"/>
        <v>technology</v>
      </c>
      <c r="R2371" t="str">
        <f t="shared" si="383"/>
        <v>web</v>
      </c>
      <c r="S2371" s="4">
        <f t="shared" si="385"/>
        <v>42380.812627314815</v>
      </c>
      <c r="T2371" s="4">
        <f t="shared" si="386"/>
        <v>42410.812627314815</v>
      </c>
      <c r="U2371" s="18">
        <f t="shared" ref="U2371:U2434" si="387">T2371-S2371</f>
        <v>30</v>
      </c>
    </row>
    <row r="2372" spans="1:21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384"/>
        <v>0.32800000000000001</v>
      </c>
      <c r="P2372" s="7">
        <f>E2372/L2372</f>
        <v>20.5</v>
      </c>
      <c r="Q2372" t="str">
        <f t="shared" si="382"/>
        <v>technology</v>
      </c>
      <c r="R2372" t="str">
        <f t="shared" si="383"/>
        <v>web</v>
      </c>
      <c r="S2372" s="4">
        <f t="shared" si="385"/>
        <v>41961.18913194444</v>
      </c>
      <c r="T2372" s="4">
        <f t="shared" si="386"/>
        <v>41991.18913194444</v>
      </c>
      <c r="U2372" s="18">
        <f t="shared" si="387"/>
        <v>30</v>
      </c>
    </row>
    <row r="2373" spans="1:21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384"/>
        <v>0</v>
      </c>
      <c r="P2373" s="7">
        <v>0</v>
      </c>
      <c r="Q2373" t="str">
        <f t="shared" si="382"/>
        <v>technology</v>
      </c>
      <c r="R2373" t="str">
        <f t="shared" si="383"/>
        <v>web</v>
      </c>
      <c r="S2373" s="4">
        <f t="shared" si="385"/>
        <v>42150.777731481481</v>
      </c>
      <c r="T2373" s="4">
        <f t="shared" si="386"/>
        <v>42180.777731481481</v>
      </c>
      <c r="U2373" s="18">
        <f t="shared" si="387"/>
        <v>30</v>
      </c>
    </row>
    <row r="2374" spans="1:21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384"/>
        <v>3.2727272727272729</v>
      </c>
      <c r="P2374" s="7">
        <f>E2374/L2374</f>
        <v>30</v>
      </c>
      <c r="Q2374" t="str">
        <f t="shared" si="382"/>
        <v>technology</v>
      </c>
      <c r="R2374" t="str">
        <f t="shared" si="383"/>
        <v>web</v>
      </c>
      <c r="S2374" s="4">
        <f t="shared" si="385"/>
        <v>42088.069108796291</v>
      </c>
      <c r="T2374" s="4">
        <f t="shared" si="386"/>
        <v>42118.069108796291</v>
      </c>
      <c r="U2374" s="18">
        <f t="shared" si="387"/>
        <v>30</v>
      </c>
    </row>
    <row r="2375" spans="1:21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384"/>
        <v>5.8823529411764705E-3</v>
      </c>
      <c r="P2375" s="7">
        <f>E2375/L2375</f>
        <v>50</v>
      </c>
      <c r="Q2375" t="str">
        <f t="shared" ref="Q2375:Q2402" si="388">LEFT(N2375,10)</f>
        <v>technology</v>
      </c>
      <c r="R2375" t="str">
        <f t="shared" ref="R2375:R2402" si="389">RIGHT(N2375,3)</f>
        <v>web</v>
      </c>
      <c r="S2375" s="4">
        <f t="shared" si="385"/>
        <v>42215.662314814814</v>
      </c>
      <c r="T2375" s="4">
        <f t="shared" si="386"/>
        <v>42245.662314814814</v>
      </c>
      <c r="U2375" s="18">
        <f t="shared" si="387"/>
        <v>30</v>
      </c>
    </row>
    <row r="2376" spans="1:21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384"/>
        <v>4.5454545454545456E-2</v>
      </c>
      <c r="P2376" s="7">
        <f>E2376/L2376</f>
        <v>10</v>
      </c>
      <c r="Q2376" t="str">
        <f t="shared" si="388"/>
        <v>technology</v>
      </c>
      <c r="R2376" t="str">
        <f t="shared" si="389"/>
        <v>web</v>
      </c>
      <c r="S2376" s="4">
        <f t="shared" si="385"/>
        <v>42017.843287037038</v>
      </c>
      <c r="T2376" s="4">
        <f t="shared" si="386"/>
        <v>42047.843287037038</v>
      </c>
      <c r="U2376" s="18">
        <f t="shared" si="387"/>
        <v>30</v>
      </c>
    </row>
    <row r="2377" spans="1:21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384"/>
        <v>0</v>
      </c>
      <c r="P2377" s="7">
        <v>0</v>
      </c>
      <c r="Q2377" t="str">
        <f t="shared" si="388"/>
        <v>technology</v>
      </c>
      <c r="R2377" t="str">
        <f t="shared" si="389"/>
        <v>web</v>
      </c>
      <c r="S2377" s="4">
        <f t="shared" si="385"/>
        <v>42592.836076388892</v>
      </c>
      <c r="T2377" s="4">
        <f t="shared" si="386"/>
        <v>42622.836076388892</v>
      </c>
      <c r="U2377" s="18">
        <f t="shared" si="387"/>
        <v>30</v>
      </c>
    </row>
    <row r="2378" spans="1:21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384"/>
        <v>10.877666666666666</v>
      </c>
      <c r="P2378" s="7">
        <f>E2378/L2378</f>
        <v>81.582499999999996</v>
      </c>
      <c r="Q2378" t="str">
        <f t="shared" si="388"/>
        <v>technology</v>
      </c>
      <c r="R2378" t="str">
        <f t="shared" si="389"/>
        <v>web</v>
      </c>
      <c r="S2378" s="4">
        <f t="shared" si="385"/>
        <v>42318.925532407404</v>
      </c>
      <c r="T2378" s="4">
        <f t="shared" si="386"/>
        <v>42348.925532407404</v>
      </c>
      <c r="U2378" s="18">
        <f t="shared" si="387"/>
        <v>30</v>
      </c>
    </row>
    <row r="2379" spans="1:21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384"/>
        <v>0</v>
      </c>
      <c r="P2379" s="7">
        <v>0</v>
      </c>
      <c r="Q2379" t="str">
        <f t="shared" si="388"/>
        <v>technology</v>
      </c>
      <c r="R2379" t="str">
        <f t="shared" si="389"/>
        <v>web</v>
      </c>
      <c r="S2379" s="4">
        <f t="shared" si="385"/>
        <v>42669.870173611111</v>
      </c>
      <c r="T2379" s="4">
        <f t="shared" si="386"/>
        <v>42699.911840277782</v>
      </c>
      <c r="U2379" s="18">
        <f t="shared" si="387"/>
        <v>30.041666666671517</v>
      </c>
    </row>
    <row r="2380" spans="1:21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384"/>
        <v>0</v>
      </c>
      <c r="P2380" s="7">
        <v>0</v>
      </c>
      <c r="Q2380" t="str">
        <f t="shared" si="388"/>
        <v>technology</v>
      </c>
      <c r="R2380" t="str">
        <f t="shared" si="389"/>
        <v>web</v>
      </c>
      <c r="S2380" s="4">
        <f t="shared" si="385"/>
        <v>42213.013078703705</v>
      </c>
      <c r="T2380" s="4">
        <f t="shared" si="386"/>
        <v>42242.013078703705</v>
      </c>
      <c r="U2380" s="18">
        <f t="shared" si="387"/>
        <v>29</v>
      </c>
    </row>
    <row r="2381" spans="1:21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384"/>
        <v>0</v>
      </c>
      <c r="P2381" s="7">
        <v>0</v>
      </c>
      <c r="Q2381" t="str">
        <f t="shared" si="388"/>
        <v>technology</v>
      </c>
      <c r="R2381" t="str">
        <f t="shared" si="389"/>
        <v>web</v>
      </c>
      <c r="S2381" s="4">
        <f t="shared" si="385"/>
        <v>42237.016388888893</v>
      </c>
      <c r="T2381" s="4">
        <f t="shared" si="386"/>
        <v>42282.016388888893</v>
      </c>
      <c r="U2381" s="18">
        <f t="shared" si="387"/>
        <v>45</v>
      </c>
    </row>
    <row r="2382" spans="1:21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384"/>
        <v>0.36666666666666664</v>
      </c>
      <c r="P2382" s="7">
        <f t="shared" ref="P2382:P2387" si="390">E2382/L2382</f>
        <v>18.333333333333332</v>
      </c>
      <c r="Q2382" t="str">
        <f t="shared" si="388"/>
        <v>technology</v>
      </c>
      <c r="R2382" t="str">
        <f t="shared" si="389"/>
        <v>web</v>
      </c>
      <c r="S2382" s="4">
        <f t="shared" si="385"/>
        <v>42248.793310185181</v>
      </c>
      <c r="T2382" s="4">
        <f t="shared" si="386"/>
        <v>42278.793310185181</v>
      </c>
      <c r="U2382" s="18">
        <f t="shared" si="387"/>
        <v>30</v>
      </c>
    </row>
    <row r="2383" spans="1:21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384"/>
        <v>1.8193398957730169</v>
      </c>
      <c r="P2383" s="7">
        <f t="shared" si="390"/>
        <v>224.42857142857142</v>
      </c>
      <c r="Q2383" t="str">
        <f t="shared" si="388"/>
        <v>technology</v>
      </c>
      <c r="R2383" t="str">
        <f t="shared" si="389"/>
        <v>web</v>
      </c>
      <c r="S2383" s="4">
        <f t="shared" si="385"/>
        <v>42074.935740740737</v>
      </c>
      <c r="T2383" s="4">
        <f t="shared" si="386"/>
        <v>42104.935740740737</v>
      </c>
      <c r="U2383" s="18">
        <f t="shared" si="387"/>
        <v>30</v>
      </c>
    </row>
    <row r="2384" spans="1:21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384"/>
        <v>2.5</v>
      </c>
      <c r="P2384" s="7">
        <f t="shared" si="390"/>
        <v>37.5</v>
      </c>
      <c r="Q2384" t="str">
        <f t="shared" si="388"/>
        <v>technology</v>
      </c>
      <c r="R2384" t="str">
        <f t="shared" si="389"/>
        <v>web</v>
      </c>
      <c r="S2384" s="4">
        <f t="shared" si="385"/>
        <v>42195.187534722223</v>
      </c>
      <c r="T2384" s="4">
        <f t="shared" si="386"/>
        <v>42220.187534722223</v>
      </c>
      <c r="U2384" s="18">
        <f t="shared" si="387"/>
        <v>25</v>
      </c>
    </row>
    <row r="2385" spans="1:21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384"/>
        <v>4.3499999999999996</v>
      </c>
      <c r="P2385" s="7">
        <f t="shared" si="390"/>
        <v>145</v>
      </c>
      <c r="Q2385" t="str">
        <f t="shared" si="388"/>
        <v>technology</v>
      </c>
      <c r="R2385" t="str">
        <f t="shared" si="389"/>
        <v>web</v>
      </c>
      <c r="S2385" s="4">
        <f t="shared" si="385"/>
        <v>42027.056793981479</v>
      </c>
      <c r="T2385" s="4">
        <f t="shared" si="386"/>
        <v>42057.056793981479</v>
      </c>
      <c r="U2385" s="18">
        <f t="shared" si="387"/>
        <v>30</v>
      </c>
    </row>
    <row r="2386" spans="1:21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384"/>
        <v>0.8</v>
      </c>
      <c r="P2386" s="7">
        <f t="shared" si="390"/>
        <v>1</v>
      </c>
      <c r="Q2386" t="str">
        <f t="shared" si="388"/>
        <v>technology</v>
      </c>
      <c r="R2386" t="str">
        <f t="shared" si="389"/>
        <v>web</v>
      </c>
      <c r="S2386" s="4">
        <f t="shared" si="385"/>
        <v>41927.067627314813</v>
      </c>
      <c r="T2386" s="4">
        <f t="shared" si="386"/>
        <v>41957.109293981484</v>
      </c>
      <c r="U2386" s="18">
        <f t="shared" si="387"/>
        <v>30.041666666671517</v>
      </c>
    </row>
    <row r="2387" spans="1:21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384"/>
        <v>1.2123076923076923</v>
      </c>
      <c r="P2387" s="7">
        <f t="shared" si="390"/>
        <v>112.57142857142857</v>
      </c>
      <c r="Q2387" t="str">
        <f t="shared" si="388"/>
        <v>technology</v>
      </c>
      <c r="R2387" t="str">
        <f t="shared" si="389"/>
        <v>web</v>
      </c>
      <c r="S2387" s="4">
        <f t="shared" si="385"/>
        <v>42191.70175925926</v>
      </c>
      <c r="T2387" s="4">
        <f t="shared" si="386"/>
        <v>42221.70175925926</v>
      </c>
      <c r="U2387" s="18">
        <f t="shared" si="387"/>
        <v>30</v>
      </c>
    </row>
    <row r="2388" spans="1:21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384"/>
        <v>0</v>
      </c>
      <c r="P2388" s="7">
        <v>0</v>
      </c>
      <c r="Q2388" t="str">
        <f t="shared" si="388"/>
        <v>technology</v>
      </c>
      <c r="R2388" t="str">
        <f t="shared" si="389"/>
        <v>web</v>
      </c>
      <c r="S2388" s="4">
        <f t="shared" si="385"/>
        <v>41954.838240740741</v>
      </c>
      <c r="T2388" s="4">
        <f t="shared" si="386"/>
        <v>42014.838240740741</v>
      </c>
      <c r="U2388" s="18">
        <f t="shared" si="387"/>
        <v>60</v>
      </c>
    </row>
    <row r="2389" spans="1:21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384"/>
        <v>0.68399999999999994</v>
      </c>
      <c r="P2389" s="7">
        <f>E2389/L2389</f>
        <v>342</v>
      </c>
      <c r="Q2389" t="str">
        <f t="shared" si="388"/>
        <v>technology</v>
      </c>
      <c r="R2389" t="str">
        <f t="shared" si="389"/>
        <v>web</v>
      </c>
      <c r="S2389" s="4">
        <f t="shared" si="385"/>
        <v>42528.626620370371</v>
      </c>
      <c r="T2389" s="4">
        <f t="shared" si="386"/>
        <v>42573.626620370371</v>
      </c>
      <c r="U2389" s="18">
        <f t="shared" si="387"/>
        <v>45</v>
      </c>
    </row>
    <row r="2390" spans="1:21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384"/>
        <v>1.2513513513513512</v>
      </c>
      <c r="P2390" s="7">
        <f>E2390/L2390</f>
        <v>57.875</v>
      </c>
      <c r="Q2390" t="str">
        <f t="shared" si="388"/>
        <v>technology</v>
      </c>
      <c r="R2390" t="str">
        <f t="shared" si="389"/>
        <v>web</v>
      </c>
      <c r="S2390" s="4">
        <f t="shared" si="385"/>
        <v>41989.853692129633</v>
      </c>
      <c r="T2390" s="4">
        <f t="shared" si="386"/>
        <v>42019.811805555553</v>
      </c>
      <c r="U2390" s="18">
        <f t="shared" si="387"/>
        <v>29.958113425920601</v>
      </c>
    </row>
    <row r="2391" spans="1:21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384"/>
        <v>0.1875</v>
      </c>
      <c r="P2391" s="7">
        <f>E2391/L2391</f>
        <v>30</v>
      </c>
      <c r="Q2391" t="str">
        <f t="shared" si="388"/>
        <v>technology</v>
      </c>
      <c r="R2391" t="str">
        <f t="shared" si="389"/>
        <v>web</v>
      </c>
      <c r="S2391" s="4">
        <f t="shared" si="385"/>
        <v>42179.653379629628</v>
      </c>
      <c r="T2391" s="4">
        <f t="shared" si="386"/>
        <v>42210.915972222225</v>
      </c>
      <c r="U2391" s="18">
        <f t="shared" si="387"/>
        <v>31.262592592596775</v>
      </c>
    </row>
    <row r="2392" spans="1:21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384"/>
        <v>0</v>
      </c>
      <c r="P2392" s="7">
        <v>0</v>
      </c>
      <c r="Q2392" t="str">
        <f t="shared" si="388"/>
        <v>technology</v>
      </c>
      <c r="R2392" t="str">
        <f t="shared" si="389"/>
        <v>web</v>
      </c>
      <c r="S2392" s="4">
        <f t="shared" si="385"/>
        <v>41968.262314814812</v>
      </c>
      <c r="T2392" s="4">
        <f t="shared" si="386"/>
        <v>42008.262314814812</v>
      </c>
      <c r="U2392" s="18">
        <f t="shared" si="387"/>
        <v>40</v>
      </c>
    </row>
    <row r="2393" spans="1:21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384"/>
        <v>0.125</v>
      </c>
      <c r="P2393" s="7">
        <f>E2393/L2393</f>
        <v>25</v>
      </c>
      <c r="Q2393" t="str">
        <f t="shared" si="388"/>
        <v>technology</v>
      </c>
      <c r="R2393" t="str">
        <f t="shared" si="389"/>
        <v>web</v>
      </c>
      <c r="S2393" s="4">
        <f t="shared" si="385"/>
        <v>42064.794490740736</v>
      </c>
      <c r="T2393" s="4">
        <f t="shared" si="386"/>
        <v>42094.752824074079</v>
      </c>
      <c r="U2393" s="18">
        <f t="shared" si="387"/>
        <v>29.958333333343035</v>
      </c>
    </row>
    <row r="2394" spans="1:21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384"/>
        <v>0</v>
      </c>
      <c r="P2394" s="7">
        <v>0</v>
      </c>
      <c r="Q2394" t="str">
        <f t="shared" si="388"/>
        <v>technology</v>
      </c>
      <c r="R2394" t="str">
        <f t="shared" si="389"/>
        <v>web</v>
      </c>
      <c r="S2394" s="4">
        <f t="shared" si="385"/>
        <v>42276.120636574073</v>
      </c>
      <c r="T2394" s="4">
        <f t="shared" si="386"/>
        <v>42306.120636574073</v>
      </c>
      <c r="U2394" s="18">
        <f t="shared" si="387"/>
        <v>30</v>
      </c>
    </row>
    <row r="2395" spans="1:21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384"/>
        <v>0.05</v>
      </c>
      <c r="P2395" s="7">
        <f>E2395/L2395</f>
        <v>50</v>
      </c>
      <c r="Q2395" t="str">
        <f t="shared" si="388"/>
        <v>technology</v>
      </c>
      <c r="R2395" t="str">
        <f t="shared" si="389"/>
        <v>web</v>
      </c>
      <c r="S2395" s="4">
        <f t="shared" si="385"/>
        <v>42194.648344907408</v>
      </c>
      <c r="T2395" s="4">
        <f t="shared" si="386"/>
        <v>42224.648344907408</v>
      </c>
      <c r="U2395" s="18">
        <f t="shared" si="387"/>
        <v>30</v>
      </c>
    </row>
    <row r="2396" spans="1:21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384"/>
        <v>0.06</v>
      </c>
      <c r="P2396" s="7">
        <f>E2396/L2396</f>
        <v>1.5</v>
      </c>
      <c r="Q2396" t="str">
        <f t="shared" si="388"/>
        <v>technology</v>
      </c>
      <c r="R2396" t="str">
        <f t="shared" si="389"/>
        <v>web</v>
      </c>
      <c r="S2396" s="4">
        <f t="shared" si="385"/>
        <v>42031.362187499995</v>
      </c>
      <c r="T2396" s="4">
        <f t="shared" si="386"/>
        <v>42061.362187499995</v>
      </c>
      <c r="U2396" s="18">
        <f t="shared" si="387"/>
        <v>30</v>
      </c>
    </row>
    <row r="2397" spans="1:21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384"/>
        <v>0</v>
      </c>
      <c r="P2397" s="7">
        <v>0</v>
      </c>
      <c r="Q2397" t="str">
        <f t="shared" si="388"/>
        <v>technology</v>
      </c>
      <c r="R2397" t="str">
        <f t="shared" si="389"/>
        <v>web</v>
      </c>
      <c r="S2397" s="4">
        <f t="shared" si="385"/>
        <v>42717.121377314819</v>
      </c>
      <c r="T2397" s="4">
        <f t="shared" si="386"/>
        <v>42745.372916666667</v>
      </c>
      <c r="U2397" s="18">
        <f t="shared" si="387"/>
        <v>28.251539351847896</v>
      </c>
    </row>
    <row r="2398" spans="1:21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384"/>
        <v>0.2</v>
      </c>
      <c r="P2398" s="7">
        <f>E2398/L2398</f>
        <v>10</v>
      </c>
      <c r="Q2398" t="str">
        <f t="shared" si="388"/>
        <v>technology</v>
      </c>
      <c r="R2398" t="str">
        <f t="shared" si="389"/>
        <v>web</v>
      </c>
      <c r="S2398" s="4">
        <f t="shared" si="385"/>
        <v>42262.849050925928</v>
      </c>
      <c r="T2398" s="4">
        <f t="shared" si="386"/>
        <v>42292.849050925928</v>
      </c>
      <c r="U2398" s="18">
        <f t="shared" si="387"/>
        <v>30</v>
      </c>
    </row>
    <row r="2399" spans="1:21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384"/>
        <v>0</v>
      </c>
      <c r="P2399" s="7">
        <v>0</v>
      </c>
      <c r="Q2399" t="str">
        <f t="shared" si="388"/>
        <v>technology</v>
      </c>
      <c r="R2399" t="str">
        <f t="shared" si="389"/>
        <v>web</v>
      </c>
      <c r="S2399" s="4">
        <f t="shared" si="385"/>
        <v>41976.88490740741</v>
      </c>
      <c r="T2399" s="4">
        <f t="shared" si="386"/>
        <v>42006.88490740741</v>
      </c>
      <c r="U2399" s="18">
        <f t="shared" si="387"/>
        <v>30</v>
      </c>
    </row>
    <row r="2400" spans="1:21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384"/>
        <v>0</v>
      </c>
      <c r="P2400" s="7">
        <v>0</v>
      </c>
      <c r="Q2400" t="str">
        <f t="shared" si="388"/>
        <v>technology</v>
      </c>
      <c r="R2400" t="str">
        <f t="shared" si="389"/>
        <v>web</v>
      </c>
      <c r="S2400" s="4">
        <f t="shared" si="385"/>
        <v>42157.916481481487</v>
      </c>
      <c r="T2400" s="4">
        <f t="shared" si="386"/>
        <v>42187.916481481487</v>
      </c>
      <c r="U2400" s="18">
        <f t="shared" si="387"/>
        <v>30</v>
      </c>
    </row>
    <row r="2401" spans="1:21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384"/>
        <v>0</v>
      </c>
      <c r="P2401" s="7">
        <v>0</v>
      </c>
      <c r="Q2401" t="str">
        <f t="shared" si="388"/>
        <v>technology</v>
      </c>
      <c r="R2401" t="str">
        <f t="shared" si="389"/>
        <v>web</v>
      </c>
      <c r="S2401" s="4">
        <f t="shared" si="385"/>
        <v>41956.853078703702</v>
      </c>
      <c r="T2401" s="4">
        <f t="shared" si="386"/>
        <v>41991.853078703702</v>
      </c>
      <c r="U2401" s="18">
        <f t="shared" si="387"/>
        <v>35</v>
      </c>
    </row>
    <row r="2402" spans="1:21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384"/>
        <v>0</v>
      </c>
      <c r="P2402" s="7">
        <v>0</v>
      </c>
      <c r="Q2402" t="str">
        <f t="shared" si="388"/>
        <v>technology</v>
      </c>
      <c r="R2402" t="str">
        <f t="shared" si="389"/>
        <v>web</v>
      </c>
      <c r="S2402" s="4">
        <f t="shared" si="385"/>
        <v>42444.268101851849</v>
      </c>
      <c r="T2402" s="4">
        <f t="shared" si="386"/>
        <v>42474.268101851849</v>
      </c>
      <c r="U2402" s="18">
        <f t="shared" si="387"/>
        <v>30</v>
      </c>
    </row>
    <row r="2403" spans="1:21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384"/>
        <v>0.71785714285714286</v>
      </c>
      <c r="P2403" s="7">
        <f>E2403/L2403</f>
        <v>22.333333333333332</v>
      </c>
      <c r="Q2403" t="str">
        <f t="shared" ref="Q2403:Q2434" si="391">LEFT(N2403,4)</f>
        <v>food</v>
      </c>
      <c r="R2403" t="str">
        <f t="shared" ref="R2403:R2434" si="392">RIGHT(N2403,11)</f>
        <v>food trucks</v>
      </c>
      <c r="S2403" s="4">
        <f t="shared" si="385"/>
        <v>42374.822870370372</v>
      </c>
      <c r="T2403" s="4">
        <f t="shared" si="386"/>
        <v>42434.822870370372</v>
      </c>
      <c r="U2403" s="18">
        <f t="shared" si="387"/>
        <v>60</v>
      </c>
    </row>
    <row r="2404" spans="1:21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384"/>
        <v>0.43333333333333329</v>
      </c>
      <c r="P2404" s="7">
        <f>E2404/L2404</f>
        <v>52</v>
      </c>
      <c r="Q2404" t="str">
        <f t="shared" si="391"/>
        <v>food</v>
      </c>
      <c r="R2404" t="str">
        <f t="shared" si="392"/>
        <v>food trucks</v>
      </c>
      <c r="S2404" s="4">
        <f t="shared" si="385"/>
        <v>42107.679756944446</v>
      </c>
      <c r="T2404" s="4">
        <f t="shared" si="386"/>
        <v>42137.679756944446</v>
      </c>
      <c r="U2404" s="18">
        <f t="shared" si="387"/>
        <v>30</v>
      </c>
    </row>
    <row r="2405" spans="1:21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384"/>
        <v>16.833333333333332</v>
      </c>
      <c r="P2405" s="7">
        <f>E2405/L2405</f>
        <v>16.833333333333332</v>
      </c>
      <c r="Q2405" t="str">
        <f t="shared" si="391"/>
        <v>food</v>
      </c>
      <c r="R2405" t="str">
        <f t="shared" si="392"/>
        <v>food trucks</v>
      </c>
      <c r="S2405" s="4">
        <f t="shared" si="385"/>
        <v>42399.882615740746</v>
      </c>
      <c r="T2405" s="4">
        <f t="shared" si="386"/>
        <v>42459.840949074074</v>
      </c>
      <c r="U2405" s="18">
        <f t="shared" si="387"/>
        <v>59.958333333328483</v>
      </c>
    </row>
    <row r="2406" spans="1:21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384"/>
        <v>0</v>
      </c>
      <c r="P2406" s="7">
        <v>0</v>
      </c>
      <c r="Q2406" t="str">
        <f t="shared" si="391"/>
        <v>food</v>
      </c>
      <c r="R2406" t="str">
        <f t="shared" si="392"/>
        <v>food trucks</v>
      </c>
      <c r="S2406" s="4">
        <f t="shared" si="385"/>
        <v>42342.03943287037</v>
      </c>
      <c r="T2406" s="4">
        <f t="shared" si="386"/>
        <v>42372.03943287037</v>
      </c>
      <c r="U2406" s="18">
        <f t="shared" si="387"/>
        <v>30</v>
      </c>
    </row>
    <row r="2407" spans="1:21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384"/>
        <v>22.52</v>
      </c>
      <c r="P2407" s="7">
        <f>E2407/L2407</f>
        <v>56.3</v>
      </c>
      <c r="Q2407" t="str">
        <f t="shared" si="391"/>
        <v>food</v>
      </c>
      <c r="R2407" t="str">
        <f t="shared" si="392"/>
        <v>food trucks</v>
      </c>
      <c r="S2407" s="4">
        <f t="shared" si="385"/>
        <v>42595.585358796292</v>
      </c>
      <c r="T2407" s="4">
        <f t="shared" si="386"/>
        <v>42616.585358796292</v>
      </c>
      <c r="U2407" s="18">
        <f t="shared" si="387"/>
        <v>21</v>
      </c>
    </row>
    <row r="2408" spans="1:21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384"/>
        <v>41.384615384615387</v>
      </c>
      <c r="P2408" s="7">
        <f>E2408/L2408</f>
        <v>84.0625</v>
      </c>
      <c r="Q2408" t="str">
        <f t="shared" si="391"/>
        <v>food</v>
      </c>
      <c r="R2408" t="str">
        <f t="shared" si="392"/>
        <v>food trucks</v>
      </c>
      <c r="S2408" s="4">
        <f t="shared" si="385"/>
        <v>41983.110995370371</v>
      </c>
      <c r="T2408" s="4">
        <f t="shared" si="386"/>
        <v>42023.110995370371</v>
      </c>
      <c r="U2408" s="18">
        <f t="shared" si="387"/>
        <v>40</v>
      </c>
    </row>
    <row r="2409" spans="1:21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384"/>
        <v>25.259090909090908</v>
      </c>
      <c r="P2409" s="7">
        <f>E2409/L2409</f>
        <v>168.39393939393941</v>
      </c>
      <c r="Q2409" t="str">
        <f t="shared" si="391"/>
        <v>food</v>
      </c>
      <c r="R2409" t="str">
        <f t="shared" si="392"/>
        <v>food trucks</v>
      </c>
      <c r="S2409" s="4">
        <f t="shared" si="385"/>
        <v>42082.575555555552</v>
      </c>
      <c r="T2409" s="4">
        <f t="shared" si="386"/>
        <v>42105.25</v>
      </c>
      <c r="U2409" s="18">
        <f t="shared" si="387"/>
        <v>22.674444444448454</v>
      </c>
    </row>
    <row r="2410" spans="1:21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384"/>
        <v>0.2</v>
      </c>
      <c r="P2410" s="7">
        <f>E2410/L2410</f>
        <v>15</v>
      </c>
      <c r="Q2410" t="str">
        <f t="shared" si="391"/>
        <v>food</v>
      </c>
      <c r="R2410" t="str">
        <f t="shared" si="392"/>
        <v>food trucks</v>
      </c>
      <c r="S2410" s="4">
        <f t="shared" si="385"/>
        <v>41919.140706018516</v>
      </c>
      <c r="T2410" s="4">
        <f t="shared" si="386"/>
        <v>41949.182372685187</v>
      </c>
      <c r="U2410" s="18">
        <f t="shared" si="387"/>
        <v>30.041666666671517</v>
      </c>
    </row>
    <row r="2411" spans="1:21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384"/>
        <v>1.8399999999999999</v>
      </c>
      <c r="P2411" s="7">
        <f>E2411/L2411</f>
        <v>76.666666666666671</v>
      </c>
      <c r="Q2411" t="str">
        <f t="shared" si="391"/>
        <v>food</v>
      </c>
      <c r="R2411" t="str">
        <f t="shared" si="392"/>
        <v>food trucks</v>
      </c>
      <c r="S2411" s="4">
        <f t="shared" si="385"/>
        <v>42204.875868055555</v>
      </c>
      <c r="T2411" s="4">
        <f t="shared" si="386"/>
        <v>42234.875868055555</v>
      </c>
      <c r="U2411" s="18">
        <f t="shared" si="387"/>
        <v>30</v>
      </c>
    </row>
    <row r="2412" spans="1:21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384"/>
        <v>0</v>
      </c>
      <c r="P2412" s="7">
        <v>0</v>
      </c>
      <c r="Q2412" t="str">
        <f t="shared" si="391"/>
        <v>food</v>
      </c>
      <c r="R2412" t="str">
        <f t="shared" si="392"/>
        <v>food trucks</v>
      </c>
      <c r="S2412" s="4">
        <f t="shared" si="385"/>
        <v>42224.408275462964</v>
      </c>
      <c r="T2412" s="4">
        <f t="shared" si="386"/>
        <v>42254.408275462964</v>
      </c>
      <c r="U2412" s="18">
        <f t="shared" si="387"/>
        <v>30</v>
      </c>
    </row>
    <row r="2413" spans="1:21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384"/>
        <v>0.60399999999999998</v>
      </c>
      <c r="P2413" s="7">
        <f>E2413/L2413</f>
        <v>50.333333333333336</v>
      </c>
      <c r="Q2413" t="str">
        <f t="shared" si="391"/>
        <v>food</v>
      </c>
      <c r="R2413" t="str">
        <f t="shared" si="392"/>
        <v>food trucks</v>
      </c>
      <c r="S2413" s="4">
        <f t="shared" si="385"/>
        <v>42211.732430555552</v>
      </c>
      <c r="T2413" s="4">
        <f t="shared" si="386"/>
        <v>42241.732430555552</v>
      </c>
      <c r="U2413" s="18">
        <f t="shared" si="387"/>
        <v>30</v>
      </c>
    </row>
    <row r="2414" spans="1:21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384"/>
        <v>0</v>
      </c>
      <c r="P2414" s="7">
        <v>0</v>
      </c>
      <c r="Q2414" t="str">
        <f t="shared" si="391"/>
        <v>food</v>
      </c>
      <c r="R2414" t="str">
        <f t="shared" si="392"/>
        <v>food trucks</v>
      </c>
      <c r="S2414" s="4">
        <f t="shared" si="385"/>
        <v>42655.736956018518</v>
      </c>
      <c r="T2414" s="4">
        <f t="shared" si="386"/>
        <v>42700.778622685189</v>
      </c>
      <c r="U2414" s="18">
        <f t="shared" si="387"/>
        <v>45.041666666671517</v>
      </c>
    </row>
    <row r="2415" spans="1:21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384"/>
        <v>0.83333333333333337</v>
      </c>
      <c r="P2415" s="7">
        <f>E2415/L2415</f>
        <v>8.3333333333333339</v>
      </c>
      <c r="Q2415" t="str">
        <f t="shared" si="391"/>
        <v>food</v>
      </c>
      <c r="R2415" t="str">
        <f t="shared" si="392"/>
        <v>food trucks</v>
      </c>
      <c r="S2415" s="4">
        <f t="shared" si="385"/>
        <v>41760.10974537037</v>
      </c>
      <c r="T2415" s="4">
        <f t="shared" si="386"/>
        <v>41790.979166666664</v>
      </c>
      <c r="U2415" s="18">
        <f t="shared" si="387"/>
        <v>30.869421296294604</v>
      </c>
    </row>
    <row r="2416" spans="1:21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384"/>
        <v>3.0666666666666664</v>
      </c>
      <c r="P2416" s="7">
        <f>E2416/L2416</f>
        <v>35.384615384615387</v>
      </c>
      <c r="Q2416" t="str">
        <f t="shared" si="391"/>
        <v>food</v>
      </c>
      <c r="R2416" t="str">
        <f t="shared" si="392"/>
        <v>food trucks</v>
      </c>
      <c r="S2416" s="4">
        <f t="shared" si="385"/>
        <v>42198.695138888885</v>
      </c>
      <c r="T2416" s="4">
        <f t="shared" si="386"/>
        <v>42238.165972222225</v>
      </c>
      <c r="U2416" s="18">
        <f t="shared" si="387"/>
        <v>39.470833333340124</v>
      </c>
    </row>
    <row r="2417" spans="1:21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384"/>
        <v>0.55833333333333335</v>
      </c>
      <c r="P2417" s="7">
        <f>E2417/L2417</f>
        <v>55.833333333333336</v>
      </c>
      <c r="Q2417" t="str">
        <f t="shared" si="391"/>
        <v>food</v>
      </c>
      <c r="R2417" t="str">
        <f t="shared" si="392"/>
        <v>food trucks</v>
      </c>
      <c r="S2417" s="4">
        <f t="shared" si="385"/>
        <v>42536.862800925926</v>
      </c>
      <c r="T2417" s="4">
        <f t="shared" si="386"/>
        <v>42566.862800925926</v>
      </c>
      <c r="U2417" s="18">
        <f t="shared" si="387"/>
        <v>30</v>
      </c>
    </row>
    <row r="2418" spans="1:21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384"/>
        <v>2.5000000000000001E-2</v>
      </c>
      <c r="P2418" s="7">
        <f>E2418/L2418</f>
        <v>5</v>
      </c>
      <c r="Q2418" t="str">
        <f t="shared" si="391"/>
        <v>food</v>
      </c>
      <c r="R2418" t="str">
        <f t="shared" si="392"/>
        <v>food trucks</v>
      </c>
      <c r="S2418" s="4">
        <f t="shared" si="385"/>
        <v>42019.737766203703</v>
      </c>
      <c r="T2418" s="4">
        <f t="shared" si="386"/>
        <v>42077.625</v>
      </c>
      <c r="U2418" s="18">
        <f t="shared" si="387"/>
        <v>57.887233796296641</v>
      </c>
    </row>
    <row r="2419" spans="1:21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384"/>
        <v>0</v>
      </c>
      <c r="P2419" s="7">
        <v>0</v>
      </c>
      <c r="Q2419" t="str">
        <f t="shared" si="391"/>
        <v>food</v>
      </c>
      <c r="R2419" t="str">
        <f t="shared" si="392"/>
        <v>food trucks</v>
      </c>
      <c r="S2419" s="4">
        <f t="shared" si="385"/>
        <v>41831.884108796294</v>
      </c>
      <c r="T2419" s="4">
        <f t="shared" si="386"/>
        <v>41861.884108796294</v>
      </c>
      <c r="U2419" s="18">
        <f t="shared" si="387"/>
        <v>30</v>
      </c>
    </row>
    <row r="2420" spans="1:21" ht="15.75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384"/>
        <v>0.02</v>
      </c>
      <c r="P2420" s="7">
        <f>E2420/L2420</f>
        <v>1</v>
      </c>
      <c r="Q2420" t="str">
        <f t="shared" si="391"/>
        <v>food</v>
      </c>
      <c r="R2420" t="str">
        <f t="shared" si="392"/>
        <v>food trucks</v>
      </c>
      <c r="S2420" s="4">
        <f t="shared" si="385"/>
        <v>42027.856990740736</v>
      </c>
      <c r="T2420" s="4">
        <f t="shared" si="386"/>
        <v>42087.815324074079</v>
      </c>
      <c r="U2420" s="18">
        <f t="shared" si="387"/>
        <v>59.958333333343035</v>
      </c>
    </row>
    <row r="2421" spans="1:21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384"/>
        <v>0</v>
      </c>
      <c r="P2421" s="7">
        <v>0</v>
      </c>
      <c r="Q2421" t="str">
        <f t="shared" si="391"/>
        <v>food</v>
      </c>
      <c r="R2421" t="str">
        <f t="shared" si="392"/>
        <v>food trucks</v>
      </c>
      <c r="S2421" s="4">
        <f t="shared" si="385"/>
        <v>41993.738298611112</v>
      </c>
      <c r="T2421" s="4">
        <f t="shared" si="386"/>
        <v>42053.738298611112</v>
      </c>
      <c r="U2421" s="18">
        <f t="shared" si="387"/>
        <v>60</v>
      </c>
    </row>
    <row r="2422" spans="1:21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384"/>
        <v>14.825133372851216</v>
      </c>
      <c r="P2422" s="7">
        <f t="shared" ref="P2422:P2427" si="393">E2422/L2422</f>
        <v>69.472222222222229</v>
      </c>
      <c r="Q2422" t="str">
        <f t="shared" si="391"/>
        <v>food</v>
      </c>
      <c r="R2422" t="str">
        <f t="shared" si="392"/>
        <v>food trucks</v>
      </c>
      <c r="S2422" s="4">
        <f t="shared" si="385"/>
        <v>41893.028877314813</v>
      </c>
      <c r="T2422" s="4">
        <f t="shared" si="386"/>
        <v>41953.070543981477</v>
      </c>
      <c r="U2422" s="18">
        <f t="shared" si="387"/>
        <v>60.041666666664241</v>
      </c>
    </row>
    <row r="2423" spans="1:21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384"/>
        <v>1.6666666666666666E-2</v>
      </c>
      <c r="P2423" s="7">
        <f t="shared" si="393"/>
        <v>1</v>
      </c>
      <c r="Q2423" t="str">
        <f t="shared" si="391"/>
        <v>food</v>
      </c>
      <c r="R2423" t="str">
        <f t="shared" si="392"/>
        <v>food trucks</v>
      </c>
      <c r="S2423" s="4">
        <f t="shared" si="385"/>
        <v>42026.687453703707</v>
      </c>
      <c r="T2423" s="4">
        <f t="shared" si="386"/>
        <v>42056.687453703707</v>
      </c>
      <c r="U2423" s="18">
        <f t="shared" si="387"/>
        <v>30</v>
      </c>
    </row>
    <row r="2424" spans="1:21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384"/>
        <v>0.2</v>
      </c>
      <c r="P2424" s="7">
        <f t="shared" si="393"/>
        <v>1</v>
      </c>
      <c r="Q2424" t="str">
        <f t="shared" si="391"/>
        <v>food</v>
      </c>
      <c r="R2424" t="str">
        <f t="shared" si="392"/>
        <v>food trucks</v>
      </c>
      <c r="S2424" s="4">
        <f t="shared" si="385"/>
        <v>42044.724953703699</v>
      </c>
      <c r="T2424" s="4">
        <f t="shared" si="386"/>
        <v>42074.683287037042</v>
      </c>
      <c r="U2424" s="18">
        <f t="shared" si="387"/>
        <v>29.958333333343035</v>
      </c>
    </row>
    <row r="2425" spans="1:21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384"/>
        <v>1.3333333333333334E-2</v>
      </c>
      <c r="P2425" s="7">
        <f t="shared" si="393"/>
        <v>8</v>
      </c>
      <c r="Q2425" t="str">
        <f t="shared" si="391"/>
        <v>food</v>
      </c>
      <c r="R2425" t="str">
        <f t="shared" si="392"/>
        <v>food trucks</v>
      </c>
      <c r="S2425" s="4">
        <f t="shared" si="385"/>
        <v>41974.704745370371</v>
      </c>
      <c r="T2425" s="4">
        <f t="shared" si="386"/>
        <v>42004.704745370371</v>
      </c>
      <c r="U2425" s="18">
        <f t="shared" si="387"/>
        <v>30</v>
      </c>
    </row>
    <row r="2426" spans="1:21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384"/>
        <v>1.24</v>
      </c>
      <c r="P2426" s="7">
        <f t="shared" si="393"/>
        <v>34.444444444444443</v>
      </c>
      <c r="Q2426" t="str">
        <f t="shared" si="391"/>
        <v>food</v>
      </c>
      <c r="R2426" t="str">
        <f t="shared" si="392"/>
        <v>food trucks</v>
      </c>
      <c r="S2426" s="4">
        <f t="shared" si="385"/>
        <v>41909.892453703702</v>
      </c>
      <c r="T2426" s="4">
        <f t="shared" si="386"/>
        <v>41939.892453703702</v>
      </c>
      <c r="U2426" s="18">
        <f t="shared" si="387"/>
        <v>30</v>
      </c>
    </row>
    <row r="2427" spans="1:21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384"/>
        <v>2.8571428571428574E-2</v>
      </c>
      <c r="P2427" s="7">
        <f t="shared" si="393"/>
        <v>1</v>
      </c>
      <c r="Q2427" t="str">
        <f t="shared" si="391"/>
        <v>food</v>
      </c>
      <c r="R2427" t="str">
        <f t="shared" si="392"/>
        <v>food trucks</v>
      </c>
      <c r="S2427" s="4">
        <f t="shared" si="385"/>
        <v>42502.913761574076</v>
      </c>
      <c r="T2427" s="4">
        <f t="shared" si="386"/>
        <v>42517.919444444444</v>
      </c>
      <c r="U2427" s="18">
        <f t="shared" si="387"/>
        <v>15.005682870367309</v>
      </c>
    </row>
    <row r="2428" spans="1:21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384"/>
        <v>0</v>
      </c>
      <c r="P2428" s="7">
        <v>0</v>
      </c>
      <c r="Q2428" t="str">
        <f t="shared" si="391"/>
        <v>food</v>
      </c>
      <c r="R2428" t="str">
        <f t="shared" si="392"/>
        <v>food trucks</v>
      </c>
      <c r="S2428" s="4">
        <f t="shared" si="385"/>
        <v>42164.170046296298</v>
      </c>
      <c r="T2428" s="4">
        <f t="shared" si="386"/>
        <v>42224.170046296298</v>
      </c>
      <c r="U2428" s="18">
        <f t="shared" si="387"/>
        <v>60</v>
      </c>
    </row>
    <row r="2429" spans="1:21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384"/>
        <v>2E-3</v>
      </c>
      <c r="P2429" s="7">
        <f t="shared" ref="P2429:P2434" si="394">E2429/L2429</f>
        <v>1</v>
      </c>
      <c r="Q2429" t="str">
        <f t="shared" si="391"/>
        <v>food</v>
      </c>
      <c r="R2429" t="str">
        <f t="shared" si="392"/>
        <v>food trucks</v>
      </c>
      <c r="S2429" s="4">
        <f t="shared" si="385"/>
        <v>42412.318668981483</v>
      </c>
      <c r="T2429" s="4">
        <f t="shared" si="386"/>
        <v>42452.277002314819</v>
      </c>
      <c r="U2429" s="18">
        <f t="shared" si="387"/>
        <v>39.958333333335759</v>
      </c>
    </row>
    <row r="2430" spans="1:21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384"/>
        <v>2.8571428571428571E-3</v>
      </c>
      <c r="P2430" s="7">
        <f t="shared" si="394"/>
        <v>1</v>
      </c>
      <c r="Q2430" t="str">
        <f t="shared" si="391"/>
        <v>food</v>
      </c>
      <c r="R2430" t="str">
        <f t="shared" si="392"/>
        <v>food trucks</v>
      </c>
      <c r="S2430" s="4">
        <f t="shared" si="385"/>
        <v>42045.784155092595</v>
      </c>
      <c r="T2430" s="4">
        <f t="shared" si="386"/>
        <v>42075.742488425924</v>
      </c>
      <c r="U2430" s="18">
        <f t="shared" si="387"/>
        <v>29.958333333328483</v>
      </c>
    </row>
    <row r="2431" spans="1:21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84"/>
        <v>1.4321428571428572</v>
      </c>
      <c r="P2431" s="7">
        <f t="shared" si="394"/>
        <v>501.25</v>
      </c>
      <c r="Q2431" t="str">
        <f t="shared" si="391"/>
        <v>food</v>
      </c>
      <c r="R2431" t="str">
        <f t="shared" si="392"/>
        <v>food trucks</v>
      </c>
      <c r="S2431" s="4">
        <f t="shared" si="385"/>
        <v>42734.879236111112</v>
      </c>
      <c r="T2431" s="4">
        <f t="shared" si="386"/>
        <v>42771.697222222225</v>
      </c>
      <c r="U2431" s="18">
        <f t="shared" si="387"/>
        <v>36.817986111112987</v>
      </c>
    </row>
    <row r="2432" spans="1:21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84"/>
        <v>0.70000000000000007</v>
      </c>
      <c r="P2432" s="7">
        <f t="shared" si="394"/>
        <v>10.5</v>
      </c>
      <c r="Q2432" t="str">
        <f t="shared" si="391"/>
        <v>food</v>
      </c>
      <c r="R2432" t="str">
        <f t="shared" si="392"/>
        <v>food trucks</v>
      </c>
      <c r="S2432" s="4">
        <f t="shared" si="385"/>
        <v>42382.130833333329</v>
      </c>
      <c r="T2432" s="4">
        <f t="shared" si="386"/>
        <v>42412.130833333329</v>
      </c>
      <c r="U2432" s="18">
        <f t="shared" si="387"/>
        <v>30</v>
      </c>
    </row>
    <row r="2433" spans="1:21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84"/>
        <v>2E-3</v>
      </c>
      <c r="P2433" s="7">
        <f t="shared" si="394"/>
        <v>1</v>
      </c>
      <c r="Q2433" t="str">
        <f t="shared" si="391"/>
        <v>food</v>
      </c>
      <c r="R2433" t="str">
        <f t="shared" si="392"/>
        <v>food trucks</v>
      </c>
      <c r="S2433" s="4">
        <f t="shared" si="385"/>
        <v>42489.099687499998</v>
      </c>
      <c r="T2433" s="4">
        <f t="shared" si="386"/>
        <v>42549.099687499998</v>
      </c>
      <c r="U2433" s="18">
        <f t="shared" si="387"/>
        <v>60</v>
      </c>
    </row>
    <row r="2434" spans="1:21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395">(E2434/D2434)*100</f>
        <v>1.4285714285714287E-2</v>
      </c>
      <c r="P2434" s="7">
        <f t="shared" si="394"/>
        <v>1</v>
      </c>
      <c r="Q2434" t="str">
        <f t="shared" si="391"/>
        <v>food</v>
      </c>
      <c r="R2434" t="str">
        <f t="shared" si="392"/>
        <v>food trucks</v>
      </c>
      <c r="S2434" s="4">
        <f t="shared" ref="S2434:S2497" si="396" xml:space="preserve"> ((J2434/86400) +25569)</f>
        <v>42041.218715277777</v>
      </c>
      <c r="T2434" s="4">
        <f t="shared" ref="T2434:T2497" si="397" xml:space="preserve"> ((I2434/86400) +25569)</f>
        <v>42071.218715277777</v>
      </c>
      <c r="U2434" s="18">
        <f t="shared" si="387"/>
        <v>30</v>
      </c>
    </row>
    <row r="2435" spans="1:21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395"/>
        <v>0</v>
      </c>
      <c r="P2435" s="7">
        <v>0</v>
      </c>
      <c r="Q2435" t="str">
        <f t="shared" ref="Q2435:Q2462" si="398">LEFT(N2435,4)</f>
        <v>food</v>
      </c>
      <c r="R2435" t="str">
        <f t="shared" ref="R2435:R2462" si="399">RIGHT(N2435,11)</f>
        <v>food trucks</v>
      </c>
      <c r="S2435" s="4">
        <f t="shared" si="396"/>
        <v>42397.89980324074</v>
      </c>
      <c r="T2435" s="4">
        <f t="shared" si="397"/>
        <v>42427.89980324074</v>
      </c>
      <c r="U2435" s="18">
        <f t="shared" ref="U2435:U2498" si="400">T2435-S2435</f>
        <v>30</v>
      </c>
    </row>
    <row r="2436" spans="1:21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95"/>
        <v>0.13</v>
      </c>
      <c r="P2436" s="7">
        <f>E2436/L2436</f>
        <v>13</v>
      </c>
      <c r="Q2436" t="str">
        <f t="shared" si="398"/>
        <v>food</v>
      </c>
      <c r="R2436" t="str">
        <f t="shared" si="399"/>
        <v>food trucks</v>
      </c>
      <c r="S2436" s="4">
        <f t="shared" si="396"/>
        <v>42180.186041666668</v>
      </c>
      <c r="T2436" s="4">
        <f t="shared" si="397"/>
        <v>42220.186041666668</v>
      </c>
      <c r="U2436" s="18">
        <f t="shared" si="400"/>
        <v>40</v>
      </c>
    </row>
    <row r="2437" spans="1:21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95"/>
        <v>0.48960000000000004</v>
      </c>
      <c r="P2437" s="7">
        <f>E2437/L2437</f>
        <v>306</v>
      </c>
      <c r="Q2437" t="str">
        <f t="shared" si="398"/>
        <v>food</v>
      </c>
      <c r="R2437" t="str">
        <f t="shared" si="399"/>
        <v>food trucks</v>
      </c>
      <c r="S2437" s="4">
        <f t="shared" si="396"/>
        <v>42252.277615740742</v>
      </c>
      <c r="T2437" s="4">
        <f t="shared" si="397"/>
        <v>42282.277615740742</v>
      </c>
      <c r="U2437" s="18">
        <f t="shared" si="400"/>
        <v>30</v>
      </c>
    </row>
    <row r="2438" spans="1:21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95"/>
        <v>3.8461538461538464E-2</v>
      </c>
      <c r="P2438" s="7">
        <f>E2438/L2438</f>
        <v>22.5</v>
      </c>
      <c r="Q2438" t="str">
        <f t="shared" si="398"/>
        <v>food</v>
      </c>
      <c r="R2438" t="str">
        <f t="shared" si="399"/>
        <v>food trucks</v>
      </c>
      <c r="S2438" s="4">
        <f t="shared" si="396"/>
        <v>42338.615393518514</v>
      </c>
      <c r="T2438" s="4">
        <f t="shared" si="397"/>
        <v>42398.615393518514</v>
      </c>
      <c r="U2438" s="18">
        <f t="shared" si="400"/>
        <v>60</v>
      </c>
    </row>
    <row r="2439" spans="1:21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95"/>
        <v>0</v>
      </c>
      <c r="P2439" s="7">
        <v>0</v>
      </c>
      <c r="Q2439" t="str">
        <f t="shared" si="398"/>
        <v>food</v>
      </c>
      <c r="R2439" t="str">
        <f t="shared" si="399"/>
        <v>food trucks</v>
      </c>
      <c r="S2439" s="4">
        <f t="shared" si="396"/>
        <v>42031.965138888889</v>
      </c>
      <c r="T2439" s="4">
        <f t="shared" si="397"/>
        <v>42080.75</v>
      </c>
      <c r="U2439" s="18">
        <f t="shared" si="400"/>
        <v>48.78486111111124</v>
      </c>
    </row>
    <row r="2440" spans="1:21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95"/>
        <v>0.33333333333333337</v>
      </c>
      <c r="P2440" s="7">
        <f>E2440/L2440</f>
        <v>50</v>
      </c>
      <c r="Q2440" t="str">
        <f t="shared" si="398"/>
        <v>food</v>
      </c>
      <c r="R2440" t="str">
        <f t="shared" si="399"/>
        <v>food trucks</v>
      </c>
      <c r="S2440" s="4">
        <f t="shared" si="396"/>
        <v>42285.91506944444</v>
      </c>
      <c r="T2440" s="4">
        <f t="shared" si="397"/>
        <v>42345.956736111111</v>
      </c>
      <c r="U2440" s="18">
        <f t="shared" si="400"/>
        <v>60.041666666671517</v>
      </c>
    </row>
    <row r="2441" spans="1:21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95"/>
        <v>0</v>
      </c>
      <c r="P2441" s="7">
        <v>0</v>
      </c>
      <c r="Q2441" t="str">
        <f t="shared" si="398"/>
        <v>food</v>
      </c>
      <c r="R2441" t="str">
        <f t="shared" si="399"/>
        <v>food trucks</v>
      </c>
      <c r="S2441" s="4">
        <f t="shared" si="396"/>
        <v>42265.818622685183</v>
      </c>
      <c r="T2441" s="4">
        <f t="shared" si="397"/>
        <v>42295.818622685183</v>
      </c>
      <c r="U2441" s="18">
        <f t="shared" si="400"/>
        <v>30</v>
      </c>
    </row>
    <row r="2442" spans="1:21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95"/>
        <v>0.2</v>
      </c>
      <c r="P2442" s="7">
        <f t="shared" ref="P2442:P2473" si="401">E2442/L2442</f>
        <v>5</v>
      </c>
      <c r="Q2442" t="str">
        <f t="shared" si="398"/>
        <v>food</v>
      </c>
      <c r="R2442" t="str">
        <f t="shared" si="399"/>
        <v>food trucks</v>
      </c>
      <c r="S2442" s="4">
        <f t="shared" si="396"/>
        <v>42383.899456018524</v>
      </c>
      <c r="T2442" s="4">
        <f t="shared" si="397"/>
        <v>42413.899456018524</v>
      </c>
      <c r="U2442" s="18">
        <f t="shared" si="400"/>
        <v>30</v>
      </c>
    </row>
    <row r="2443" spans="1:21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95"/>
        <v>107.88</v>
      </c>
      <c r="P2443" s="7">
        <f t="shared" si="401"/>
        <v>74.22935779816514</v>
      </c>
      <c r="Q2443" t="str">
        <f t="shared" si="398"/>
        <v>food</v>
      </c>
      <c r="R2443" t="str">
        <f t="shared" si="399"/>
        <v>small batch</v>
      </c>
      <c r="S2443" s="4">
        <f t="shared" si="396"/>
        <v>42187.125625000001</v>
      </c>
      <c r="T2443" s="4">
        <f t="shared" si="397"/>
        <v>42208.207638888889</v>
      </c>
      <c r="U2443" s="18">
        <f t="shared" si="400"/>
        <v>21.082013888888469</v>
      </c>
    </row>
    <row r="2444" spans="1:21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95"/>
        <v>125.94166666666666</v>
      </c>
      <c r="P2444" s="7">
        <f t="shared" si="401"/>
        <v>81.252688172043008</v>
      </c>
      <c r="Q2444" t="str">
        <f t="shared" si="398"/>
        <v>food</v>
      </c>
      <c r="R2444" t="str">
        <f t="shared" si="399"/>
        <v>small batch</v>
      </c>
      <c r="S2444" s="4">
        <f t="shared" si="396"/>
        <v>42052.666990740741</v>
      </c>
      <c r="T2444" s="4">
        <f t="shared" si="397"/>
        <v>42082.625324074077</v>
      </c>
      <c r="U2444" s="18">
        <f t="shared" si="400"/>
        <v>29.958333333335759</v>
      </c>
    </row>
    <row r="2445" spans="1:21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95"/>
        <v>202.51495</v>
      </c>
      <c r="P2445" s="7">
        <f t="shared" si="401"/>
        <v>130.23469453376205</v>
      </c>
      <c r="Q2445" t="str">
        <f t="shared" si="398"/>
        <v>food</v>
      </c>
      <c r="R2445" t="str">
        <f t="shared" si="399"/>
        <v>small batch</v>
      </c>
      <c r="S2445" s="4">
        <f t="shared" si="396"/>
        <v>41836.625254629631</v>
      </c>
      <c r="T2445" s="4">
        <f t="shared" si="397"/>
        <v>41866.625254629631</v>
      </c>
      <c r="U2445" s="18">
        <f t="shared" si="400"/>
        <v>30</v>
      </c>
    </row>
    <row r="2446" spans="1:21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95"/>
        <v>108.60000000000001</v>
      </c>
      <c r="P2446" s="7">
        <f t="shared" si="401"/>
        <v>53.409836065573771</v>
      </c>
      <c r="Q2446" t="str">
        <f t="shared" si="398"/>
        <v>food</v>
      </c>
      <c r="R2446" t="str">
        <f t="shared" si="399"/>
        <v>small batch</v>
      </c>
      <c r="S2446" s="4">
        <f t="shared" si="396"/>
        <v>42485.754525462966</v>
      </c>
      <c r="T2446" s="4">
        <f t="shared" si="397"/>
        <v>42515.754525462966</v>
      </c>
      <c r="U2446" s="18">
        <f t="shared" si="400"/>
        <v>30</v>
      </c>
    </row>
    <row r="2447" spans="1:21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95"/>
        <v>172.8</v>
      </c>
      <c r="P2447" s="7">
        <f t="shared" si="401"/>
        <v>75.130434782608702</v>
      </c>
      <c r="Q2447" t="str">
        <f t="shared" si="398"/>
        <v>food</v>
      </c>
      <c r="R2447" t="str">
        <f t="shared" si="399"/>
        <v>small batch</v>
      </c>
      <c r="S2447" s="4">
        <f t="shared" si="396"/>
        <v>42243.190057870372</v>
      </c>
      <c r="T2447" s="4">
        <f t="shared" si="397"/>
        <v>42273.190057870372</v>
      </c>
      <c r="U2447" s="18">
        <f t="shared" si="400"/>
        <v>30</v>
      </c>
    </row>
    <row r="2448" spans="1:21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95"/>
        <v>167.98</v>
      </c>
      <c r="P2448" s="7">
        <f t="shared" si="401"/>
        <v>75.666666666666671</v>
      </c>
      <c r="Q2448" t="str">
        <f t="shared" si="398"/>
        <v>food</v>
      </c>
      <c r="R2448" t="str">
        <f t="shared" si="399"/>
        <v>small batch</v>
      </c>
      <c r="S2448" s="4">
        <f t="shared" si="396"/>
        <v>42670.602673611109</v>
      </c>
      <c r="T2448" s="4">
        <f t="shared" si="397"/>
        <v>42700.64434027778</v>
      </c>
      <c r="U2448" s="18">
        <f t="shared" si="400"/>
        <v>30.041666666671517</v>
      </c>
    </row>
    <row r="2449" spans="1:21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95"/>
        <v>427.20000000000005</v>
      </c>
      <c r="P2449" s="7">
        <f t="shared" si="401"/>
        <v>31.691394658753708</v>
      </c>
      <c r="Q2449" t="str">
        <f t="shared" si="398"/>
        <v>food</v>
      </c>
      <c r="R2449" t="str">
        <f t="shared" si="399"/>
        <v>small batch</v>
      </c>
      <c r="S2449" s="4">
        <f t="shared" si="396"/>
        <v>42654.469826388886</v>
      </c>
      <c r="T2449" s="4">
        <f t="shared" si="397"/>
        <v>42686.166666666672</v>
      </c>
      <c r="U2449" s="18">
        <f t="shared" si="400"/>
        <v>31.696840277785668</v>
      </c>
    </row>
    <row r="2450" spans="1:21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95"/>
        <v>107.5</v>
      </c>
      <c r="P2450" s="7">
        <f t="shared" si="401"/>
        <v>47.777777777777779</v>
      </c>
      <c r="Q2450" t="str">
        <f t="shared" si="398"/>
        <v>food</v>
      </c>
      <c r="R2450" t="str">
        <f t="shared" si="399"/>
        <v>small batch</v>
      </c>
      <c r="S2450" s="4">
        <f t="shared" si="396"/>
        <v>42607.316122685181</v>
      </c>
      <c r="T2450" s="4">
        <f t="shared" si="397"/>
        <v>42613.233333333337</v>
      </c>
      <c r="U2450" s="18">
        <f t="shared" si="400"/>
        <v>5.9172106481564697</v>
      </c>
    </row>
    <row r="2451" spans="1:21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95"/>
        <v>108</v>
      </c>
      <c r="P2451" s="7">
        <f t="shared" si="401"/>
        <v>90</v>
      </c>
      <c r="Q2451" t="str">
        <f t="shared" si="398"/>
        <v>food</v>
      </c>
      <c r="R2451" t="str">
        <f t="shared" si="399"/>
        <v>small batch</v>
      </c>
      <c r="S2451" s="4">
        <f t="shared" si="396"/>
        <v>41943.142534722225</v>
      </c>
      <c r="T2451" s="4">
        <f t="shared" si="397"/>
        <v>41973.184201388889</v>
      </c>
      <c r="U2451" s="18">
        <f t="shared" si="400"/>
        <v>30.041666666664241</v>
      </c>
    </row>
    <row r="2452" spans="1:21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95"/>
        <v>101.53353333333335</v>
      </c>
      <c r="P2452" s="7">
        <f t="shared" si="401"/>
        <v>149.31401960784314</v>
      </c>
      <c r="Q2452" t="str">
        <f t="shared" si="398"/>
        <v>food</v>
      </c>
      <c r="R2452" t="str">
        <f t="shared" si="399"/>
        <v>small batch</v>
      </c>
      <c r="S2452" s="4">
        <f t="shared" si="396"/>
        <v>41902.07240740741</v>
      </c>
      <c r="T2452" s="4">
        <f t="shared" si="397"/>
        <v>41940.132638888885</v>
      </c>
      <c r="U2452" s="18">
        <f t="shared" si="400"/>
        <v>38.060231481475057</v>
      </c>
    </row>
    <row r="2453" spans="1:21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95"/>
        <v>115.45</v>
      </c>
      <c r="P2453" s="7">
        <f t="shared" si="401"/>
        <v>62.06989247311828</v>
      </c>
      <c r="Q2453" t="str">
        <f t="shared" si="398"/>
        <v>food</v>
      </c>
      <c r="R2453" t="str">
        <f t="shared" si="399"/>
        <v>small batch</v>
      </c>
      <c r="S2453" s="4">
        <f t="shared" si="396"/>
        <v>42779.908449074079</v>
      </c>
      <c r="T2453" s="4">
        <f t="shared" si="397"/>
        <v>42799.908449074079</v>
      </c>
      <c r="U2453" s="18">
        <f t="shared" si="400"/>
        <v>20</v>
      </c>
    </row>
    <row r="2454" spans="1:21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95"/>
        <v>133.5</v>
      </c>
      <c r="P2454" s="7">
        <f t="shared" si="401"/>
        <v>53.4</v>
      </c>
      <c r="Q2454" t="str">
        <f t="shared" si="398"/>
        <v>food</v>
      </c>
      <c r="R2454" t="str">
        <f t="shared" si="399"/>
        <v>small batch</v>
      </c>
      <c r="S2454" s="4">
        <f t="shared" si="396"/>
        <v>42338.84375</v>
      </c>
      <c r="T2454" s="4">
        <f t="shared" si="397"/>
        <v>42367.958333333328</v>
      </c>
      <c r="U2454" s="18">
        <f t="shared" si="400"/>
        <v>29.114583333328483</v>
      </c>
    </row>
    <row r="2455" spans="1:21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95"/>
        <v>154.69999999999999</v>
      </c>
      <c r="P2455" s="7">
        <f t="shared" si="401"/>
        <v>69.268656716417908</v>
      </c>
      <c r="Q2455" t="str">
        <f t="shared" si="398"/>
        <v>food</v>
      </c>
      <c r="R2455" t="str">
        <f t="shared" si="399"/>
        <v>small batch</v>
      </c>
      <c r="S2455" s="4">
        <f t="shared" si="396"/>
        <v>42738.692233796297</v>
      </c>
      <c r="T2455" s="4">
        <f t="shared" si="397"/>
        <v>42768.692233796297</v>
      </c>
      <c r="U2455" s="18">
        <f t="shared" si="400"/>
        <v>30</v>
      </c>
    </row>
    <row r="2456" spans="1:21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95"/>
        <v>100.84571428571429</v>
      </c>
      <c r="P2456" s="7">
        <f t="shared" si="401"/>
        <v>271.50769230769231</v>
      </c>
      <c r="Q2456" t="str">
        <f t="shared" si="398"/>
        <v>food</v>
      </c>
      <c r="R2456" t="str">
        <f t="shared" si="399"/>
        <v>small batch</v>
      </c>
      <c r="S2456" s="4">
        <f t="shared" si="396"/>
        <v>42770.201481481483</v>
      </c>
      <c r="T2456" s="4">
        <f t="shared" si="397"/>
        <v>42805.201481481483</v>
      </c>
      <c r="U2456" s="18">
        <f t="shared" si="400"/>
        <v>35</v>
      </c>
    </row>
    <row r="2457" spans="1:21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95"/>
        <v>182</v>
      </c>
      <c r="P2457" s="7">
        <f t="shared" si="401"/>
        <v>34.125</v>
      </c>
      <c r="Q2457" t="str">
        <f t="shared" si="398"/>
        <v>food</v>
      </c>
      <c r="R2457" t="str">
        <f t="shared" si="399"/>
        <v>small batch</v>
      </c>
      <c r="S2457" s="4">
        <f t="shared" si="396"/>
        <v>42452.781828703708</v>
      </c>
      <c r="T2457" s="4">
        <f t="shared" si="397"/>
        <v>42480.781828703708</v>
      </c>
      <c r="U2457" s="18">
        <f t="shared" si="400"/>
        <v>28</v>
      </c>
    </row>
    <row r="2458" spans="1:21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95"/>
        <v>180.86666666666667</v>
      </c>
      <c r="P2458" s="7">
        <f t="shared" si="401"/>
        <v>40.492537313432834</v>
      </c>
      <c r="Q2458" t="str">
        <f t="shared" si="398"/>
        <v>food</v>
      </c>
      <c r="R2458" t="str">
        <f t="shared" si="399"/>
        <v>small batch</v>
      </c>
      <c r="S2458" s="4">
        <f t="shared" si="396"/>
        <v>42761.961099537039</v>
      </c>
      <c r="T2458" s="4">
        <f t="shared" si="397"/>
        <v>42791.961099537039</v>
      </c>
      <c r="U2458" s="18">
        <f t="shared" si="400"/>
        <v>30</v>
      </c>
    </row>
    <row r="2459" spans="1:21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95"/>
        <v>102.30434782608695</v>
      </c>
      <c r="P2459" s="7">
        <f t="shared" si="401"/>
        <v>189.75806451612902</v>
      </c>
      <c r="Q2459" t="str">
        <f t="shared" si="398"/>
        <v>food</v>
      </c>
      <c r="R2459" t="str">
        <f t="shared" si="399"/>
        <v>small batch</v>
      </c>
      <c r="S2459" s="4">
        <f t="shared" si="396"/>
        <v>42423.602500000001</v>
      </c>
      <c r="T2459" s="4">
        <f t="shared" si="397"/>
        <v>42453.560833333337</v>
      </c>
      <c r="U2459" s="18">
        <f t="shared" si="400"/>
        <v>29.958333333335759</v>
      </c>
    </row>
    <row r="2460" spans="1:21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95"/>
        <v>110.17999999999999</v>
      </c>
      <c r="P2460" s="7">
        <f t="shared" si="401"/>
        <v>68.862499999999997</v>
      </c>
      <c r="Q2460" t="str">
        <f t="shared" si="398"/>
        <v>food</v>
      </c>
      <c r="R2460" t="str">
        <f t="shared" si="399"/>
        <v>small batch</v>
      </c>
      <c r="S2460" s="4">
        <f t="shared" si="396"/>
        <v>42495.871736111112</v>
      </c>
      <c r="T2460" s="4">
        <f t="shared" si="397"/>
        <v>42530.791666666672</v>
      </c>
      <c r="U2460" s="18">
        <f t="shared" si="400"/>
        <v>34.919930555559404</v>
      </c>
    </row>
    <row r="2461" spans="1:21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95"/>
        <v>102.25</v>
      </c>
      <c r="P2461" s="7">
        <f t="shared" si="401"/>
        <v>108.77659574468085</v>
      </c>
      <c r="Q2461" t="str">
        <f t="shared" si="398"/>
        <v>food</v>
      </c>
      <c r="R2461" t="str">
        <f t="shared" si="399"/>
        <v>small batch</v>
      </c>
      <c r="S2461" s="4">
        <f t="shared" si="396"/>
        <v>42407.637557870374</v>
      </c>
      <c r="T2461" s="4">
        <f t="shared" si="397"/>
        <v>42452.595891203702</v>
      </c>
      <c r="U2461" s="18">
        <f t="shared" si="400"/>
        <v>44.958333333328483</v>
      </c>
    </row>
    <row r="2462" spans="1:21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95"/>
        <v>100.78823529411764</v>
      </c>
      <c r="P2462" s="7">
        <f t="shared" si="401"/>
        <v>125.98529411764706</v>
      </c>
      <c r="Q2462" t="str">
        <f t="shared" si="398"/>
        <v>food</v>
      </c>
      <c r="R2462" t="str">
        <f t="shared" si="399"/>
        <v>small batch</v>
      </c>
      <c r="S2462" s="4">
        <f t="shared" si="396"/>
        <v>42704.187118055561</v>
      </c>
      <c r="T2462" s="4">
        <f t="shared" si="397"/>
        <v>42738.178472222222</v>
      </c>
      <c r="U2462" s="18">
        <f t="shared" si="400"/>
        <v>33.99135416666104</v>
      </c>
    </row>
    <row r="2463" spans="1:21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95"/>
        <v>103.8</v>
      </c>
      <c r="P2463" s="7">
        <f t="shared" si="401"/>
        <v>90.523255813953483</v>
      </c>
      <c r="Q2463" t="str">
        <f t="shared" ref="Q2463:Q2502" si="402">LEFT(N2463,5)</f>
        <v>music</v>
      </c>
      <c r="R2463" t="str">
        <f t="shared" ref="R2463:R2502" si="403">RIGHT(N2463,10)</f>
        <v>indie rock</v>
      </c>
      <c r="S2463" s="4">
        <f t="shared" si="396"/>
        <v>40784.012696759259</v>
      </c>
      <c r="T2463" s="4">
        <f t="shared" si="397"/>
        <v>40817.125</v>
      </c>
      <c r="U2463" s="18">
        <f t="shared" si="400"/>
        <v>33.112303240741312</v>
      </c>
    </row>
    <row r="2464" spans="1:21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95"/>
        <v>110.70833333333334</v>
      </c>
      <c r="P2464" s="7">
        <f t="shared" si="401"/>
        <v>28.880434782608695</v>
      </c>
      <c r="Q2464" t="str">
        <f t="shared" si="402"/>
        <v>music</v>
      </c>
      <c r="R2464" t="str">
        <f t="shared" si="403"/>
        <v>indie rock</v>
      </c>
      <c r="S2464" s="4">
        <f t="shared" si="396"/>
        <v>41089.186296296299</v>
      </c>
      <c r="T2464" s="4">
        <f t="shared" si="397"/>
        <v>41109.186296296299</v>
      </c>
      <c r="U2464" s="18">
        <f t="shared" si="400"/>
        <v>20</v>
      </c>
    </row>
    <row r="2465" spans="1:21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95"/>
        <v>116.25000000000001</v>
      </c>
      <c r="P2465" s="7">
        <f t="shared" si="401"/>
        <v>31</v>
      </c>
      <c r="Q2465" t="str">
        <f t="shared" si="402"/>
        <v>music</v>
      </c>
      <c r="R2465" t="str">
        <f t="shared" si="403"/>
        <v>indie rock</v>
      </c>
      <c r="S2465" s="4">
        <f t="shared" si="396"/>
        <v>41341.111400462964</v>
      </c>
      <c r="T2465" s="4">
        <f t="shared" si="397"/>
        <v>41380.791666666664</v>
      </c>
      <c r="U2465" s="18">
        <f t="shared" si="400"/>
        <v>39.680266203700739</v>
      </c>
    </row>
    <row r="2466" spans="1:21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95"/>
        <v>111.1</v>
      </c>
      <c r="P2466" s="7">
        <f t="shared" si="401"/>
        <v>51.674418604651166</v>
      </c>
      <c r="Q2466" t="str">
        <f t="shared" si="402"/>
        <v>music</v>
      </c>
      <c r="R2466" t="str">
        <f t="shared" si="403"/>
        <v>indie rock</v>
      </c>
      <c r="S2466" s="4">
        <f t="shared" si="396"/>
        <v>42248.90042824074</v>
      </c>
      <c r="T2466" s="4">
        <f t="shared" si="397"/>
        <v>42277.811805555553</v>
      </c>
      <c r="U2466" s="18">
        <f t="shared" si="400"/>
        <v>28.911377314812853</v>
      </c>
    </row>
    <row r="2467" spans="1:21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95"/>
        <v>180.14285714285714</v>
      </c>
      <c r="P2467" s="7">
        <f t="shared" si="401"/>
        <v>26.270833333333332</v>
      </c>
      <c r="Q2467" t="str">
        <f t="shared" si="402"/>
        <v>music</v>
      </c>
      <c r="R2467" t="str">
        <f t="shared" si="403"/>
        <v>indie rock</v>
      </c>
      <c r="S2467" s="4">
        <f t="shared" si="396"/>
        <v>41145.719305555554</v>
      </c>
      <c r="T2467" s="4">
        <f t="shared" si="397"/>
        <v>41175.719305555554</v>
      </c>
      <c r="U2467" s="18">
        <f t="shared" si="400"/>
        <v>30</v>
      </c>
    </row>
    <row r="2468" spans="1:21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95"/>
        <v>100</v>
      </c>
      <c r="P2468" s="7">
        <f t="shared" si="401"/>
        <v>48.07692307692308</v>
      </c>
      <c r="Q2468" t="str">
        <f t="shared" si="402"/>
        <v>music</v>
      </c>
      <c r="R2468" t="str">
        <f t="shared" si="403"/>
        <v>indie rock</v>
      </c>
      <c r="S2468" s="4">
        <f t="shared" si="396"/>
        <v>41373.102465277778</v>
      </c>
      <c r="T2468" s="4">
        <f t="shared" si="397"/>
        <v>41403.102465277778</v>
      </c>
      <c r="U2468" s="18">
        <f t="shared" si="400"/>
        <v>30</v>
      </c>
    </row>
    <row r="2469" spans="1:21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95"/>
        <v>118.5</v>
      </c>
      <c r="P2469" s="7">
        <f t="shared" si="401"/>
        <v>27.558139534883722</v>
      </c>
      <c r="Q2469" t="str">
        <f t="shared" si="402"/>
        <v>music</v>
      </c>
      <c r="R2469" t="str">
        <f t="shared" si="403"/>
        <v>indie rock</v>
      </c>
      <c r="S2469" s="4">
        <f t="shared" si="396"/>
        <v>41025.874201388891</v>
      </c>
      <c r="T2469" s="4">
        <f t="shared" si="397"/>
        <v>41039.708333333336</v>
      </c>
      <c r="U2469" s="18">
        <f t="shared" si="400"/>
        <v>13.83413194444438</v>
      </c>
    </row>
    <row r="2470" spans="1:21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95"/>
        <v>107.21700000000001</v>
      </c>
      <c r="P2470" s="7">
        <f t="shared" si="401"/>
        <v>36.97137931034483</v>
      </c>
      <c r="Q2470" t="str">
        <f t="shared" si="402"/>
        <v>music</v>
      </c>
      <c r="R2470" t="str">
        <f t="shared" si="403"/>
        <v>indie rock</v>
      </c>
      <c r="S2470" s="4">
        <f t="shared" si="396"/>
        <v>41174.154178240744</v>
      </c>
      <c r="T2470" s="4">
        <f t="shared" si="397"/>
        <v>41210.208333333336</v>
      </c>
      <c r="U2470" s="18">
        <f t="shared" si="400"/>
        <v>36.054155092591827</v>
      </c>
    </row>
    <row r="2471" spans="1:21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95"/>
        <v>113.66666666666667</v>
      </c>
      <c r="P2471" s="7">
        <f t="shared" si="401"/>
        <v>29.021276595744681</v>
      </c>
      <c r="Q2471" t="str">
        <f t="shared" si="402"/>
        <v>music</v>
      </c>
      <c r="R2471" t="str">
        <f t="shared" si="403"/>
        <v>indie rock</v>
      </c>
      <c r="S2471" s="4">
        <f t="shared" si="396"/>
        <v>40557.429733796293</v>
      </c>
      <c r="T2471" s="4">
        <f t="shared" si="397"/>
        <v>40582.429733796293</v>
      </c>
      <c r="U2471" s="18">
        <f t="shared" si="400"/>
        <v>25</v>
      </c>
    </row>
    <row r="2472" spans="1:21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95"/>
        <v>103.16400000000002</v>
      </c>
      <c r="P2472" s="7">
        <f t="shared" si="401"/>
        <v>28.65666666666667</v>
      </c>
      <c r="Q2472" t="str">
        <f t="shared" si="402"/>
        <v>music</v>
      </c>
      <c r="R2472" t="str">
        <f t="shared" si="403"/>
        <v>indie rock</v>
      </c>
      <c r="S2472" s="4">
        <f t="shared" si="396"/>
        <v>41023.07471064815</v>
      </c>
      <c r="T2472" s="4">
        <f t="shared" si="397"/>
        <v>41053.07471064815</v>
      </c>
      <c r="U2472" s="18">
        <f t="shared" si="400"/>
        <v>30</v>
      </c>
    </row>
    <row r="2473" spans="1:21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95"/>
        <v>128</v>
      </c>
      <c r="P2473" s="7">
        <f t="shared" si="401"/>
        <v>37.647058823529413</v>
      </c>
      <c r="Q2473" t="str">
        <f t="shared" si="402"/>
        <v>music</v>
      </c>
      <c r="R2473" t="str">
        <f t="shared" si="403"/>
        <v>indie rock</v>
      </c>
      <c r="S2473" s="4">
        <f t="shared" si="396"/>
        <v>40893.992962962962</v>
      </c>
      <c r="T2473" s="4">
        <f t="shared" si="397"/>
        <v>40933.992962962962</v>
      </c>
      <c r="U2473" s="18">
        <f t="shared" si="400"/>
        <v>40</v>
      </c>
    </row>
    <row r="2474" spans="1:21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95"/>
        <v>135.76026666666667</v>
      </c>
      <c r="P2474" s="7">
        <f t="shared" ref="P2474:P2504" si="404">E2474/L2474</f>
        <v>97.904038461538462</v>
      </c>
      <c r="Q2474" t="str">
        <f t="shared" si="402"/>
        <v>music</v>
      </c>
      <c r="R2474" t="str">
        <f t="shared" si="403"/>
        <v>indie rock</v>
      </c>
      <c r="S2474" s="4">
        <f t="shared" si="396"/>
        <v>40354.11550925926</v>
      </c>
      <c r="T2474" s="4">
        <f t="shared" si="397"/>
        <v>40425.043749999997</v>
      </c>
      <c r="U2474" s="18">
        <f t="shared" si="400"/>
        <v>70.928240740737238</v>
      </c>
    </row>
    <row r="2475" spans="1:21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95"/>
        <v>100</v>
      </c>
      <c r="P2475" s="7">
        <f t="shared" si="404"/>
        <v>42.553191489361701</v>
      </c>
      <c r="Q2475" t="str">
        <f t="shared" si="402"/>
        <v>music</v>
      </c>
      <c r="R2475" t="str">
        <f t="shared" si="403"/>
        <v>indie rock</v>
      </c>
      <c r="S2475" s="4">
        <f t="shared" si="396"/>
        <v>41193.748483796298</v>
      </c>
      <c r="T2475" s="4">
        <f t="shared" si="397"/>
        <v>41223.790150462963</v>
      </c>
      <c r="U2475" s="18">
        <f t="shared" si="400"/>
        <v>30.041666666664241</v>
      </c>
    </row>
    <row r="2476" spans="1:21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95"/>
        <v>100.00360000000002</v>
      </c>
      <c r="P2476" s="7">
        <f t="shared" si="404"/>
        <v>131.58368421052631</v>
      </c>
      <c r="Q2476" t="str">
        <f t="shared" si="402"/>
        <v>music</v>
      </c>
      <c r="R2476" t="str">
        <f t="shared" si="403"/>
        <v>indie rock</v>
      </c>
      <c r="S2476" s="4">
        <f t="shared" si="396"/>
        <v>40417.011296296296</v>
      </c>
      <c r="T2476" s="4">
        <f t="shared" si="397"/>
        <v>40462.011296296296</v>
      </c>
      <c r="U2476" s="18">
        <f t="shared" si="400"/>
        <v>45</v>
      </c>
    </row>
    <row r="2477" spans="1:21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95"/>
        <v>104.71999999999998</v>
      </c>
      <c r="P2477" s="7">
        <f t="shared" si="404"/>
        <v>32.320987654320987</v>
      </c>
      <c r="Q2477" t="str">
        <f t="shared" si="402"/>
        <v>music</v>
      </c>
      <c r="R2477" t="str">
        <f t="shared" si="403"/>
        <v>indie rock</v>
      </c>
      <c r="S2477" s="4">
        <f t="shared" si="396"/>
        <v>40310.287673611107</v>
      </c>
      <c r="T2477" s="4">
        <f t="shared" si="397"/>
        <v>40369.916666666664</v>
      </c>
      <c r="U2477" s="18">
        <f t="shared" si="400"/>
        <v>59.628993055557657</v>
      </c>
    </row>
    <row r="2478" spans="1:21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95"/>
        <v>105.02249999999999</v>
      </c>
      <c r="P2478" s="7">
        <f t="shared" si="404"/>
        <v>61.103999999999999</v>
      </c>
      <c r="Q2478" t="str">
        <f t="shared" si="402"/>
        <v>music</v>
      </c>
      <c r="R2478" t="str">
        <f t="shared" si="403"/>
        <v>indie rock</v>
      </c>
      <c r="S2478" s="4">
        <f t="shared" si="396"/>
        <v>41913.328356481477</v>
      </c>
      <c r="T2478" s="4">
        <f t="shared" si="397"/>
        <v>41946.370023148149</v>
      </c>
      <c r="U2478" s="18">
        <f t="shared" si="400"/>
        <v>33.041666666671517</v>
      </c>
    </row>
    <row r="2479" spans="1:21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95"/>
        <v>171.33333333333334</v>
      </c>
      <c r="P2479" s="7">
        <f t="shared" si="404"/>
        <v>31.341463414634145</v>
      </c>
      <c r="Q2479" t="str">
        <f t="shared" si="402"/>
        <v>music</v>
      </c>
      <c r="R2479" t="str">
        <f t="shared" si="403"/>
        <v>indie rock</v>
      </c>
      <c r="S2479" s="4">
        <f t="shared" si="396"/>
        <v>41088.691493055558</v>
      </c>
      <c r="T2479" s="4">
        <f t="shared" si="397"/>
        <v>41133.691493055558</v>
      </c>
      <c r="U2479" s="18">
        <f t="shared" si="400"/>
        <v>45</v>
      </c>
    </row>
    <row r="2480" spans="1:21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95"/>
        <v>127.49999999999999</v>
      </c>
      <c r="P2480" s="7">
        <f t="shared" si="404"/>
        <v>129.1139240506329</v>
      </c>
      <c r="Q2480" t="str">
        <f t="shared" si="402"/>
        <v>music</v>
      </c>
      <c r="R2480" t="str">
        <f t="shared" si="403"/>
        <v>indie rock</v>
      </c>
      <c r="S2480" s="4">
        <f t="shared" si="396"/>
        <v>41257.950381944444</v>
      </c>
      <c r="T2480" s="4">
        <f t="shared" si="397"/>
        <v>41287.950381944444</v>
      </c>
      <c r="U2480" s="18">
        <f t="shared" si="400"/>
        <v>30</v>
      </c>
    </row>
    <row r="2481" spans="1:21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95"/>
        <v>133.44333333333333</v>
      </c>
      <c r="P2481" s="7">
        <f t="shared" si="404"/>
        <v>25.020624999999999</v>
      </c>
      <c r="Q2481" t="str">
        <f t="shared" si="402"/>
        <v>music</v>
      </c>
      <c r="R2481" t="str">
        <f t="shared" si="403"/>
        <v>indie rock</v>
      </c>
      <c r="S2481" s="4">
        <f t="shared" si="396"/>
        <v>41107.726782407408</v>
      </c>
      <c r="T2481" s="4">
        <f t="shared" si="397"/>
        <v>41118.083333333336</v>
      </c>
      <c r="U2481" s="18">
        <f t="shared" si="400"/>
        <v>10.356550925927877</v>
      </c>
    </row>
    <row r="2482" spans="1:21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95"/>
        <v>100</v>
      </c>
      <c r="P2482" s="7">
        <f t="shared" si="404"/>
        <v>250</v>
      </c>
      <c r="Q2482" t="str">
        <f t="shared" si="402"/>
        <v>music</v>
      </c>
      <c r="R2482" t="str">
        <f t="shared" si="403"/>
        <v>indie rock</v>
      </c>
      <c r="S2482" s="4">
        <f t="shared" si="396"/>
        <v>42227.936157407406</v>
      </c>
      <c r="T2482" s="4">
        <f t="shared" si="397"/>
        <v>42287.936157407406</v>
      </c>
      <c r="U2482" s="18">
        <f t="shared" si="400"/>
        <v>60</v>
      </c>
    </row>
    <row r="2483" spans="1:21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95"/>
        <v>112.91099999999999</v>
      </c>
      <c r="P2483" s="7">
        <f t="shared" si="404"/>
        <v>47.541473684210523</v>
      </c>
      <c r="Q2483" t="str">
        <f t="shared" si="402"/>
        <v>music</v>
      </c>
      <c r="R2483" t="str">
        <f t="shared" si="403"/>
        <v>indie rock</v>
      </c>
      <c r="S2483" s="4">
        <f t="shared" si="396"/>
        <v>40999.645925925928</v>
      </c>
      <c r="T2483" s="4">
        <f t="shared" si="397"/>
        <v>41029.645925925928</v>
      </c>
      <c r="U2483" s="18">
        <f t="shared" si="400"/>
        <v>30</v>
      </c>
    </row>
    <row r="2484" spans="1:21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95"/>
        <v>100.1</v>
      </c>
      <c r="P2484" s="7">
        <f t="shared" si="404"/>
        <v>40.04</v>
      </c>
      <c r="Q2484" t="str">
        <f t="shared" si="402"/>
        <v>music</v>
      </c>
      <c r="R2484" t="str">
        <f t="shared" si="403"/>
        <v>indie rock</v>
      </c>
      <c r="S2484" s="4">
        <f t="shared" si="396"/>
        <v>40711.782210648147</v>
      </c>
      <c r="T2484" s="4">
        <f t="shared" si="397"/>
        <v>40756.782210648147</v>
      </c>
      <c r="U2484" s="18">
        <f t="shared" si="400"/>
        <v>45</v>
      </c>
    </row>
    <row r="2485" spans="1:21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95"/>
        <v>113.72727272727272</v>
      </c>
      <c r="P2485" s="7">
        <f t="shared" si="404"/>
        <v>65.84210526315789</v>
      </c>
      <c r="Q2485" t="str">
        <f t="shared" si="402"/>
        <v>music</v>
      </c>
      <c r="R2485" t="str">
        <f t="shared" si="403"/>
        <v>indie rock</v>
      </c>
      <c r="S2485" s="4">
        <f t="shared" si="396"/>
        <v>40970.750034722223</v>
      </c>
      <c r="T2485" s="4">
        <f t="shared" si="397"/>
        <v>41030.708368055552</v>
      </c>
      <c r="U2485" s="18">
        <f t="shared" si="400"/>
        <v>59.958333333328483</v>
      </c>
    </row>
    <row r="2486" spans="1:21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95"/>
        <v>119.31742857142855</v>
      </c>
      <c r="P2486" s="7">
        <f t="shared" si="404"/>
        <v>46.401222222222216</v>
      </c>
      <c r="Q2486" t="str">
        <f t="shared" si="402"/>
        <v>music</v>
      </c>
      <c r="R2486" t="str">
        <f t="shared" si="403"/>
        <v>indie rock</v>
      </c>
      <c r="S2486" s="4">
        <f t="shared" si="396"/>
        <v>40771.916701388887</v>
      </c>
      <c r="T2486" s="4">
        <f t="shared" si="397"/>
        <v>40801.916701388887</v>
      </c>
      <c r="U2486" s="18">
        <f t="shared" si="400"/>
        <v>30</v>
      </c>
    </row>
    <row r="2487" spans="1:21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95"/>
        <v>103.25</v>
      </c>
      <c r="P2487" s="7">
        <f t="shared" si="404"/>
        <v>50.365853658536587</v>
      </c>
      <c r="Q2487" t="str">
        <f t="shared" si="402"/>
        <v>music</v>
      </c>
      <c r="R2487" t="str">
        <f t="shared" si="403"/>
        <v>indie rock</v>
      </c>
      <c r="S2487" s="4">
        <f t="shared" si="396"/>
        <v>40793.998599537037</v>
      </c>
      <c r="T2487" s="4">
        <f t="shared" si="397"/>
        <v>40828.998599537037</v>
      </c>
      <c r="U2487" s="18">
        <f t="shared" si="400"/>
        <v>35</v>
      </c>
    </row>
    <row r="2488" spans="1:21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95"/>
        <v>265.66666666666669</v>
      </c>
      <c r="P2488" s="7">
        <f t="shared" si="404"/>
        <v>26.566666666666666</v>
      </c>
      <c r="Q2488" t="str">
        <f t="shared" si="402"/>
        <v>music</v>
      </c>
      <c r="R2488" t="str">
        <f t="shared" si="403"/>
        <v>indie rock</v>
      </c>
      <c r="S2488" s="4">
        <f t="shared" si="396"/>
        <v>40991.708055555559</v>
      </c>
      <c r="T2488" s="4">
        <f t="shared" si="397"/>
        <v>41021.708055555559</v>
      </c>
      <c r="U2488" s="18">
        <f t="shared" si="400"/>
        <v>30</v>
      </c>
    </row>
    <row r="2489" spans="1:21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95"/>
        <v>100.05066666666667</v>
      </c>
      <c r="P2489" s="7">
        <f t="shared" si="404"/>
        <v>39.493684210526318</v>
      </c>
      <c r="Q2489" t="str">
        <f t="shared" si="402"/>
        <v>music</v>
      </c>
      <c r="R2489" t="str">
        <f t="shared" si="403"/>
        <v>indie rock</v>
      </c>
      <c r="S2489" s="4">
        <f t="shared" si="396"/>
        <v>41026.083298611113</v>
      </c>
      <c r="T2489" s="4">
        <f t="shared" si="397"/>
        <v>41056.083298611113</v>
      </c>
      <c r="U2489" s="18">
        <f t="shared" si="400"/>
        <v>30</v>
      </c>
    </row>
    <row r="2490" spans="1:21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95"/>
        <v>106.69999999999999</v>
      </c>
      <c r="P2490" s="7">
        <f t="shared" si="404"/>
        <v>49.246153846153845</v>
      </c>
      <c r="Q2490" t="str">
        <f t="shared" si="402"/>
        <v>music</v>
      </c>
      <c r="R2490" t="str">
        <f t="shared" si="403"/>
        <v>indie rock</v>
      </c>
      <c r="S2490" s="4">
        <f t="shared" si="396"/>
        <v>40833.633194444446</v>
      </c>
      <c r="T2490" s="4">
        <f t="shared" si="397"/>
        <v>40863.674861111111</v>
      </c>
      <c r="U2490" s="18">
        <f t="shared" si="400"/>
        <v>30.041666666664241</v>
      </c>
    </row>
    <row r="2491" spans="1:21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95"/>
        <v>133.67142857142858</v>
      </c>
      <c r="P2491" s="7">
        <f t="shared" si="404"/>
        <v>62.38</v>
      </c>
      <c r="Q2491" t="str">
        <f t="shared" si="402"/>
        <v>music</v>
      </c>
      <c r="R2491" t="str">
        <f t="shared" si="403"/>
        <v>indie rock</v>
      </c>
      <c r="S2491" s="4">
        <f t="shared" si="396"/>
        <v>41373.690266203703</v>
      </c>
      <c r="T2491" s="4">
        <f t="shared" si="397"/>
        <v>41403.690266203703</v>
      </c>
      <c r="U2491" s="18">
        <f t="shared" si="400"/>
        <v>30</v>
      </c>
    </row>
    <row r="2492" spans="1:21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95"/>
        <v>121.39999999999999</v>
      </c>
      <c r="P2492" s="7">
        <f t="shared" si="404"/>
        <v>37.9375</v>
      </c>
      <c r="Q2492" t="str">
        <f t="shared" si="402"/>
        <v>music</v>
      </c>
      <c r="R2492" t="str">
        <f t="shared" si="403"/>
        <v>indie rock</v>
      </c>
      <c r="S2492" s="4">
        <f t="shared" si="396"/>
        <v>41023.227731481486</v>
      </c>
      <c r="T2492" s="4">
        <f t="shared" si="397"/>
        <v>41083.227731481486</v>
      </c>
      <c r="U2492" s="18">
        <f t="shared" si="400"/>
        <v>60</v>
      </c>
    </row>
    <row r="2493" spans="1:21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95"/>
        <v>103.2</v>
      </c>
      <c r="P2493" s="7">
        <f t="shared" si="404"/>
        <v>51.6</v>
      </c>
      <c r="Q2493" t="str">
        <f t="shared" si="402"/>
        <v>music</v>
      </c>
      <c r="R2493" t="str">
        <f t="shared" si="403"/>
        <v>indie rock</v>
      </c>
      <c r="S2493" s="4">
        <f t="shared" si="396"/>
        <v>40542.839282407411</v>
      </c>
      <c r="T2493" s="4">
        <f t="shared" si="397"/>
        <v>40559.077083333337</v>
      </c>
      <c r="U2493" s="18">
        <f t="shared" si="400"/>
        <v>16.237800925926422</v>
      </c>
    </row>
    <row r="2494" spans="1:21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95"/>
        <v>125</v>
      </c>
      <c r="P2494" s="7">
        <f t="shared" si="404"/>
        <v>27.777777777777779</v>
      </c>
      <c r="Q2494" t="str">
        <f t="shared" si="402"/>
        <v>music</v>
      </c>
      <c r="R2494" t="str">
        <f t="shared" si="403"/>
        <v>indie rock</v>
      </c>
      <c r="S2494" s="4">
        <f t="shared" si="396"/>
        <v>41024.985972222225</v>
      </c>
      <c r="T2494" s="4">
        <f t="shared" si="397"/>
        <v>41076.415972222225</v>
      </c>
      <c r="U2494" s="18">
        <f t="shared" si="400"/>
        <v>51.430000000000291</v>
      </c>
    </row>
    <row r="2495" spans="1:21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95"/>
        <v>128.69999999999999</v>
      </c>
      <c r="P2495" s="7">
        <f t="shared" si="404"/>
        <v>99.382239382239376</v>
      </c>
      <c r="Q2495" t="str">
        <f t="shared" si="402"/>
        <v>music</v>
      </c>
      <c r="R2495" t="str">
        <f t="shared" si="403"/>
        <v>indie rock</v>
      </c>
      <c r="S2495" s="4">
        <f t="shared" si="396"/>
        <v>41348.168287037035</v>
      </c>
      <c r="T2495" s="4">
        <f t="shared" si="397"/>
        <v>41393.168287037035</v>
      </c>
      <c r="U2495" s="18">
        <f t="shared" si="400"/>
        <v>45</v>
      </c>
    </row>
    <row r="2496" spans="1:21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95"/>
        <v>101.00533333333333</v>
      </c>
      <c r="P2496" s="7">
        <f t="shared" si="404"/>
        <v>38.848205128205123</v>
      </c>
      <c r="Q2496" t="str">
        <f t="shared" si="402"/>
        <v>music</v>
      </c>
      <c r="R2496" t="str">
        <f t="shared" si="403"/>
        <v>indie rock</v>
      </c>
      <c r="S2496" s="4">
        <f t="shared" si="396"/>
        <v>41022.645185185189</v>
      </c>
      <c r="T2496" s="4">
        <f t="shared" si="397"/>
        <v>41052.645185185189</v>
      </c>
      <c r="U2496" s="18">
        <f t="shared" si="400"/>
        <v>30</v>
      </c>
    </row>
    <row r="2497" spans="1:21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95"/>
        <v>127.53666666666665</v>
      </c>
      <c r="P2497" s="7">
        <f t="shared" si="404"/>
        <v>45.548809523809524</v>
      </c>
      <c r="Q2497" t="str">
        <f t="shared" si="402"/>
        <v>music</v>
      </c>
      <c r="R2497" t="str">
        <f t="shared" si="403"/>
        <v>indie rock</v>
      </c>
      <c r="S2497" s="4">
        <f t="shared" si="396"/>
        <v>41036.946469907409</v>
      </c>
      <c r="T2497" s="4">
        <f t="shared" si="397"/>
        <v>41066.946469907409</v>
      </c>
      <c r="U2497" s="18">
        <f t="shared" si="400"/>
        <v>30</v>
      </c>
    </row>
    <row r="2498" spans="1:21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405">(E2498/D2498)*100</f>
        <v>100</v>
      </c>
      <c r="P2498" s="7">
        <f t="shared" si="404"/>
        <v>600</v>
      </c>
      <c r="Q2498" t="str">
        <f t="shared" si="402"/>
        <v>music</v>
      </c>
      <c r="R2498" t="str">
        <f t="shared" si="403"/>
        <v>indie rock</v>
      </c>
      <c r="S2498" s="4">
        <f t="shared" ref="S2498:S2561" si="406" xml:space="preserve"> ((J2498/86400) +25569)</f>
        <v>41327.996435185181</v>
      </c>
      <c r="T2498" s="4">
        <f t="shared" ref="T2498:T2561" si="407" xml:space="preserve"> ((I2498/86400) +25569)</f>
        <v>41362.954768518517</v>
      </c>
      <c r="U2498" s="18">
        <f t="shared" si="400"/>
        <v>34.958333333335759</v>
      </c>
    </row>
    <row r="2499" spans="1:21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405"/>
        <v>112.7715</v>
      </c>
      <c r="P2499" s="7">
        <f t="shared" si="404"/>
        <v>80.551071428571419</v>
      </c>
      <c r="Q2499" t="str">
        <f t="shared" si="402"/>
        <v>music</v>
      </c>
      <c r="R2499" t="str">
        <f t="shared" si="403"/>
        <v>indie rock</v>
      </c>
      <c r="S2499" s="4">
        <f t="shared" si="406"/>
        <v>40730.878912037035</v>
      </c>
      <c r="T2499" s="4">
        <f t="shared" si="407"/>
        <v>40760.878912037035</v>
      </c>
      <c r="U2499" s="18">
        <f t="shared" ref="U2499:U2562" si="408">T2499-S2499</f>
        <v>30</v>
      </c>
    </row>
    <row r="2500" spans="1:21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405"/>
        <v>105.60000000000001</v>
      </c>
      <c r="P2500" s="7">
        <f t="shared" si="404"/>
        <v>52.8</v>
      </c>
      <c r="Q2500" t="str">
        <f t="shared" si="402"/>
        <v>music</v>
      </c>
      <c r="R2500" t="str">
        <f t="shared" si="403"/>
        <v>indie rock</v>
      </c>
      <c r="S2500" s="4">
        <f t="shared" si="406"/>
        <v>42017.967442129629</v>
      </c>
      <c r="T2500" s="4">
        <f t="shared" si="407"/>
        <v>42031.967442129629</v>
      </c>
      <c r="U2500" s="18">
        <f t="shared" si="408"/>
        <v>14</v>
      </c>
    </row>
    <row r="2501" spans="1:21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405"/>
        <v>202.625</v>
      </c>
      <c r="P2501" s="7">
        <f t="shared" si="404"/>
        <v>47.676470588235297</v>
      </c>
      <c r="Q2501" t="str">
        <f t="shared" si="402"/>
        <v>music</v>
      </c>
      <c r="R2501" t="str">
        <f t="shared" si="403"/>
        <v>indie rock</v>
      </c>
      <c r="S2501" s="4">
        <f t="shared" si="406"/>
        <v>41226.648576388892</v>
      </c>
      <c r="T2501" s="4">
        <f t="shared" si="407"/>
        <v>41274.75</v>
      </c>
      <c r="U2501" s="18">
        <f t="shared" si="408"/>
        <v>48.101423611107748</v>
      </c>
    </row>
    <row r="2502" spans="1:21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405"/>
        <v>113.33333333333333</v>
      </c>
      <c r="P2502" s="7">
        <f t="shared" si="404"/>
        <v>23.448275862068964</v>
      </c>
      <c r="Q2502" t="str">
        <f t="shared" si="402"/>
        <v>music</v>
      </c>
      <c r="R2502" t="str">
        <f t="shared" si="403"/>
        <v>indie rock</v>
      </c>
      <c r="S2502" s="4">
        <f t="shared" si="406"/>
        <v>41053.772858796292</v>
      </c>
      <c r="T2502" s="4">
        <f t="shared" si="407"/>
        <v>41083.772858796292</v>
      </c>
      <c r="U2502" s="18">
        <f t="shared" si="408"/>
        <v>30</v>
      </c>
    </row>
    <row r="2503" spans="1:21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405"/>
        <v>2.5545454545454547</v>
      </c>
      <c r="P2503" s="7">
        <f t="shared" si="404"/>
        <v>40.142857142857146</v>
      </c>
      <c r="Q2503" t="str">
        <f t="shared" ref="Q2503:Q2522" si="409">LEFT(N2503,4)</f>
        <v>food</v>
      </c>
      <c r="R2503" t="str">
        <f t="shared" ref="R2503:R2522" si="410">RIGHT(N2503,11)</f>
        <v>restaurants</v>
      </c>
      <c r="S2503" s="4">
        <f t="shared" si="406"/>
        <v>42244.776666666672</v>
      </c>
      <c r="T2503" s="4">
        <f t="shared" si="407"/>
        <v>42274.776666666672</v>
      </c>
      <c r="U2503" s="18">
        <f t="shared" si="408"/>
        <v>30</v>
      </c>
    </row>
    <row r="2504" spans="1:21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405"/>
        <v>7.8181818181818186E-2</v>
      </c>
      <c r="P2504" s="7">
        <f t="shared" si="404"/>
        <v>17.2</v>
      </c>
      <c r="Q2504" t="str">
        <f t="shared" si="409"/>
        <v>food</v>
      </c>
      <c r="R2504" t="str">
        <f t="shared" si="410"/>
        <v>restaurants</v>
      </c>
      <c r="S2504" s="4">
        <f t="shared" si="406"/>
        <v>41858.825439814813</v>
      </c>
      <c r="T2504" s="4">
        <f t="shared" si="407"/>
        <v>41903.825439814813</v>
      </c>
      <c r="U2504" s="18">
        <f t="shared" si="408"/>
        <v>45</v>
      </c>
    </row>
    <row r="2505" spans="1:21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405"/>
        <v>0</v>
      </c>
      <c r="P2505" s="7">
        <v>0</v>
      </c>
      <c r="Q2505" t="str">
        <f t="shared" si="409"/>
        <v>food</v>
      </c>
      <c r="R2505" t="str">
        <f t="shared" si="410"/>
        <v>restaurants</v>
      </c>
      <c r="S2505" s="4">
        <f t="shared" si="406"/>
        <v>42498.899398148147</v>
      </c>
      <c r="T2505" s="4">
        <f t="shared" si="407"/>
        <v>42528.879166666666</v>
      </c>
      <c r="U2505" s="18">
        <f t="shared" si="408"/>
        <v>29.97976851851854</v>
      </c>
    </row>
    <row r="2506" spans="1:21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405"/>
        <v>0</v>
      </c>
      <c r="P2506" s="7">
        <v>0</v>
      </c>
      <c r="Q2506" t="str">
        <f t="shared" si="409"/>
        <v>food</v>
      </c>
      <c r="R2506" t="str">
        <f t="shared" si="410"/>
        <v>restaurants</v>
      </c>
      <c r="S2506" s="4">
        <f t="shared" si="406"/>
        <v>41928.015439814815</v>
      </c>
      <c r="T2506" s="4">
        <f t="shared" si="407"/>
        <v>41958.057106481487</v>
      </c>
      <c r="U2506" s="18">
        <f t="shared" si="408"/>
        <v>30.041666666671517</v>
      </c>
    </row>
    <row r="2507" spans="1:21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405"/>
        <v>0</v>
      </c>
      <c r="P2507" s="7">
        <v>0</v>
      </c>
      <c r="Q2507" t="str">
        <f t="shared" si="409"/>
        <v>food</v>
      </c>
      <c r="R2507" t="str">
        <f t="shared" si="410"/>
        <v>restaurants</v>
      </c>
      <c r="S2507" s="4">
        <f t="shared" si="406"/>
        <v>42047.05574074074</v>
      </c>
      <c r="T2507" s="4">
        <f t="shared" si="407"/>
        <v>42077.014074074075</v>
      </c>
      <c r="U2507" s="18">
        <f t="shared" si="408"/>
        <v>29.958333333335759</v>
      </c>
    </row>
    <row r="2508" spans="1:21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405"/>
        <v>0.6</v>
      </c>
      <c r="P2508" s="7">
        <f>E2508/L2508</f>
        <v>15</v>
      </c>
      <c r="Q2508" t="str">
        <f t="shared" si="409"/>
        <v>food</v>
      </c>
      <c r="R2508" t="str">
        <f t="shared" si="410"/>
        <v>restaurants</v>
      </c>
      <c r="S2508" s="4">
        <f t="shared" si="406"/>
        <v>42258.297094907408</v>
      </c>
      <c r="T2508" s="4">
        <f t="shared" si="407"/>
        <v>42280.875</v>
      </c>
      <c r="U2508" s="18">
        <f t="shared" si="408"/>
        <v>22.577905092592118</v>
      </c>
    </row>
    <row r="2509" spans="1:21" ht="15.75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405"/>
        <v>0</v>
      </c>
      <c r="P2509" s="7">
        <v>0</v>
      </c>
      <c r="Q2509" t="str">
        <f t="shared" si="409"/>
        <v>food</v>
      </c>
      <c r="R2509" t="str">
        <f t="shared" si="410"/>
        <v>restaurants</v>
      </c>
      <c r="S2509" s="4">
        <f t="shared" si="406"/>
        <v>42105.072962962964</v>
      </c>
      <c r="T2509" s="4">
        <f t="shared" si="407"/>
        <v>42135.072962962964</v>
      </c>
      <c r="U2509" s="18">
        <f t="shared" si="408"/>
        <v>30</v>
      </c>
    </row>
    <row r="2510" spans="1:21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405"/>
        <v>0</v>
      </c>
      <c r="P2510" s="7">
        <v>0</v>
      </c>
      <c r="Q2510" t="str">
        <f t="shared" si="409"/>
        <v>food</v>
      </c>
      <c r="R2510" t="str">
        <f t="shared" si="410"/>
        <v>restaurants</v>
      </c>
      <c r="S2510" s="4">
        <f t="shared" si="406"/>
        <v>41835.951782407406</v>
      </c>
      <c r="T2510" s="4">
        <f t="shared" si="407"/>
        <v>41865.951782407406</v>
      </c>
      <c r="U2510" s="18">
        <f t="shared" si="408"/>
        <v>30</v>
      </c>
    </row>
    <row r="2511" spans="1:21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405"/>
        <v>1.0526315789473684</v>
      </c>
      <c r="P2511" s="7">
        <f>E2511/L2511</f>
        <v>35.714285714285715</v>
      </c>
      <c r="Q2511" t="str">
        <f t="shared" si="409"/>
        <v>food</v>
      </c>
      <c r="R2511" t="str">
        <f t="shared" si="410"/>
        <v>restaurants</v>
      </c>
      <c r="S2511" s="4">
        <f t="shared" si="406"/>
        <v>42058.809594907405</v>
      </c>
      <c r="T2511" s="4">
        <f t="shared" si="407"/>
        <v>42114.767928240741</v>
      </c>
      <c r="U2511" s="18">
        <f t="shared" si="408"/>
        <v>55.958333333335759</v>
      </c>
    </row>
    <row r="2512" spans="1:21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405"/>
        <v>0.15</v>
      </c>
      <c r="P2512" s="7">
        <f>E2512/L2512</f>
        <v>37.5</v>
      </c>
      <c r="Q2512" t="str">
        <f t="shared" si="409"/>
        <v>food</v>
      </c>
      <c r="R2512" t="str">
        <f t="shared" si="410"/>
        <v>restaurants</v>
      </c>
      <c r="S2512" s="4">
        <f t="shared" si="406"/>
        <v>42078.997361111113</v>
      </c>
      <c r="T2512" s="4">
        <f t="shared" si="407"/>
        <v>42138.997361111113</v>
      </c>
      <c r="U2512" s="18">
        <f t="shared" si="408"/>
        <v>60</v>
      </c>
    </row>
    <row r="2513" spans="1:21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405"/>
        <v>0</v>
      </c>
      <c r="P2513" s="7">
        <v>0</v>
      </c>
      <c r="Q2513" t="str">
        <f t="shared" si="409"/>
        <v>food</v>
      </c>
      <c r="R2513" t="str">
        <f t="shared" si="410"/>
        <v>restaurants</v>
      </c>
      <c r="S2513" s="4">
        <f t="shared" si="406"/>
        <v>42371.446909722217</v>
      </c>
      <c r="T2513" s="4">
        <f t="shared" si="407"/>
        <v>42401.446909722217</v>
      </c>
      <c r="U2513" s="18">
        <f t="shared" si="408"/>
        <v>30</v>
      </c>
    </row>
    <row r="2514" spans="1:21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405"/>
        <v>0</v>
      </c>
      <c r="P2514" s="7">
        <v>0</v>
      </c>
      <c r="Q2514" t="str">
        <f t="shared" si="409"/>
        <v>food</v>
      </c>
      <c r="R2514" t="str">
        <f t="shared" si="410"/>
        <v>restaurants</v>
      </c>
      <c r="S2514" s="4">
        <f t="shared" si="406"/>
        <v>41971.876863425925</v>
      </c>
      <c r="T2514" s="4">
        <f t="shared" si="407"/>
        <v>41986.876863425925</v>
      </c>
      <c r="U2514" s="18">
        <f t="shared" si="408"/>
        <v>15</v>
      </c>
    </row>
    <row r="2515" spans="1:21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405"/>
        <v>0</v>
      </c>
      <c r="P2515" s="7">
        <v>0</v>
      </c>
      <c r="Q2515" t="str">
        <f t="shared" si="409"/>
        <v>food</v>
      </c>
      <c r="R2515" t="str">
        <f t="shared" si="410"/>
        <v>restaurants</v>
      </c>
      <c r="S2515" s="4">
        <f t="shared" si="406"/>
        <v>42732.00681712963</v>
      </c>
      <c r="T2515" s="4">
        <f t="shared" si="407"/>
        <v>42792.00681712963</v>
      </c>
      <c r="U2515" s="18">
        <f t="shared" si="408"/>
        <v>60</v>
      </c>
    </row>
    <row r="2516" spans="1:21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405"/>
        <v>1.7500000000000002</v>
      </c>
      <c r="P2516" s="7">
        <f>E2516/L2516</f>
        <v>52.5</v>
      </c>
      <c r="Q2516" t="str">
        <f t="shared" si="409"/>
        <v>food</v>
      </c>
      <c r="R2516" t="str">
        <f t="shared" si="410"/>
        <v>restaurants</v>
      </c>
      <c r="S2516" s="4">
        <f t="shared" si="406"/>
        <v>41854.389780092592</v>
      </c>
      <c r="T2516" s="4">
        <f t="shared" si="407"/>
        <v>41871.389780092592</v>
      </c>
      <c r="U2516" s="18">
        <f t="shared" si="408"/>
        <v>17</v>
      </c>
    </row>
    <row r="2517" spans="1:21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405"/>
        <v>18.600000000000001</v>
      </c>
      <c r="P2517" s="7">
        <f>E2517/L2517</f>
        <v>77.5</v>
      </c>
      <c r="Q2517" t="str">
        <f t="shared" si="409"/>
        <v>food</v>
      </c>
      <c r="R2517" t="str">
        <f t="shared" si="410"/>
        <v>restaurants</v>
      </c>
      <c r="S2517" s="4">
        <f t="shared" si="406"/>
        <v>42027.839733796296</v>
      </c>
      <c r="T2517" s="4">
        <f t="shared" si="407"/>
        <v>42057.839733796296</v>
      </c>
      <c r="U2517" s="18">
        <f t="shared" si="408"/>
        <v>30</v>
      </c>
    </row>
    <row r="2518" spans="1:21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405"/>
        <v>0</v>
      </c>
      <c r="P2518" s="7">
        <v>0</v>
      </c>
      <c r="Q2518" t="str">
        <f t="shared" si="409"/>
        <v>food</v>
      </c>
      <c r="R2518" t="str">
        <f t="shared" si="410"/>
        <v>restaurants</v>
      </c>
      <c r="S2518" s="4">
        <f t="shared" si="406"/>
        <v>41942.653379629628</v>
      </c>
      <c r="T2518" s="4">
        <f t="shared" si="407"/>
        <v>41972.6950462963</v>
      </c>
      <c r="U2518" s="18">
        <f t="shared" si="408"/>
        <v>30.041666666671517</v>
      </c>
    </row>
    <row r="2519" spans="1:21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405"/>
        <v>9.8166666666666664</v>
      </c>
      <c r="P2519" s="7">
        <f>E2519/L2519</f>
        <v>53.545454545454547</v>
      </c>
      <c r="Q2519" t="str">
        <f t="shared" si="409"/>
        <v>food</v>
      </c>
      <c r="R2519" t="str">
        <f t="shared" si="410"/>
        <v>restaurants</v>
      </c>
      <c r="S2519" s="4">
        <f t="shared" si="406"/>
        <v>42052.802430555559</v>
      </c>
      <c r="T2519" s="4">
        <f t="shared" si="407"/>
        <v>42082.760763888888</v>
      </c>
      <c r="U2519" s="18">
        <f t="shared" si="408"/>
        <v>29.958333333328483</v>
      </c>
    </row>
    <row r="2520" spans="1:21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405"/>
        <v>0</v>
      </c>
      <c r="P2520" s="7">
        <v>0</v>
      </c>
      <c r="Q2520" t="str">
        <f t="shared" si="409"/>
        <v>food</v>
      </c>
      <c r="R2520" t="str">
        <f t="shared" si="410"/>
        <v>restaurants</v>
      </c>
      <c r="S2520" s="4">
        <f t="shared" si="406"/>
        <v>41926.680879629632</v>
      </c>
      <c r="T2520" s="4">
        <f t="shared" si="407"/>
        <v>41956.722546296296</v>
      </c>
      <c r="U2520" s="18">
        <f t="shared" si="408"/>
        <v>30.041666666664241</v>
      </c>
    </row>
    <row r="2521" spans="1:21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405"/>
        <v>4.3333333333333335E-2</v>
      </c>
      <c r="P2521" s="7">
        <f>E2521/L2521</f>
        <v>16.25</v>
      </c>
      <c r="Q2521" t="str">
        <f t="shared" si="409"/>
        <v>food</v>
      </c>
      <c r="R2521" t="str">
        <f t="shared" si="410"/>
        <v>restaurants</v>
      </c>
      <c r="S2521" s="4">
        <f t="shared" si="406"/>
        <v>41809.155138888891</v>
      </c>
      <c r="T2521" s="4">
        <f t="shared" si="407"/>
        <v>41839.155138888891</v>
      </c>
      <c r="U2521" s="18">
        <f t="shared" si="408"/>
        <v>30</v>
      </c>
    </row>
    <row r="2522" spans="1:21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405"/>
        <v>0</v>
      </c>
      <c r="P2522" s="7">
        <v>0</v>
      </c>
      <c r="Q2522" t="str">
        <f t="shared" si="409"/>
        <v>food</v>
      </c>
      <c r="R2522" t="str">
        <f t="shared" si="410"/>
        <v>restaurants</v>
      </c>
      <c r="S2522" s="4">
        <f t="shared" si="406"/>
        <v>42612.600520833337</v>
      </c>
      <c r="T2522" s="4">
        <f t="shared" si="407"/>
        <v>42658.806250000001</v>
      </c>
      <c r="U2522" s="18">
        <f t="shared" si="408"/>
        <v>46.205729166664241</v>
      </c>
    </row>
    <row r="2523" spans="1:21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405"/>
        <v>109.48792</v>
      </c>
      <c r="P2523" s="7">
        <f t="shared" ref="P2523:P2562" si="411">E2523/L2523</f>
        <v>103.68174242424243</v>
      </c>
      <c r="Q2523" t="str">
        <f t="shared" ref="Q2523:Q2562" si="412">LEFT(N2523,5)</f>
        <v>music</v>
      </c>
      <c r="R2523" t="str">
        <f t="shared" ref="R2523:R2562" si="413">RIGHT(N2523,15)</f>
        <v>classical music</v>
      </c>
      <c r="S2523" s="4">
        <f t="shared" si="406"/>
        <v>42269.967835648145</v>
      </c>
      <c r="T2523" s="4">
        <f t="shared" si="407"/>
        <v>42290.967835648145</v>
      </c>
      <c r="U2523" s="18">
        <f t="shared" si="408"/>
        <v>21</v>
      </c>
    </row>
    <row r="2524" spans="1:21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405"/>
        <v>100</v>
      </c>
      <c r="P2524" s="7">
        <f t="shared" si="411"/>
        <v>185.18518518518519</v>
      </c>
      <c r="Q2524" t="str">
        <f t="shared" si="412"/>
        <v>music</v>
      </c>
      <c r="R2524" t="str">
        <f t="shared" si="413"/>
        <v>classical music</v>
      </c>
      <c r="S2524" s="4">
        <f t="shared" si="406"/>
        <v>42460.573611111111</v>
      </c>
      <c r="T2524" s="4">
        <f t="shared" si="407"/>
        <v>42482.619444444441</v>
      </c>
      <c r="U2524" s="18">
        <f t="shared" si="408"/>
        <v>22.045833333329938</v>
      </c>
    </row>
    <row r="2525" spans="1:21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405"/>
        <v>156.44444444444446</v>
      </c>
      <c r="P2525" s="7">
        <f t="shared" si="411"/>
        <v>54.153846153846153</v>
      </c>
      <c r="Q2525" t="str">
        <f t="shared" si="412"/>
        <v>music</v>
      </c>
      <c r="R2525" t="str">
        <f t="shared" si="413"/>
        <v>classical music</v>
      </c>
      <c r="S2525" s="4">
        <f t="shared" si="406"/>
        <v>41930.975601851853</v>
      </c>
      <c r="T2525" s="4">
        <f t="shared" si="407"/>
        <v>41961.017268518517</v>
      </c>
      <c r="U2525" s="18">
        <f t="shared" si="408"/>
        <v>30.041666666664241</v>
      </c>
    </row>
    <row r="2526" spans="1:21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405"/>
        <v>101.6</v>
      </c>
      <c r="P2526" s="7">
        <f t="shared" si="411"/>
        <v>177.2093023255814</v>
      </c>
      <c r="Q2526" t="str">
        <f t="shared" si="412"/>
        <v>music</v>
      </c>
      <c r="R2526" t="str">
        <f t="shared" si="413"/>
        <v>classical music</v>
      </c>
      <c r="S2526" s="4">
        <f t="shared" si="406"/>
        <v>41961.807372685187</v>
      </c>
      <c r="T2526" s="4">
        <f t="shared" si="407"/>
        <v>41994.1875</v>
      </c>
      <c r="U2526" s="18">
        <f t="shared" si="408"/>
        <v>32.380127314812853</v>
      </c>
    </row>
    <row r="2527" spans="1:21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405"/>
        <v>100.325</v>
      </c>
      <c r="P2527" s="7">
        <f t="shared" si="411"/>
        <v>100.325</v>
      </c>
      <c r="Q2527" t="str">
        <f t="shared" si="412"/>
        <v>music</v>
      </c>
      <c r="R2527" t="str">
        <f t="shared" si="413"/>
        <v>classical music</v>
      </c>
      <c r="S2527" s="4">
        <f t="shared" si="406"/>
        <v>41058.844571759255</v>
      </c>
      <c r="T2527" s="4">
        <f t="shared" si="407"/>
        <v>41088.844571759255</v>
      </c>
      <c r="U2527" s="18">
        <f t="shared" si="408"/>
        <v>30</v>
      </c>
    </row>
    <row r="2528" spans="1:21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405"/>
        <v>112.94999999999999</v>
      </c>
      <c r="P2528" s="7">
        <f t="shared" si="411"/>
        <v>136.90909090909091</v>
      </c>
      <c r="Q2528" t="str">
        <f t="shared" si="412"/>
        <v>music</v>
      </c>
      <c r="R2528" t="str">
        <f t="shared" si="413"/>
        <v>classical music</v>
      </c>
      <c r="S2528" s="4">
        <f t="shared" si="406"/>
        <v>41953.091134259259</v>
      </c>
      <c r="T2528" s="4">
        <f t="shared" si="407"/>
        <v>41981.207638888889</v>
      </c>
      <c r="U2528" s="18">
        <f t="shared" si="408"/>
        <v>28.116504629630072</v>
      </c>
    </row>
    <row r="2529" spans="1:21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405"/>
        <v>102.125</v>
      </c>
      <c r="P2529" s="7">
        <f t="shared" si="411"/>
        <v>57.535211267605632</v>
      </c>
      <c r="Q2529" t="str">
        <f t="shared" si="412"/>
        <v>music</v>
      </c>
      <c r="R2529" t="str">
        <f t="shared" si="413"/>
        <v>classical music</v>
      </c>
      <c r="S2529" s="4">
        <f t="shared" si="406"/>
        <v>41546.75105324074</v>
      </c>
      <c r="T2529" s="4">
        <f t="shared" si="407"/>
        <v>41565.165972222225</v>
      </c>
      <c r="U2529" s="18">
        <f t="shared" si="408"/>
        <v>18.414918981485243</v>
      </c>
    </row>
    <row r="2530" spans="1:21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405"/>
        <v>107.24974999999999</v>
      </c>
      <c r="P2530" s="7">
        <f t="shared" si="411"/>
        <v>52.962839506172834</v>
      </c>
      <c r="Q2530" t="str">
        <f t="shared" si="412"/>
        <v>music</v>
      </c>
      <c r="R2530" t="str">
        <f t="shared" si="413"/>
        <v>classical music</v>
      </c>
      <c r="S2530" s="4">
        <f t="shared" si="406"/>
        <v>42217.834525462968</v>
      </c>
      <c r="T2530" s="4">
        <f t="shared" si="407"/>
        <v>42236.458333333328</v>
      </c>
      <c r="U2530" s="18">
        <f t="shared" si="408"/>
        <v>18.623807870360906</v>
      </c>
    </row>
    <row r="2531" spans="1:21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405"/>
        <v>104.28333333333333</v>
      </c>
      <c r="P2531" s="7">
        <f t="shared" si="411"/>
        <v>82.328947368421055</v>
      </c>
      <c r="Q2531" t="str">
        <f t="shared" si="412"/>
        <v>music</v>
      </c>
      <c r="R2531" t="str">
        <f t="shared" si="413"/>
        <v>classical music</v>
      </c>
      <c r="S2531" s="4">
        <f t="shared" si="406"/>
        <v>40948.080729166664</v>
      </c>
      <c r="T2531" s="4">
        <f t="shared" si="407"/>
        <v>40993.0390625</v>
      </c>
      <c r="U2531" s="18">
        <f t="shared" si="408"/>
        <v>44.958333333335759</v>
      </c>
    </row>
    <row r="2532" spans="1:21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405"/>
        <v>100</v>
      </c>
      <c r="P2532" s="7">
        <f t="shared" si="411"/>
        <v>135.41666666666666</v>
      </c>
      <c r="Q2532" t="str">
        <f t="shared" si="412"/>
        <v>music</v>
      </c>
      <c r="R2532" t="str">
        <f t="shared" si="413"/>
        <v>classical music</v>
      </c>
      <c r="S2532" s="4">
        <f t="shared" si="406"/>
        <v>42081.864641203705</v>
      </c>
      <c r="T2532" s="4">
        <f t="shared" si="407"/>
        <v>42114.201388888891</v>
      </c>
      <c r="U2532" s="18">
        <f t="shared" si="408"/>
        <v>32.336747685185401</v>
      </c>
    </row>
    <row r="2533" spans="1:21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405"/>
        <v>100.4</v>
      </c>
      <c r="P2533" s="7">
        <f t="shared" si="411"/>
        <v>74.06557377049181</v>
      </c>
      <c r="Q2533" t="str">
        <f t="shared" si="412"/>
        <v>music</v>
      </c>
      <c r="R2533" t="str">
        <f t="shared" si="413"/>
        <v>classical music</v>
      </c>
      <c r="S2533" s="4">
        <f t="shared" si="406"/>
        <v>42208.680023148147</v>
      </c>
      <c r="T2533" s="4">
        <f t="shared" si="407"/>
        <v>42231.165972222225</v>
      </c>
      <c r="U2533" s="18">
        <f t="shared" si="408"/>
        <v>22.485949074078235</v>
      </c>
    </row>
    <row r="2534" spans="1:21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405"/>
        <v>126.125</v>
      </c>
      <c r="P2534" s="7">
        <f t="shared" si="411"/>
        <v>84.083333333333329</v>
      </c>
      <c r="Q2534" t="str">
        <f t="shared" si="412"/>
        <v>music</v>
      </c>
      <c r="R2534" t="str">
        <f t="shared" si="413"/>
        <v>classical music</v>
      </c>
      <c r="S2534" s="4">
        <f t="shared" si="406"/>
        <v>41107.849143518521</v>
      </c>
      <c r="T2534" s="4">
        <f t="shared" si="407"/>
        <v>41137.849143518521</v>
      </c>
      <c r="U2534" s="18">
        <f t="shared" si="408"/>
        <v>30</v>
      </c>
    </row>
    <row r="2535" spans="1:21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405"/>
        <v>110.66666666666667</v>
      </c>
      <c r="P2535" s="7">
        <f t="shared" si="411"/>
        <v>61.029411764705884</v>
      </c>
      <c r="Q2535" t="str">
        <f t="shared" si="412"/>
        <v>music</v>
      </c>
      <c r="R2535" t="str">
        <f t="shared" si="413"/>
        <v>classical music</v>
      </c>
      <c r="S2535" s="4">
        <f t="shared" si="406"/>
        <v>41304.751284722224</v>
      </c>
      <c r="T2535" s="4">
        <f t="shared" si="407"/>
        <v>41334.750787037039</v>
      </c>
      <c r="U2535" s="18">
        <f t="shared" si="408"/>
        <v>29.99950231481489</v>
      </c>
    </row>
    <row r="2536" spans="1:21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405"/>
        <v>105</v>
      </c>
      <c r="P2536" s="7">
        <f t="shared" si="411"/>
        <v>150</v>
      </c>
      <c r="Q2536" t="str">
        <f t="shared" si="412"/>
        <v>music</v>
      </c>
      <c r="R2536" t="str">
        <f t="shared" si="413"/>
        <v>classical music</v>
      </c>
      <c r="S2536" s="4">
        <f t="shared" si="406"/>
        <v>40127.700370370367</v>
      </c>
      <c r="T2536" s="4">
        <f t="shared" si="407"/>
        <v>40179.25</v>
      </c>
      <c r="U2536" s="18">
        <f t="shared" si="408"/>
        <v>51.549629629633273</v>
      </c>
    </row>
    <row r="2537" spans="1:21" ht="15.75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405"/>
        <v>103.77499999999999</v>
      </c>
      <c r="P2537" s="7">
        <f t="shared" si="411"/>
        <v>266.08974358974359</v>
      </c>
      <c r="Q2537" t="str">
        <f t="shared" si="412"/>
        <v>music</v>
      </c>
      <c r="R2537" t="str">
        <f t="shared" si="413"/>
        <v>classical music</v>
      </c>
      <c r="S2537" s="4">
        <f t="shared" si="406"/>
        <v>41943.791030092594</v>
      </c>
      <c r="T2537" s="4">
        <f t="shared" si="407"/>
        <v>41974.832696759258</v>
      </c>
      <c r="U2537" s="18">
        <f t="shared" si="408"/>
        <v>31.041666666664241</v>
      </c>
    </row>
    <row r="2538" spans="1:21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405"/>
        <v>115.99999999999999</v>
      </c>
      <c r="P2538" s="7">
        <f t="shared" si="411"/>
        <v>7.25</v>
      </c>
      <c r="Q2538" t="str">
        <f t="shared" si="412"/>
        <v>music</v>
      </c>
      <c r="R2538" t="str">
        <f t="shared" si="413"/>
        <v>classical music</v>
      </c>
      <c r="S2538" s="4">
        <f t="shared" si="406"/>
        <v>41464.106087962966</v>
      </c>
      <c r="T2538" s="4">
        <f t="shared" si="407"/>
        <v>41485.106087962966</v>
      </c>
      <c r="U2538" s="18">
        <f t="shared" si="408"/>
        <v>21</v>
      </c>
    </row>
    <row r="2539" spans="1:21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405"/>
        <v>110.00000000000001</v>
      </c>
      <c r="P2539" s="7">
        <f t="shared" si="411"/>
        <v>100</v>
      </c>
      <c r="Q2539" t="str">
        <f t="shared" si="412"/>
        <v>music</v>
      </c>
      <c r="R2539" t="str">
        <f t="shared" si="413"/>
        <v>classical music</v>
      </c>
      <c r="S2539" s="4">
        <f t="shared" si="406"/>
        <v>40696.648784722223</v>
      </c>
      <c r="T2539" s="4">
        <f t="shared" si="407"/>
        <v>40756.648784722223</v>
      </c>
      <c r="U2539" s="18">
        <f t="shared" si="408"/>
        <v>60</v>
      </c>
    </row>
    <row r="2540" spans="1:21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405"/>
        <v>113.01761111111111</v>
      </c>
      <c r="P2540" s="7">
        <f t="shared" si="411"/>
        <v>109.96308108108107</v>
      </c>
      <c r="Q2540" t="str">
        <f t="shared" si="412"/>
        <v>music</v>
      </c>
      <c r="R2540" t="str">
        <f t="shared" si="413"/>
        <v>classical music</v>
      </c>
      <c r="S2540" s="4">
        <f t="shared" si="406"/>
        <v>41298.509965277779</v>
      </c>
      <c r="T2540" s="4">
        <f t="shared" si="407"/>
        <v>41329.207638888889</v>
      </c>
      <c r="U2540" s="18">
        <f t="shared" si="408"/>
        <v>30.697673611110076</v>
      </c>
    </row>
    <row r="2541" spans="1:21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405"/>
        <v>100.25</v>
      </c>
      <c r="P2541" s="7">
        <f t="shared" si="411"/>
        <v>169.91525423728814</v>
      </c>
      <c r="Q2541" t="str">
        <f t="shared" si="412"/>
        <v>music</v>
      </c>
      <c r="R2541" t="str">
        <f t="shared" si="413"/>
        <v>classical music</v>
      </c>
      <c r="S2541" s="4">
        <f t="shared" si="406"/>
        <v>41977.902222222227</v>
      </c>
      <c r="T2541" s="4">
        <f t="shared" si="407"/>
        <v>42037.902222222227</v>
      </c>
      <c r="U2541" s="18">
        <f t="shared" si="408"/>
        <v>60</v>
      </c>
    </row>
    <row r="2542" spans="1:21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405"/>
        <v>103.4</v>
      </c>
      <c r="P2542" s="7">
        <f t="shared" si="411"/>
        <v>95.740740740740748</v>
      </c>
      <c r="Q2542" t="str">
        <f t="shared" si="412"/>
        <v>music</v>
      </c>
      <c r="R2542" t="str">
        <f t="shared" si="413"/>
        <v>classical music</v>
      </c>
      <c r="S2542" s="4">
        <f t="shared" si="406"/>
        <v>40785.675011574072</v>
      </c>
      <c r="T2542" s="4">
        <f t="shared" si="407"/>
        <v>40845.675011574072</v>
      </c>
      <c r="U2542" s="18">
        <f t="shared" si="408"/>
        <v>60</v>
      </c>
    </row>
    <row r="2543" spans="1:21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405"/>
        <v>107.02857142857142</v>
      </c>
      <c r="P2543" s="7">
        <f t="shared" si="411"/>
        <v>59.460317460317462</v>
      </c>
      <c r="Q2543" t="str">
        <f t="shared" si="412"/>
        <v>music</v>
      </c>
      <c r="R2543" t="str">
        <f t="shared" si="413"/>
        <v>classical music</v>
      </c>
      <c r="S2543" s="4">
        <f t="shared" si="406"/>
        <v>41483.449282407411</v>
      </c>
      <c r="T2543" s="4">
        <f t="shared" si="407"/>
        <v>41543.449282407411</v>
      </c>
      <c r="U2543" s="18">
        <f t="shared" si="408"/>
        <v>60</v>
      </c>
    </row>
    <row r="2544" spans="1:21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405"/>
        <v>103.57142857142858</v>
      </c>
      <c r="P2544" s="7">
        <f t="shared" si="411"/>
        <v>55.769230769230766</v>
      </c>
      <c r="Q2544" t="str">
        <f t="shared" si="412"/>
        <v>music</v>
      </c>
      <c r="R2544" t="str">
        <f t="shared" si="413"/>
        <v>classical music</v>
      </c>
      <c r="S2544" s="4">
        <f t="shared" si="406"/>
        <v>41509.426585648151</v>
      </c>
      <c r="T2544" s="4">
        <f t="shared" si="407"/>
        <v>41548.165972222225</v>
      </c>
      <c r="U2544" s="18">
        <f t="shared" si="408"/>
        <v>38.73938657407416</v>
      </c>
    </row>
    <row r="2545" spans="1:21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405"/>
        <v>156.4</v>
      </c>
      <c r="P2545" s="7">
        <f t="shared" si="411"/>
        <v>30.076923076923077</v>
      </c>
      <c r="Q2545" t="str">
        <f t="shared" si="412"/>
        <v>music</v>
      </c>
      <c r="R2545" t="str">
        <f t="shared" si="413"/>
        <v>classical music</v>
      </c>
      <c r="S2545" s="4">
        <f t="shared" si="406"/>
        <v>40514.107615740737</v>
      </c>
      <c r="T2545" s="4">
        <f t="shared" si="407"/>
        <v>40545.125</v>
      </c>
      <c r="U2545" s="18">
        <f t="shared" si="408"/>
        <v>31.017384259263054</v>
      </c>
    </row>
    <row r="2546" spans="1:21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405"/>
        <v>100.82</v>
      </c>
      <c r="P2546" s="7">
        <f t="shared" si="411"/>
        <v>88.438596491228068</v>
      </c>
      <c r="Q2546" t="str">
        <f t="shared" si="412"/>
        <v>music</v>
      </c>
      <c r="R2546" t="str">
        <f t="shared" si="413"/>
        <v>classical music</v>
      </c>
      <c r="S2546" s="4">
        <f t="shared" si="406"/>
        <v>41068.520474537036</v>
      </c>
      <c r="T2546" s="4">
        <f t="shared" si="407"/>
        <v>41098.520474537036</v>
      </c>
      <c r="U2546" s="18">
        <f t="shared" si="408"/>
        <v>30</v>
      </c>
    </row>
    <row r="2547" spans="1:21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405"/>
        <v>195.3</v>
      </c>
      <c r="P2547" s="7">
        <f t="shared" si="411"/>
        <v>64.032786885245898</v>
      </c>
      <c r="Q2547" t="str">
        <f t="shared" si="412"/>
        <v>music</v>
      </c>
      <c r="R2547" t="str">
        <f t="shared" si="413"/>
        <v>classical music</v>
      </c>
      <c r="S2547" s="4">
        <f t="shared" si="406"/>
        <v>42027.138171296298</v>
      </c>
      <c r="T2547" s="4">
        <f t="shared" si="407"/>
        <v>42062.020833333328</v>
      </c>
      <c r="U2547" s="18">
        <f t="shared" si="408"/>
        <v>34.882662037030968</v>
      </c>
    </row>
    <row r="2548" spans="1:21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405"/>
        <v>111.71428571428572</v>
      </c>
      <c r="P2548" s="7">
        <f t="shared" si="411"/>
        <v>60.153846153846153</v>
      </c>
      <c r="Q2548" t="str">
        <f t="shared" si="412"/>
        <v>music</v>
      </c>
      <c r="R2548" t="str">
        <f t="shared" si="413"/>
        <v>classical music</v>
      </c>
      <c r="S2548" s="4">
        <f t="shared" si="406"/>
        <v>41524.858553240745</v>
      </c>
      <c r="T2548" s="4">
        <f t="shared" si="407"/>
        <v>41552.208333333336</v>
      </c>
      <c r="U2548" s="18">
        <f t="shared" si="408"/>
        <v>27.349780092590663</v>
      </c>
    </row>
    <row r="2549" spans="1:21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405"/>
        <v>119.85454545454546</v>
      </c>
      <c r="P2549" s="7">
        <f t="shared" si="411"/>
        <v>49.194029850746269</v>
      </c>
      <c r="Q2549" t="str">
        <f t="shared" si="412"/>
        <v>music</v>
      </c>
      <c r="R2549" t="str">
        <f t="shared" si="413"/>
        <v>classical music</v>
      </c>
      <c r="S2549" s="4">
        <f t="shared" si="406"/>
        <v>40973.773182870369</v>
      </c>
      <c r="T2549" s="4">
        <f t="shared" si="407"/>
        <v>41003.731516203705</v>
      </c>
      <c r="U2549" s="18">
        <f t="shared" si="408"/>
        <v>29.958333333335759</v>
      </c>
    </row>
    <row r="2550" spans="1:21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405"/>
        <v>101.85</v>
      </c>
      <c r="P2550" s="7">
        <f t="shared" si="411"/>
        <v>165.16216216216216</v>
      </c>
      <c r="Q2550" t="str">
        <f t="shared" si="412"/>
        <v>music</v>
      </c>
      <c r="R2550" t="str">
        <f t="shared" si="413"/>
        <v>classical music</v>
      </c>
      <c r="S2550" s="4">
        <f t="shared" si="406"/>
        <v>42618.625428240739</v>
      </c>
      <c r="T2550" s="4">
        <f t="shared" si="407"/>
        <v>42643.185416666667</v>
      </c>
      <c r="U2550" s="18">
        <f t="shared" si="408"/>
        <v>24.559988425928168</v>
      </c>
    </row>
    <row r="2551" spans="1:21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405"/>
        <v>102.80254777070064</v>
      </c>
      <c r="P2551" s="7">
        <f t="shared" si="411"/>
        <v>43.621621621621621</v>
      </c>
      <c r="Q2551" t="str">
        <f t="shared" si="412"/>
        <v>music</v>
      </c>
      <c r="R2551" t="str">
        <f t="shared" si="413"/>
        <v>classical music</v>
      </c>
      <c r="S2551" s="4">
        <f t="shared" si="406"/>
        <v>41390.757754629631</v>
      </c>
      <c r="T2551" s="4">
        <f t="shared" si="407"/>
        <v>41425.708333333336</v>
      </c>
      <c r="U2551" s="18">
        <f t="shared" si="408"/>
        <v>34.950578703705105</v>
      </c>
    </row>
    <row r="2552" spans="1:21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405"/>
        <v>100.84615384615385</v>
      </c>
      <c r="P2552" s="7">
        <f t="shared" si="411"/>
        <v>43.7</v>
      </c>
      <c r="Q2552" t="str">
        <f t="shared" si="412"/>
        <v>music</v>
      </c>
      <c r="R2552" t="str">
        <f t="shared" si="413"/>
        <v>classical music</v>
      </c>
      <c r="S2552" s="4">
        <f t="shared" si="406"/>
        <v>42228.634328703702</v>
      </c>
      <c r="T2552" s="4">
        <f t="shared" si="407"/>
        <v>42285.165972222225</v>
      </c>
      <c r="U2552" s="18">
        <f t="shared" si="408"/>
        <v>56.531643518523197</v>
      </c>
    </row>
    <row r="2553" spans="1:21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405"/>
        <v>102.73469387755102</v>
      </c>
      <c r="P2553" s="7">
        <f t="shared" si="411"/>
        <v>67.419642857142861</v>
      </c>
      <c r="Q2553" t="str">
        <f t="shared" si="412"/>
        <v>music</v>
      </c>
      <c r="R2553" t="str">
        <f t="shared" si="413"/>
        <v>classical music</v>
      </c>
      <c r="S2553" s="4">
        <f t="shared" si="406"/>
        <v>40961.252141203702</v>
      </c>
      <c r="T2553" s="4">
        <f t="shared" si="407"/>
        <v>40989.866666666669</v>
      </c>
      <c r="U2553" s="18">
        <f t="shared" si="408"/>
        <v>28.614525462966412</v>
      </c>
    </row>
    <row r="2554" spans="1:21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405"/>
        <v>106.5</v>
      </c>
      <c r="P2554" s="7">
        <f t="shared" si="411"/>
        <v>177.5</v>
      </c>
      <c r="Q2554" t="str">
        <f t="shared" si="412"/>
        <v>music</v>
      </c>
      <c r="R2554" t="str">
        <f t="shared" si="413"/>
        <v>classical music</v>
      </c>
      <c r="S2554" s="4">
        <f t="shared" si="406"/>
        <v>42769.809965277775</v>
      </c>
      <c r="T2554" s="4">
        <f t="shared" si="407"/>
        <v>42799.809965277775</v>
      </c>
      <c r="U2554" s="18">
        <f t="shared" si="408"/>
        <v>30</v>
      </c>
    </row>
    <row r="2555" spans="1:21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405"/>
        <v>155.53333333333333</v>
      </c>
      <c r="P2555" s="7">
        <f t="shared" si="411"/>
        <v>38.883333333333333</v>
      </c>
      <c r="Q2555" t="str">
        <f t="shared" si="412"/>
        <v>music</v>
      </c>
      <c r="R2555" t="str">
        <f t="shared" si="413"/>
        <v>classical music</v>
      </c>
      <c r="S2555" s="4">
        <f t="shared" si="406"/>
        <v>41113.199155092589</v>
      </c>
      <c r="T2555" s="4">
        <f t="shared" si="407"/>
        <v>41173.199155092589</v>
      </c>
      <c r="U2555" s="18">
        <f t="shared" si="408"/>
        <v>60</v>
      </c>
    </row>
    <row r="2556" spans="1:21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405"/>
        <v>122.8</v>
      </c>
      <c r="P2556" s="7">
        <f t="shared" si="411"/>
        <v>54.985074626865675</v>
      </c>
      <c r="Q2556" t="str">
        <f t="shared" si="412"/>
        <v>music</v>
      </c>
      <c r="R2556" t="str">
        <f t="shared" si="413"/>
        <v>classical music</v>
      </c>
      <c r="S2556" s="4">
        <f t="shared" si="406"/>
        <v>42125.078275462962</v>
      </c>
      <c r="T2556" s="4">
        <f t="shared" si="407"/>
        <v>42156.165972222225</v>
      </c>
      <c r="U2556" s="18">
        <f t="shared" si="408"/>
        <v>31.087696759263054</v>
      </c>
    </row>
    <row r="2557" spans="1:21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405"/>
        <v>107.35</v>
      </c>
      <c r="P2557" s="7">
        <f t="shared" si="411"/>
        <v>61.342857142857142</v>
      </c>
      <c r="Q2557" t="str">
        <f t="shared" si="412"/>
        <v>music</v>
      </c>
      <c r="R2557" t="str">
        <f t="shared" si="413"/>
        <v>classical music</v>
      </c>
      <c r="S2557" s="4">
        <f t="shared" si="406"/>
        <v>41026.655011574076</v>
      </c>
      <c r="T2557" s="4">
        <f t="shared" si="407"/>
        <v>41057.655011574076</v>
      </c>
      <c r="U2557" s="18">
        <f t="shared" si="408"/>
        <v>31</v>
      </c>
    </row>
    <row r="2558" spans="1:21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405"/>
        <v>105.50335570469798</v>
      </c>
      <c r="P2558" s="7">
        <f t="shared" si="411"/>
        <v>23.117647058823529</v>
      </c>
      <c r="Q2558" t="str">
        <f t="shared" si="412"/>
        <v>music</v>
      </c>
      <c r="R2558" t="str">
        <f t="shared" si="413"/>
        <v>classical music</v>
      </c>
      <c r="S2558" s="4">
        <f t="shared" si="406"/>
        <v>41222.991400462961</v>
      </c>
      <c r="T2558" s="4">
        <f t="shared" si="407"/>
        <v>41267.991400462961</v>
      </c>
      <c r="U2558" s="18">
        <f t="shared" si="408"/>
        <v>45</v>
      </c>
    </row>
    <row r="2559" spans="1:21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405"/>
        <v>118.44444444444444</v>
      </c>
      <c r="P2559" s="7">
        <f t="shared" si="411"/>
        <v>29.611111111111111</v>
      </c>
      <c r="Q2559" t="str">
        <f t="shared" si="412"/>
        <v>music</v>
      </c>
      <c r="R2559" t="str">
        <f t="shared" si="413"/>
        <v>classical music</v>
      </c>
      <c r="S2559" s="4">
        <f t="shared" si="406"/>
        <v>41744.745208333334</v>
      </c>
      <c r="T2559" s="4">
        <f t="shared" si="407"/>
        <v>41774.745208333334</v>
      </c>
      <c r="U2559" s="18">
        <f t="shared" si="408"/>
        <v>30</v>
      </c>
    </row>
    <row r="2560" spans="1:21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405"/>
        <v>108.88</v>
      </c>
      <c r="P2560" s="7">
        <f t="shared" si="411"/>
        <v>75.611111111111114</v>
      </c>
      <c r="Q2560" t="str">
        <f t="shared" si="412"/>
        <v>music</v>
      </c>
      <c r="R2560" t="str">
        <f t="shared" si="413"/>
        <v>classical music</v>
      </c>
      <c r="S2560" s="4">
        <f t="shared" si="406"/>
        <v>42093.860023148147</v>
      </c>
      <c r="T2560" s="4">
        <f t="shared" si="407"/>
        <v>42125.582638888889</v>
      </c>
      <c r="U2560" s="18">
        <f t="shared" si="408"/>
        <v>31.722615740742185</v>
      </c>
    </row>
    <row r="2561" spans="1:21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405"/>
        <v>111.25</v>
      </c>
      <c r="P2561" s="7">
        <f t="shared" si="411"/>
        <v>35.6</v>
      </c>
      <c r="Q2561" t="str">
        <f t="shared" si="412"/>
        <v>music</v>
      </c>
      <c r="R2561" t="str">
        <f t="shared" si="413"/>
        <v>classical music</v>
      </c>
      <c r="S2561" s="4">
        <f t="shared" si="406"/>
        <v>40829.873657407406</v>
      </c>
      <c r="T2561" s="4">
        <f t="shared" si="407"/>
        <v>40862.817361111112</v>
      </c>
      <c r="U2561" s="18">
        <f t="shared" si="408"/>
        <v>32.943703703705978</v>
      </c>
    </row>
    <row r="2562" spans="1:21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414">(E2562/D2562)*100</f>
        <v>100.1</v>
      </c>
      <c r="P2562" s="7">
        <f t="shared" si="411"/>
        <v>143</v>
      </c>
      <c r="Q2562" t="str">
        <f t="shared" si="412"/>
        <v>music</v>
      </c>
      <c r="R2562" t="str">
        <f t="shared" si="413"/>
        <v>classical music</v>
      </c>
      <c r="S2562" s="4">
        <f t="shared" ref="S2562:S2625" si="415" xml:space="preserve"> ((J2562/86400) +25569)</f>
        <v>42039.951087962967</v>
      </c>
      <c r="T2562" s="4">
        <f t="shared" ref="T2562:T2625" si="416" xml:space="preserve"> ((I2562/86400) +25569)</f>
        <v>42069.951087962967</v>
      </c>
      <c r="U2562" s="18">
        <f t="shared" si="408"/>
        <v>30</v>
      </c>
    </row>
    <row r="2563" spans="1:21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414"/>
        <v>0</v>
      </c>
      <c r="P2563" s="7">
        <v>0</v>
      </c>
      <c r="Q2563" t="str">
        <f t="shared" ref="Q2563:Q2602" si="417">LEFT(N2563,4)</f>
        <v>food</v>
      </c>
      <c r="R2563" t="str">
        <f t="shared" ref="R2563:R2602" si="418">RIGHT(N2563,11)</f>
        <v>food trucks</v>
      </c>
      <c r="S2563" s="4">
        <f t="shared" si="415"/>
        <v>42260.528807870374</v>
      </c>
      <c r="T2563" s="4">
        <f t="shared" si="416"/>
        <v>42290.528807870374</v>
      </c>
      <c r="U2563" s="18">
        <f t="shared" ref="U2563:U2626" si="419">T2563-S2563</f>
        <v>30</v>
      </c>
    </row>
    <row r="2564" spans="1:21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414"/>
        <v>0.75</v>
      </c>
      <c r="P2564" s="7">
        <f>E2564/L2564</f>
        <v>25</v>
      </c>
      <c r="Q2564" t="str">
        <f t="shared" si="417"/>
        <v>food</v>
      </c>
      <c r="R2564" t="str">
        <f t="shared" si="418"/>
        <v>food trucks</v>
      </c>
      <c r="S2564" s="4">
        <f t="shared" si="415"/>
        <v>42594.524756944447</v>
      </c>
      <c r="T2564" s="4">
        <f t="shared" si="416"/>
        <v>42654.524756944447</v>
      </c>
      <c r="U2564" s="18">
        <f t="shared" si="419"/>
        <v>60</v>
      </c>
    </row>
    <row r="2565" spans="1:21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414"/>
        <v>0</v>
      </c>
      <c r="P2565" s="7">
        <v>0</v>
      </c>
      <c r="Q2565" t="str">
        <f t="shared" si="417"/>
        <v>food</v>
      </c>
      <c r="R2565" t="str">
        <f t="shared" si="418"/>
        <v>food trucks</v>
      </c>
      <c r="S2565" s="4">
        <f t="shared" si="415"/>
        <v>42155.139479166668</v>
      </c>
      <c r="T2565" s="4">
        <f t="shared" si="416"/>
        <v>42215.139479166668</v>
      </c>
      <c r="U2565" s="18">
        <f t="shared" si="419"/>
        <v>60</v>
      </c>
    </row>
    <row r="2566" spans="1:21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414"/>
        <v>0</v>
      </c>
      <c r="P2566" s="7">
        <v>0</v>
      </c>
      <c r="Q2566" t="str">
        <f t="shared" si="417"/>
        <v>food</v>
      </c>
      <c r="R2566" t="str">
        <f t="shared" si="418"/>
        <v>food trucks</v>
      </c>
      <c r="S2566" s="4">
        <f t="shared" si="415"/>
        <v>41822.040497685186</v>
      </c>
      <c r="T2566" s="4">
        <f t="shared" si="416"/>
        <v>41852.040497685186</v>
      </c>
      <c r="U2566" s="18">
        <f t="shared" si="419"/>
        <v>30</v>
      </c>
    </row>
    <row r="2567" spans="1:21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414"/>
        <v>1</v>
      </c>
      <c r="P2567" s="7">
        <f>E2567/L2567</f>
        <v>100</v>
      </c>
      <c r="Q2567" t="str">
        <f t="shared" si="417"/>
        <v>food</v>
      </c>
      <c r="R2567" t="str">
        <f t="shared" si="418"/>
        <v>food trucks</v>
      </c>
      <c r="S2567" s="4">
        <f t="shared" si="415"/>
        <v>42440.650335648148</v>
      </c>
      <c r="T2567" s="4">
        <f t="shared" si="416"/>
        <v>42499.868055555555</v>
      </c>
      <c r="U2567" s="18">
        <f t="shared" si="419"/>
        <v>59.217719907406718</v>
      </c>
    </row>
    <row r="2568" spans="1:21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414"/>
        <v>0</v>
      </c>
      <c r="P2568" s="7">
        <v>0</v>
      </c>
      <c r="Q2568" t="str">
        <f t="shared" si="417"/>
        <v>food</v>
      </c>
      <c r="R2568" t="str">
        <f t="shared" si="418"/>
        <v>food trucks</v>
      </c>
      <c r="S2568" s="4">
        <f t="shared" si="415"/>
        <v>41842.980879629627</v>
      </c>
      <c r="T2568" s="4">
        <f t="shared" si="416"/>
        <v>41872.980879629627</v>
      </c>
      <c r="U2568" s="18">
        <f t="shared" si="419"/>
        <v>30</v>
      </c>
    </row>
    <row r="2569" spans="1:21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414"/>
        <v>0.26666666666666666</v>
      </c>
      <c r="P2569" s="7">
        <f>E2569/L2569</f>
        <v>60</v>
      </c>
      <c r="Q2569" t="str">
        <f t="shared" si="417"/>
        <v>food</v>
      </c>
      <c r="R2569" t="str">
        <f t="shared" si="418"/>
        <v>food trucks</v>
      </c>
      <c r="S2569" s="4">
        <f t="shared" si="415"/>
        <v>42087.878912037035</v>
      </c>
      <c r="T2569" s="4">
        <f t="shared" si="416"/>
        <v>42117.878912037035</v>
      </c>
      <c r="U2569" s="18">
        <f t="shared" si="419"/>
        <v>30</v>
      </c>
    </row>
    <row r="2570" spans="1:21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414"/>
        <v>0.5</v>
      </c>
      <c r="P2570" s="7">
        <f>E2570/L2570</f>
        <v>50</v>
      </c>
      <c r="Q2570" t="str">
        <f t="shared" si="417"/>
        <v>food</v>
      </c>
      <c r="R2570" t="str">
        <f t="shared" si="418"/>
        <v>food trucks</v>
      </c>
      <c r="S2570" s="4">
        <f t="shared" si="415"/>
        <v>42584.666597222225</v>
      </c>
      <c r="T2570" s="4">
        <f t="shared" si="416"/>
        <v>42614.666597222225</v>
      </c>
      <c r="U2570" s="18">
        <f t="shared" si="419"/>
        <v>30</v>
      </c>
    </row>
    <row r="2571" spans="1:21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414"/>
        <v>2.2307692307692308</v>
      </c>
      <c r="P2571" s="7">
        <f>E2571/L2571</f>
        <v>72.5</v>
      </c>
      <c r="Q2571" t="str">
        <f t="shared" si="417"/>
        <v>food</v>
      </c>
      <c r="R2571" t="str">
        <f t="shared" si="418"/>
        <v>food trucks</v>
      </c>
      <c r="S2571" s="4">
        <f t="shared" si="415"/>
        <v>42234.105462962965</v>
      </c>
      <c r="T2571" s="4">
        <f t="shared" si="416"/>
        <v>42264.105462962965</v>
      </c>
      <c r="U2571" s="18">
        <f t="shared" si="419"/>
        <v>30</v>
      </c>
    </row>
    <row r="2572" spans="1:21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414"/>
        <v>0.84285714285714297</v>
      </c>
      <c r="P2572" s="7">
        <f>E2572/L2572</f>
        <v>29.5</v>
      </c>
      <c r="Q2572" t="str">
        <f t="shared" si="417"/>
        <v>food</v>
      </c>
      <c r="R2572" t="str">
        <f t="shared" si="418"/>
        <v>food trucks</v>
      </c>
      <c r="S2572" s="4">
        <f t="shared" si="415"/>
        <v>42744.903182870374</v>
      </c>
      <c r="T2572" s="4">
        <f t="shared" si="416"/>
        <v>42774.903182870374</v>
      </c>
      <c r="U2572" s="18">
        <f t="shared" si="419"/>
        <v>30</v>
      </c>
    </row>
    <row r="2573" spans="1:21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414"/>
        <v>0.25</v>
      </c>
      <c r="P2573" s="7">
        <f>E2573/L2573</f>
        <v>62.5</v>
      </c>
      <c r="Q2573" t="str">
        <f t="shared" si="417"/>
        <v>food</v>
      </c>
      <c r="R2573" t="str">
        <f t="shared" si="418"/>
        <v>food trucks</v>
      </c>
      <c r="S2573" s="4">
        <f t="shared" si="415"/>
        <v>42449.341678240744</v>
      </c>
      <c r="T2573" s="4">
        <f t="shared" si="416"/>
        <v>42509.341678240744</v>
      </c>
      <c r="U2573" s="18">
        <f t="shared" si="419"/>
        <v>60</v>
      </c>
    </row>
    <row r="2574" spans="1:21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414"/>
        <v>0</v>
      </c>
      <c r="P2574" s="7">
        <v>0</v>
      </c>
      <c r="Q2574" t="str">
        <f t="shared" si="417"/>
        <v>food</v>
      </c>
      <c r="R2574" t="str">
        <f t="shared" si="418"/>
        <v>food trucks</v>
      </c>
      <c r="S2574" s="4">
        <f t="shared" si="415"/>
        <v>42077.119409722218</v>
      </c>
      <c r="T2574" s="4">
        <f t="shared" si="416"/>
        <v>42107.119409722218</v>
      </c>
      <c r="U2574" s="18">
        <f t="shared" si="419"/>
        <v>30</v>
      </c>
    </row>
    <row r="2575" spans="1:21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414"/>
        <v>0</v>
      </c>
      <c r="P2575" s="7">
        <v>0</v>
      </c>
      <c r="Q2575" t="str">
        <f t="shared" si="417"/>
        <v>food</v>
      </c>
      <c r="R2575" t="str">
        <f t="shared" si="418"/>
        <v>food trucks</v>
      </c>
      <c r="S2575" s="4">
        <f t="shared" si="415"/>
        <v>41829.592002314814</v>
      </c>
      <c r="T2575" s="4">
        <f t="shared" si="416"/>
        <v>41874.592002314814</v>
      </c>
      <c r="U2575" s="18">
        <f t="shared" si="419"/>
        <v>45</v>
      </c>
    </row>
    <row r="2576" spans="1:21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414"/>
        <v>0</v>
      </c>
      <c r="P2576" s="7">
        <v>0</v>
      </c>
      <c r="Q2576" t="str">
        <f t="shared" si="417"/>
        <v>food</v>
      </c>
      <c r="R2576" t="str">
        <f t="shared" si="418"/>
        <v>food trucks</v>
      </c>
      <c r="S2576" s="4">
        <f t="shared" si="415"/>
        <v>42487.825752314813</v>
      </c>
      <c r="T2576" s="4">
        <f t="shared" si="416"/>
        <v>42508.825752314813</v>
      </c>
      <c r="U2576" s="18">
        <f t="shared" si="419"/>
        <v>21</v>
      </c>
    </row>
    <row r="2577" spans="1:21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414"/>
        <v>0</v>
      </c>
      <c r="P2577" s="7">
        <v>0</v>
      </c>
      <c r="Q2577" t="str">
        <f t="shared" si="417"/>
        <v>food</v>
      </c>
      <c r="R2577" t="str">
        <f t="shared" si="418"/>
        <v>food trucks</v>
      </c>
      <c r="S2577" s="4">
        <f t="shared" si="415"/>
        <v>41986.108726851853</v>
      </c>
      <c r="T2577" s="4">
        <f t="shared" si="416"/>
        <v>42016.108726851853</v>
      </c>
      <c r="U2577" s="18">
        <f t="shared" si="419"/>
        <v>30</v>
      </c>
    </row>
    <row r="2578" spans="1:21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414"/>
        <v>0</v>
      </c>
      <c r="P2578" s="7">
        <v>0</v>
      </c>
      <c r="Q2578" t="str">
        <f t="shared" si="417"/>
        <v>food</v>
      </c>
      <c r="R2578" t="str">
        <f t="shared" si="418"/>
        <v>food trucks</v>
      </c>
      <c r="S2578" s="4">
        <f t="shared" si="415"/>
        <v>42060.00980324074</v>
      </c>
      <c r="T2578" s="4">
        <f t="shared" si="416"/>
        <v>42104.968136574069</v>
      </c>
      <c r="U2578" s="18">
        <f t="shared" si="419"/>
        <v>44.958333333328483</v>
      </c>
    </row>
    <row r="2579" spans="1:21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414"/>
        <v>0</v>
      </c>
      <c r="P2579" s="7">
        <v>0</v>
      </c>
      <c r="Q2579" t="str">
        <f t="shared" si="417"/>
        <v>food</v>
      </c>
      <c r="R2579" t="str">
        <f t="shared" si="418"/>
        <v>food trucks</v>
      </c>
      <c r="S2579" s="4">
        <f t="shared" si="415"/>
        <v>41830.820567129631</v>
      </c>
      <c r="T2579" s="4">
        <f t="shared" si="416"/>
        <v>41855.820567129631</v>
      </c>
      <c r="U2579" s="18">
        <f t="shared" si="419"/>
        <v>25</v>
      </c>
    </row>
    <row r="2580" spans="1:21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414"/>
        <v>0</v>
      </c>
      <c r="P2580" s="7">
        <v>0</v>
      </c>
      <c r="Q2580" t="str">
        <f t="shared" si="417"/>
        <v>food</v>
      </c>
      <c r="R2580" t="str">
        <f t="shared" si="418"/>
        <v>food trucks</v>
      </c>
      <c r="S2580" s="4">
        <f t="shared" si="415"/>
        <v>42238.022905092592</v>
      </c>
      <c r="T2580" s="4">
        <f t="shared" si="416"/>
        <v>42286.708333333328</v>
      </c>
      <c r="U2580" s="18">
        <f t="shared" si="419"/>
        <v>48.685428240736655</v>
      </c>
    </row>
    <row r="2581" spans="1:21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414"/>
        <v>0.13849999999999998</v>
      </c>
      <c r="P2581" s="7">
        <f>E2581/L2581</f>
        <v>23.083333333333332</v>
      </c>
      <c r="Q2581" t="str">
        <f t="shared" si="417"/>
        <v>food</v>
      </c>
      <c r="R2581" t="str">
        <f t="shared" si="418"/>
        <v>food trucks</v>
      </c>
      <c r="S2581" s="4">
        <f t="shared" si="415"/>
        <v>41837.829895833333</v>
      </c>
      <c r="T2581" s="4">
        <f t="shared" si="416"/>
        <v>41897.829895833333</v>
      </c>
      <c r="U2581" s="18">
        <f t="shared" si="419"/>
        <v>60</v>
      </c>
    </row>
    <row r="2582" spans="1:21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414"/>
        <v>0.6</v>
      </c>
      <c r="P2582" s="7">
        <f>E2582/L2582</f>
        <v>25.5</v>
      </c>
      <c r="Q2582" t="str">
        <f t="shared" si="417"/>
        <v>food</v>
      </c>
      <c r="R2582" t="str">
        <f t="shared" si="418"/>
        <v>food trucks</v>
      </c>
      <c r="S2582" s="4">
        <f t="shared" si="415"/>
        <v>42110.326423611114</v>
      </c>
      <c r="T2582" s="4">
        <f t="shared" si="416"/>
        <v>42140.125</v>
      </c>
      <c r="U2582" s="18">
        <f t="shared" si="419"/>
        <v>29.798576388886431</v>
      </c>
    </row>
    <row r="2583" spans="1:21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414"/>
        <v>10.6</v>
      </c>
      <c r="P2583" s="7">
        <f>E2583/L2583</f>
        <v>48.18181818181818</v>
      </c>
      <c r="Q2583" t="str">
        <f t="shared" si="417"/>
        <v>food</v>
      </c>
      <c r="R2583" t="str">
        <f t="shared" si="418"/>
        <v>food trucks</v>
      </c>
      <c r="S2583" s="4">
        <f t="shared" si="415"/>
        <v>42294.628449074073</v>
      </c>
      <c r="T2583" s="4">
        <f t="shared" si="416"/>
        <v>42324.670115740737</v>
      </c>
      <c r="U2583" s="18">
        <f t="shared" si="419"/>
        <v>30.041666666664241</v>
      </c>
    </row>
    <row r="2584" spans="1:21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414"/>
        <v>1.1111111111111111E-3</v>
      </c>
      <c r="P2584" s="7">
        <f>E2584/L2584</f>
        <v>1</v>
      </c>
      <c r="Q2584" t="str">
        <f t="shared" si="417"/>
        <v>food</v>
      </c>
      <c r="R2584" t="str">
        <f t="shared" si="418"/>
        <v>food trucks</v>
      </c>
      <c r="S2584" s="4">
        <f t="shared" si="415"/>
        <v>42642.988819444443</v>
      </c>
      <c r="T2584" s="4">
        <f t="shared" si="416"/>
        <v>42672.988819444443</v>
      </c>
      <c r="U2584" s="18">
        <f t="shared" si="419"/>
        <v>30</v>
      </c>
    </row>
    <row r="2585" spans="1:21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414"/>
        <v>0.5</v>
      </c>
      <c r="P2585" s="7">
        <f>E2585/L2585</f>
        <v>1</v>
      </c>
      <c r="Q2585" t="str">
        <f t="shared" si="417"/>
        <v>food</v>
      </c>
      <c r="R2585" t="str">
        <f t="shared" si="418"/>
        <v>food trucks</v>
      </c>
      <c r="S2585" s="4">
        <f t="shared" si="415"/>
        <v>42019.76944444445</v>
      </c>
      <c r="T2585" s="4">
        <f t="shared" si="416"/>
        <v>42079.727777777778</v>
      </c>
      <c r="U2585" s="18">
        <f t="shared" si="419"/>
        <v>59.958333333328483</v>
      </c>
    </row>
    <row r="2586" spans="1:21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414"/>
        <v>0</v>
      </c>
      <c r="P2586" s="7">
        <v>0</v>
      </c>
      <c r="Q2586" t="str">
        <f t="shared" si="417"/>
        <v>food</v>
      </c>
      <c r="R2586" t="str">
        <f t="shared" si="418"/>
        <v>food trucks</v>
      </c>
      <c r="S2586" s="4">
        <f t="shared" si="415"/>
        <v>42140.173252314809</v>
      </c>
      <c r="T2586" s="4">
        <f t="shared" si="416"/>
        <v>42170.173252314809</v>
      </c>
      <c r="U2586" s="18">
        <f t="shared" si="419"/>
        <v>30</v>
      </c>
    </row>
    <row r="2587" spans="1:21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414"/>
        <v>0.16666666666666669</v>
      </c>
      <c r="P2587" s="7">
        <f>E2587/L2587</f>
        <v>50</v>
      </c>
      <c r="Q2587" t="str">
        <f t="shared" si="417"/>
        <v>food</v>
      </c>
      <c r="R2587" t="str">
        <f t="shared" si="418"/>
        <v>food trucks</v>
      </c>
      <c r="S2587" s="4">
        <f t="shared" si="415"/>
        <v>41795.963333333333</v>
      </c>
      <c r="T2587" s="4">
        <f t="shared" si="416"/>
        <v>41825.963333333333</v>
      </c>
      <c r="U2587" s="18">
        <f t="shared" si="419"/>
        <v>30</v>
      </c>
    </row>
    <row r="2588" spans="1:21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414"/>
        <v>0.16666666666666669</v>
      </c>
      <c r="P2588" s="7">
        <f>E2588/L2588</f>
        <v>5</v>
      </c>
      <c r="Q2588" t="str">
        <f t="shared" si="417"/>
        <v>food</v>
      </c>
      <c r="R2588" t="str">
        <f t="shared" si="418"/>
        <v>food trucks</v>
      </c>
      <c r="S2588" s="4">
        <f t="shared" si="415"/>
        <v>42333.330277777779</v>
      </c>
      <c r="T2588" s="4">
        <f t="shared" si="416"/>
        <v>42363.330277777779</v>
      </c>
      <c r="U2588" s="18">
        <f t="shared" si="419"/>
        <v>30</v>
      </c>
    </row>
    <row r="2589" spans="1:21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414"/>
        <v>2.4340000000000002</v>
      </c>
      <c r="P2589" s="7">
        <f>E2589/L2589</f>
        <v>202.83333333333334</v>
      </c>
      <c r="Q2589" t="str">
        <f t="shared" si="417"/>
        <v>food</v>
      </c>
      <c r="R2589" t="str">
        <f t="shared" si="418"/>
        <v>food trucks</v>
      </c>
      <c r="S2589" s="4">
        <f t="shared" si="415"/>
        <v>42338.675381944442</v>
      </c>
      <c r="T2589" s="4">
        <f t="shared" si="416"/>
        <v>42368.675381944442</v>
      </c>
      <c r="U2589" s="18">
        <f t="shared" si="419"/>
        <v>30</v>
      </c>
    </row>
    <row r="2590" spans="1:21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414"/>
        <v>3.8833333333333329</v>
      </c>
      <c r="P2590" s="7">
        <f>E2590/L2590</f>
        <v>29.125</v>
      </c>
      <c r="Q2590" t="str">
        <f t="shared" si="417"/>
        <v>food</v>
      </c>
      <c r="R2590" t="str">
        <f t="shared" si="418"/>
        <v>food trucks</v>
      </c>
      <c r="S2590" s="4">
        <f t="shared" si="415"/>
        <v>42042.676226851851</v>
      </c>
      <c r="T2590" s="4">
        <f t="shared" si="416"/>
        <v>42094.551388888889</v>
      </c>
      <c r="U2590" s="18">
        <f t="shared" si="419"/>
        <v>51.875162037038535</v>
      </c>
    </row>
    <row r="2591" spans="1:21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414"/>
        <v>0.01</v>
      </c>
      <c r="P2591" s="7">
        <f>E2591/L2591</f>
        <v>5</v>
      </c>
      <c r="Q2591" t="str">
        <f t="shared" si="417"/>
        <v>food</v>
      </c>
      <c r="R2591" t="str">
        <f t="shared" si="418"/>
        <v>food trucks</v>
      </c>
      <c r="S2591" s="4">
        <f t="shared" si="415"/>
        <v>42422.536192129628</v>
      </c>
      <c r="T2591" s="4">
        <f t="shared" si="416"/>
        <v>42452.494525462964</v>
      </c>
      <c r="U2591" s="18">
        <f t="shared" si="419"/>
        <v>29.958333333335759</v>
      </c>
    </row>
    <row r="2592" spans="1:21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414"/>
        <v>0</v>
      </c>
      <c r="P2592" s="7">
        <v>0</v>
      </c>
      <c r="Q2592" t="str">
        <f t="shared" si="417"/>
        <v>food</v>
      </c>
      <c r="R2592" t="str">
        <f t="shared" si="418"/>
        <v>food trucks</v>
      </c>
      <c r="S2592" s="4">
        <f t="shared" si="415"/>
        <v>42388.589085648149</v>
      </c>
      <c r="T2592" s="4">
        <f t="shared" si="416"/>
        <v>42395.589085648149</v>
      </c>
      <c r="U2592" s="18">
        <f t="shared" si="419"/>
        <v>7</v>
      </c>
    </row>
    <row r="2593" spans="1:21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414"/>
        <v>1.7333333333333332</v>
      </c>
      <c r="P2593" s="7">
        <f>E2593/L2593</f>
        <v>13</v>
      </c>
      <c r="Q2593" t="str">
        <f t="shared" si="417"/>
        <v>food</v>
      </c>
      <c r="R2593" t="str">
        <f t="shared" si="418"/>
        <v>food trucks</v>
      </c>
      <c r="S2593" s="4">
        <f t="shared" si="415"/>
        <v>42382.906527777777</v>
      </c>
      <c r="T2593" s="4">
        <f t="shared" si="416"/>
        <v>42442.864861111113</v>
      </c>
      <c r="U2593" s="18">
        <f t="shared" si="419"/>
        <v>59.958333333335759</v>
      </c>
    </row>
    <row r="2594" spans="1:21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414"/>
        <v>0.16666666666666669</v>
      </c>
      <c r="P2594" s="7">
        <f>E2594/L2594</f>
        <v>50</v>
      </c>
      <c r="Q2594" t="str">
        <f t="shared" si="417"/>
        <v>food</v>
      </c>
      <c r="R2594" t="str">
        <f t="shared" si="418"/>
        <v>food trucks</v>
      </c>
      <c r="S2594" s="4">
        <f t="shared" si="415"/>
        <v>41887.801168981481</v>
      </c>
      <c r="T2594" s="4">
        <f t="shared" si="416"/>
        <v>41917.801168981481</v>
      </c>
      <c r="U2594" s="18">
        <f t="shared" si="419"/>
        <v>30</v>
      </c>
    </row>
    <row r="2595" spans="1:21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414"/>
        <v>0</v>
      </c>
      <c r="P2595" s="7">
        <v>0</v>
      </c>
      <c r="Q2595" t="str">
        <f t="shared" si="417"/>
        <v>food</v>
      </c>
      <c r="R2595" t="str">
        <f t="shared" si="418"/>
        <v>food trucks</v>
      </c>
      <c r="S2595" s="4">
        <f t="shared" si="415"/>
        <v>42089.845208333332</v>
      </c>
      <c r="T2595" s="4">
        <f t="shared" si="416"/>
        <v>42119.845208333332</v>
      </c>
      <c r="U2595" s="18">
        <f t="shared" si="419"/>
        <v>30</v>
      </c>
    </row>
    <row r="2596" spans="1:21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414"/>
        <v>1.25E-3</v>
      </c>
      <c r="P2596" s="7">
        <f t="shared" ref="P2596:P2643" si="420">E2596/L2596</f>
        <v>1</v>
      </c>
      <c r="Q2596" t="str">
        <f t="shared" si="417"/>
        <v>food</v>
      </c>
      <c r="R2596" t="str">
        <f t="shared" si="418"/>
        <v>food trucks</v>
      </c>
      <c r="S2596" s="4">
        <f t="shared" si="415"/>
        <v>41828.967916666668</v>
      </c>
      <c r="T2596" s="4">
        <f t="shared" si="416"/>
        <v>41858.967916666668</v>
      </c>
      <c r="U2596" s="18">
        <f t="shared" si="419"/>
        <v>30</v>
      </c>
    </row>
    <row r="2597" spans="1:21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414"/>
        <v>12.166666666666668</v>
      </c>
      <c r="P2597" s="7">
        <f t="shared" si="420"/>
        <v>96.05263157894737</v>
      </c>
      <c r="Q2597" t="str">
        <f t="shared" si="417"/>
        <v>food</v>
      </c>
      <c r="R2597" t="str">
        <f t="shared" si="418"/>
        <v>food trucks</v>
      </c>
      <c r="S2597" s="4">
        <f t="shared" si="415"/>
        <v>42760.244212962964</v>
      </c>
      <c r="T2597" s="4">
        <f t="shared" si="416"/>
        <v>42790.244212962964</v>
      </c>
      <c r="U2597" s="18">
        <f t="shared" si="419"/>
        <v>30</v>
      </c>
    </row>
    <row r="2598" spans="1:21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414"/>
        <v>23.588571428571427</v>
      </c>
      <c r="P2598" s="7">
        <f t="shared" si="420"/>
        <v>305.77777777777777</v>
      </c>
      <c r="Q2598" t="str">
        <f t="shared" si="417"/>
        <v>food</v>
      </c>
      <c r="R2598" t="str">
        <f t="shared" si="418"/>
        <v>food trucks</v>
      </c>
      <c r="S2598" s="4">
        <f t="shared" si="415"/>
        <v>41828.664456018516</v>
      </c>
      <c r="T2598" s="4">
        <f t="shared" si="416"/>
        <v>41858.664456018516</v>
      </c>
      <c r="U2598" s="18">
        <f t="shared" si="419"/>
        <v>30</v>
      </c>
    </row>
    <row r="2599" spans="1:21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414"/>
        <v>5.6666666666666661</v>
      </c>
      <c r="P2599" s="7">
        <f t="shared" si="420"/>
        <v>12.142857142857142</v>
      </c>
      <c r="Q2599" t="str">
        <f t="shared" si="417"/>
        <v>food</v>
      </c>
      <c r="R2599" t="str">
        <f t="shared" si="418"/>
        <v>food trucks</v>
      </c>
      <c r="S2599" s="4">
        <f t="shared" si="415"/>
        <v>42510.341631944444</v>
      </c>
      <c r="T2599" s="4">
        <f t="shared" si="416"/>
        <v>42540.341631944444</v>
      </c>
      <c r="U2599" s="18">
        <f t="shared" si="419"/>
        <v>30</v>
      </c>
    </row>
    <row r="2600" spans="1:21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414"/>
        <v>39</v>
      </c>
      <c r="P2600" s="7">
        <f t="shared" si="420"/>
        <v>83.571428571428569</v>
      </c>
      <c r="Q2600" t="str">
        <f t="shared" si="417"/>
        <v>food</v>
      </c>
      <c r="R2600" t="str">
        <f t="shared" si="418"/>
        <v>food trucks</v>
      </c>
      <c r="S2600" s="4">
        <f t="shared" si="415"/>
        <v>42240.840289351851</v>
      </c>
      <c r="T2600" s="4">
        <f t="shared" si="416"/>
        <v>42270.840289351851</v>
      </c>
      <c r="U2600" s="18">
        <f t="shared" si="419"/>
        <v>30</v>
      </c>
    </row>
    <row r="2601" spans="1:21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414"/>
        <v>0.99546510341776351</v>
      </c>
      <c r="P2601" s="7">
        <f t="shared" si="420"/>
        <v>18</v>
      </c>
      <c r="Q2601" t="str">
        <f t="shared" si="417"/>
        <v>food</v>
      </c>
      <c r="R2601" t="str">
        <f t="shared" si="418"/>
        <v>food trucks</v>
      </c>
      <c r="S2601" s="4">
        <f t="shared" si="415"/>
        <v>41809.754016203704</v>
      </c>
      <c r="T2601" s="4">
        <f t="shared" si="416"/>
        <v>41854.754016203704</v>
      </c>
      <c r="U2601" s="18">
        <f t="shared" si="419"/>
        <v>45</v>
      </c>
    </row>
    <row r="2602" spans="1:21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414"/>
        <v>6.9320000000000004</v>
      </c>
      <c r="P2602" s="7">
        <f t="shared" si="420"/>
        <v>115.53333333333333</v>
      </c>
      <c r="Q2602" t="str">
        <f t="shared" si="417"/>
        <v>food</v>
      </c>
      <c r="R2602" t="str">
        <f t="shared" si="418"/>
        <v>food trucks</v>
      </c>
      <c r="S2602" s="4">
        <f t="shared" si="415"/>
        <v>42394.900462962964</v>
      </c>
      <c r="T2602" s="4">
        <f t="shared" si="416"/>
        <v>42454.858796296292</v>
      </c>
      <c r="U2602" s="18">
        <f t="shared" si="419"/>
        <v>59.958333333328483</v>
      </c>
    </row>
    <row r="2603" spans="1:21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414"/>
        <v>661.4</v>
      </c>
      <c r="P2603" s="7">
        <f t="shared" si="420"/>
        <v>21.900662251655628</v>
      </c>
      <c r="Q2603" t="str">
        <f t="shared" ref="Q2603:Q2634" si="421">LEFT(N2603,10)</f>
        <v>technology</v>
      </c>
      <c r="R2603" t="str">
        <f t="shared" ref="R2603:R2634" si="422">RIGHT(N2603,17)</f>
        <v>space exploration</v>
      </c>
      <c r="S2603" s="4">
        <f t="shared" si="415"/>
        <v>41150.902187500003</v>
      </c>
      <c r="T2603" s="4">
        <f t="shared" si="416"/>
        <v>41165.165972222225</v>
      </c>
      <c r="U2603" s="18">
        <f t="shared" si="419"/>
        <v>14.263784722221317</v>
      </c>
    </row>
    <row r="2604" spans="1:21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414"/>
        <v>326.0916666666667</v>
      </c>
      <c r="P2604" s="7">
        <f t="shared" si="420"/>
        <v>80.022494887525568</v>
      </c>
      <c r="Q2604" t="str">
        <f t="shared" si="421"/>
        <v>technology</v>
      </c>
      <c r="R2604" t="str">
        <f t="shared" si="422"/>
        <v>space exploration</v>
      </c>
      <c r="S2604" s="4">
        <f t="shared" si="415"/>
        <v>41915.747314814813</v>
      </c>
      <c r="T2604" s="4">
        <f t="shared" si="416"/>
        <v>41955.888888888891</v>
      </c>
      <c r="U2604" s="18">
        <f t="shared" si="419"/>
        <v>40.141574074077653</v>
      </c>
    </row>
    <row r="2605" spans="1:21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414"/>
        <v>101.48571428571429</v>
      </c>
      <c r="P2605" s="7">
        <f t="shared" si="420"/>
        <v>35.520000000000003</v>
      </c>
      <c r="Q2605" t="str">
        <f t="shared" si="421"/>
        <v>technology</v>
      </c>
      <c r="R2605" t="str">
        <f t="shared" si="422"/>
        <v>space exploration</v>
      </c>
      <c r="S2605" s="4">
        <f t="shared" si="415"/>
        <v>41617.912662037037</v>
      </c>
      <c r="T2605" s="4">
        <f t="shared" si="416"/>
        <v>41631.912662037037</v>
      </c>
      <c r="U2605" s="18">
        <f t="shared" si="419"/>
        <v>14</v>
      </c>
    </row>
    <row r="2606" spans="1:21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414"/>
        <v>104.21799999999999</v>
      </c>
      <c r="P2606" s="7">
        <f t="shared" si="420"/>
        <v>64.933333333333323</v>
      </c>
      <c r="Q2606" t="str">
        <f t="shared" si="421"/>
        <v>technology</v>
      </c>
      <c r="R2606" t="str">
        <f t="shared" si="422"/>
        <v>space exploration</v>
      </c>
      <c r="S2606" s="4">
        <f t="shared" si="415"/>
        <v>40998.051192129627</v>
      </c>
      <c r="T2606" s="4">
        <f t="shared" si="416"/>
        <v>41028.051192129627</v>
      </c>
      <c r="U2606" s="18">
        <f t="shared" si="419"/>
        <v>30</v>
      </c>
    </row>
    <row r="2607" spans="1:21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414"/>
        <v>107.42157000000002</v>
      </c>
      <c r="P2607" s="7">
        <f t="shared" si="420"/>
        <v>60.965703745743475</v>
      </c>
      <c r="Q2607" t="str">
        <f t="shared" si="421"/>
        <v>technology</v>
      </c>
      <c r="R2607" t="str">
        <f t="shared" si="422"/>
        <v>space exploration</v>
      </c>
      <c r="S2607" s="4">
        <f t="shared" si="415"/>
        <v>42508.541550925926</v>
      </c>
      <c r="T2607" s="4">
        <f t="shared" si="416"/>
        <v>42538.541550925926</v>
      </c>
      <c r="U2607" s="18">
        <f t="shared" si="419"/>
        <v>30</v>
      </c>
    </row>
    <row r="2608" spans="1:21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414"/>
        <v>110.05454545454545</v>
      </c>
      <c r="P2608" s="7">
        <f t="shared" si="420"/>
        <v>31.444155844155844</v>
      </c>
      <c r="Q2608" t="str">
        <f t="shared" si="421"/>
        <v>technology</v>
      </c>
      <c r="R2608" t="str">
        <f t="shared" si="422"/>
        <v>space exploration</v>
      </c>
      <c r="S2608" s="4">
        <f t="shared" si="415"/>
        <v>41726.712754629625</v>
      </c>
      <c r="T2608" s="4">
        <f t="shared" si="416"/>
        <v>41758.712754629625</v>
      </c>
      <c r="U2608" s="18">
        <f t="shared" si="419"/>
        <v>32</v>
      </c>
    </row>
    <row r="2609" spans="1:21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414"/>
        <v>407.7</v>
      </c>
      <c r="P2609" s="7">
        <f t="shared" si="420"/>
        <v>81.949748743718587</v>
      </c>
      <c r="Q2609" t="str">
        <f t="shared" si="421"/>
        <v>technology</v>
      </c>
      <c r="R2609" t="str">
        <f t="shared" si="422"/>
        <v>space exploration</v>
      </c>
      <c r="S2609" s="4">
        <f t="shared" si="415"/>
        <v>42184.874675925923</v>
      </c>
      <c r="T2609" s="4">
        <f t="shared" si="416"/>
        <v>42228.083333333328</v>
      </c>
      <c r="U2609" s="18">
        <f t="shared" si="419"/>
        <v>43.208657407405553</v>
      </c>
    </row>
    <row r="2610" spans="1:21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414"/>
        <v>223.92500000000001</v>
      </c>
      <c r="P2610" s="7">
        <f t="shared" si="420"/>
        <v>58.92763157894737</v>
      </c>
      <c r="Q2610" t="str">
        <f t="shared" si="421"/>
        <v>technology</v>
      </c>
      <c r="R2610" t="str">
        <f t="shared" si="422"/>
        <v>space exploration</v>
      </c>
      <c r="S2610" s="4">
        <f t="shared" si="415"/>
        <v>42767.801712962959</v>
      </c>
      <c r="T2610" s="4">
        <f t="shared" si="416"/>
        <v>42809</v>
      </c>
      <c r="U2610" s="18">
        <f t="shared" si="419"/>
        <v>41.198287037041155</v>
      </c>
    </row>
    <row r="2611" spans="1:21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414"/>
        <v>303.80111428571428</v>
      </c>
      <c r="P2611" s="7">
        <f t="shared" si="420"/>
        <v>157.29347633136095</v>
      </c>
      <c r="Q2611" t="str">
        <f t="shared" si="421"/>
        <v>technology</v>
      </c>
      <c r="R2611" t="str">
        <f t="shared" si="422"/>
        <v>space exploration</v>
      </c>
      <c r="S2611" s="4">
        <f t="shared" si="415"/>
        <v>41075.237858796296</v>
      </c>
      <c r="T2611" s="4">
        <f t="shared" si="416"/>
        <v>41105.237858796296</v>
      </c>
      <c r="U2611" s="18">
        <f t="shared" si="419"/>
        <v>30</v>
      </c>
    </row>
    <row r="2612" spans="1:21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414"/>
        <v>141.3251043268175</v>
      </c>
      <c r="P2612" s="7">
        <f t="shared" si="420"/>
        <v>55.758509532062391</v>
      </c>
      <c r="Q2612" t="str">
        <f t="shared" si="421"/>
        <v>technology</v>
      </c>
      <c r="R2612" t="str">
        <f t="shared" si="422"/>
        <v>space exploration</v>
      </c>
      <c r="S2612" s="4">
        <f t="shared" si="415"/>
        <v>42564.881076388891</v>
      </c>
      <c r="T2612" s="4">
        <f t="shared" si="416"/>
        <v>42604.290972222225</v>
      </c>
      <c r="U2612" s="18">
        <f t="shared" si="419"/>
        <v>39.409895833334303</v>
      </c>
    </row>
    <row r="2613" spans="1:21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414"/>
        <v>2790.6363636363635</v>
      </c>
      <c r="P2613" s="7">
        <f t="shared" si="420"/>
        <v>83.802893802893806</v>
      </c>
      <c r="Q2613" t="str">
        <f t="shared" si="421"/>
        <v>technology</v>
      </c>
      <c r="R2613" t="str">
        <f t="shared" si="422"/>
        <v>space exploration</v>
      </c>
      <c r="S2613" s="4">
        <f t="shared" si="415"/>
        <v>42704.335810185185</v>
      </c>
      <c r="T2613" s="4">
        <f t="shared" si="416"/>
        <v>42737.957638888889</v>
      </c>
      <c r="U2613" s="18">
        <f t="shared" si="419"/>
        <v>33.621828703704523</v>
      </c>
    </row>
    <row r="2614" spans="1:21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414"/>
        <v>171.76130000000001</v>
      </c>
      <c r="P2614" s="7">
        <f t="shared" si="420"/>
        <v>58.422210884353746</v>
      </c>
      <c r="Q2614" t="str">
        <f t="shared" si="421"/>
        <v>technology</v>
      </c>
      <c r="R2614" t="str">
        <f t="shared" si="422"/>
        <v>space exploration</v>
      </c>
      <c r="S2614" s="4">
        <f t="shared" si="415"/>
        <v>41982.143171296295</v>
      </c>
      <c r="T2614" s="4">
        <f t="shared" si="416"/>
        <v>42013.143171296295</v>
      </c>
      <c r="U2614" s="18">
        <f t="shared" si="419"/>
        <v>31</v>
      </c>
    </row>
    <row r="2615" spans="1:21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414"/>
        <v>101.01333333333334</v>
      </c>
      <c r="P2615" s="7">
        <f t="shared" si="420"/>
        <v>270.57142857142856</v>
      </c>
      <c r="Q2615" t="str">
        <f t="shared" si="421"/>
        <v>technology</v>
      </c>
      <c r="R2615" t="str">
        <f t="shared" si="422"/>
        <v>space exploration</v>
      </c>
      <c r="S2615" s="4">
        <f t="shared" si="415"/>
        <v>41143.81821759259</v>
      </c>
      <c r="T2615" s="4">
        <f t="shared" si="416"/>
        <v>41173.81821759259</v>
      </c>
      <c r="U2615" s="18">
        <f t="shared" si="419"/>
        <v>30</v>
      </c>
    </row>
    <row r="2616" spans="1:21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414"/>
        <v>102</v>
      </c>
      <c r="P2616" s="7">
        <f t="shared" si="420"/>
        <v>107.1</v>
      </c>
      <c r="Q2616" t="str">
        <f t="shared" si="421"/>
        <v>technology</v>
      </c>
      <c r="R2616" t="str">
        <f t="shared" si="422"/>
        <v>space exploration</v>
      </c>
      <c r="S2616" s="4">
        <f t="shared" si="415"/>
        <v>41730.708472222221</v>
      </c>
      <c r="T2616" s="4">
        <f t="shared" si="416"/>
        <v>41759.208333333336</v>
      </c>
      <c r="U2616" s="18">
        <f t="shared" si="419"/>
        <v>28.499861111115024</v>
      </c>
    </row>
    <row r="2617" spans="1:21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414"/>
        <v>169.76511744127936</v>
      </c>
      <c r="P2617" s="7">
        <f t="shared" si="420"/>
        <v>47.180555555555557</v>
      </c>
      <c r="Q2617" t="str">
        <f t="shared" si="421"/>
        <v>technology</v>
      </c>
      <c r="R2617" t="str">
        <f t="shared" si="422"/>
        <v>space exploration</v>
      </c>
      <c r="S2617" s="4">
        <f t="shared" si="415"/>
        <v>42453.49726851852</v>
      </c>
      <c r="T2617" s="4">
        <f t="shared" si="416"/>
        <v>42490.5</v>
      </c>
      <c r="U2617" s="18">
        <f t="shared" si="419"/>
        <v>37.002731481479714</v>
      </c>
    </row>
    <row r="2618" spans="1:21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414"/>
        <v>114.53400000000001</v>
      </c>
      <c r="P2618" s="7">
        <f t="shared" si="420"/>
        <v>120.30882352941177</v>
      </c>
      <c r="Q2618" t="str">
        <f t="shared" si="421"/>
        <v>technology</v>
      </c>
      <c r="R2618" t="str">
        <f t="shared" si="422"/>
        <v>space exploration</v>
      </c>
      <c r="S2618" s="4">
        <f t="shared" si="415"/>
        <v>42211.99454861111</v>
      </c>
      <c r="T2618" s="4">
        <f t="shared" si="416"/>
        <v>42241.99454861111</v>
      </c>
      <c r="U2618" s="18">
        <f t="shared" si="419"/>
        <v>30</v>
      </c>
    </row>
    <row r="2619" spans="1:21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414"/>
        <v>877.6</v>
      </c>
      <c r="P2619" s="7">
        <f t="shared" si="420"/>
        <v>27.59748427672956</v>
      </c>
      <c r="Q2619" t="str">
        <f t="shared" si="421"/>
        <v>technology</v>
      </c>
      <c r="R2619" t="str">
        <f t="shared" si="422"/>
        <v>space exploration</v>
      </c>
      <c r="S2619" s="4">
        <f t="shared" si="415"/>
        <v>41902.874432870369</v>
      </c>
      <c r="T2619" s="4">
        <f t="shared" si="416"/>
        <v>41932.874432870369</v>
      </c>
      <c r="U2619" s="18">
        <f t="shared" si="419"/>
        <v>30</v>
      </c>
    </row>
    <row r="2620" spans="1:21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414"/>
        <v>105.38666666666667</v>
      </c>
      <c r="P2620" s="7">
        <f t="shared" si="420"/>
        <v>205.2987012987013</v>
      </c>
      <c r="Q2620" t="str">
        <f t="shared" si="421"/>
        <v>technology</v>
      </c>
      <c r="R2620" t="str">
        <f t="shared" si="422"/>
        <v>space exploration</v>
      </c>
      <c r="S2620" s="4">
        <f t="shared" si="415"/>
        <v>42279.792372685188</v>
      </c>
      <c r="T2620" s="4">
        <f t="shared" si="416"/>
        <v>42339.834039351852</v>
      </c>
      <c r="U2620" s="18">
        <f t="shared" si="419"/>
        <v>60.041666666664241</v>
      </c>
    </row>
    <row r="2621" spans="1:21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414"/>
        <v>188.39999999999998</v>
      </c>
      <c r="P2621" s="7">
        <f t="shared" si="420"/>
        <v>35.547169811320757</v>
      </c>
      <c r="Q2621" t="str">
        <f t="shared" si="421"/>
        <v>technology</v>
      </c>
      <c r="R2621" t="str">
        <f t="shared" si="422"/>
        <v>space exploration</v>
      </c>
      <c r="S2621" s="4">
        <f t="shared" si="415"/>
        <v>42273.884305555555</v>
      </c>
      <c r="T2621" s="4">
        <f t="shared" si="416"/>
        <v>42300.458333333328</v>
      </c>
      <c r="U2621" s="18">
        <f t="shared" si="419"/>
        <v>26.574027777773154</v>
      </c>
    </row>
    <row r="2622" spans="1:21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414"/>
        <v>143.65230769230772</v>
      </c>
      <c r="P2622" s="7">
        <f t="shared" si="420"/>
        <v>74.639488409272587</v>
      </c>
      <c r="Q2622" t="str">
        <f t="shared" si="421"/>
        <v>technology</v>
      </c>
      <c r="R2622" t="str">
        <f t="shared" si="422"/>
        <v>space exploration</v>
      </c>
      <c r="S2622" s="4">
        <f t="shared" si="415"/>
        <v>42251.16715277778</v>
      </c>
      <c r="T2622" s="4">
        <f t="shared" si="416"/>
        <v>42288.041666666672</v>
      </c>
      <c r="U2622" s="18">
        <f t="shared" si="419"/>
        <v>36.87451388889167</v>
      </c>
    </row>
    <row r="2623" spans="1:21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414"/>
        <v>145.88</v>
      </c>
      <c r="P2623" s="7">
        <f t="shared" si="420"/>
        <v>47.058064516129029</v>
      </c>
      <c r="Q2623" t="str">
        <f t="shared" si="421"/>
        <v>technology</v>
      </c>
      <c r="R2623" t="str">
        <f t="shared" si="422"/>
        <v>space exploration</v>
      </c>
      <c r="S2623" s="4">
        <f t="shared" si="415"/>
        <v>42115.747546296298</v>
      </c>
      <c r="T2623" s="4">
        <f t="shared" si="416"/>
        <v>42145.747546296298</v>
      </c>
      <c r="U2623" s="18">
        <f t="shared" si="419"/>
        <v>30</v>
      </c>
    </row>
    <row r="2624" spans="1:21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414"/>
        <v>131.184</v>
      </c>
      <c r="P2624" s="7">
        <f t="shared" si="420"/>
        <v>26.591351351351353</v>
      </c>
      <c r="Q2624" t="str">
        <f t="shared" si="421"/>
        <v>technology</v>
      </c>
      <c r="R2624" t="str">
        <f t="shared" si="422"/>
        <v>space exploration</v>
      </c>
      <c r="S2624" s="4">
        <f t="shared" si="415"/>
        <v>42689.74324074074</v>
      </c>
      <c r="T2624" s="4">
        <f t="shared" si="416"/>
        <v>42734.74324074074</v>
      </c>
      <c r="U2624" s="18">
        <f t="shared" si="419"/>
        <v>45</v>
      </c>
    </row>
    <row r="2625" spans="1:21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414"/>
        <v>113.99999999999999</v>
      </c>
      <c r="P2625" s="7">
        <f t="shared" si="420"/>
        <v>36.774193548387096</v>
      </c>
      <c r="Q2625" t="str">
        <f t="shared" si="421"/>
        <v>technology</v>
      </c>
      <c r="R2625" t="str">
        <f t="shared" si="422"/>
        <v>space exploration</v>
      </c>
      <c r="S2625" s="4">
        <f t="shared" si="415"/>
        <v>42692.256550925929</v>
      </c>
      <c r="T2625" s="4">
        <f t="shared" si="416"/>
        <v>42706.256550925929</v>
      </c>
      <c r="U2625" s="18">
        <f t="shared" si="419"/>
        <v>14</v>
      </c>
    </row>
    <row r="2626" spans="1:21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423">(E2626/D2626)*100</f>
        <v>1379.4206249999997</v>
      </c>
      <c r="P2626" s="7">
        <f t="shared" si="420"/>
        <v>31.820544982698959</v>
      </c>
      <c r="Q2626" t="str">
        <f t="shared" si="421"/>
        <v>technology</v>
      </c>
      <c r="R2626" t="str">
        <f t="shared" si="422"/>
        <v>space exploration</v>
      </c>
      <c r="S2626" s="4">
        <f t="shared" ref="S2626:S2689" si="424" xml:space="preserve"> ((J2626/86400) +25569)</f>
        <v>41144.421550925923</v>
      </c>
      <c r="T2626" s="4">
        <f t="shared" ref="T2626:T2689" si="425" xml:space="preserve"> ((I2626/86400) +25569)</f>
        <v>41165.421550925923</v>
      </c>
      <c r="U2626" s="18">
        <f t="shared" si="419"/>
        <v>21</v>
      </c>
    </row>
    <row r="2627" spans="1:21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423"/>
        <v>956</v>
      </c>
      <c r="P2627" s="7">
        <f t="shared" si="420"/>
        <v>27.576923076923077</v>
      </c>
      <c r="Q2627" t="str">
        <f t="shared" si="421"/>
        <v>technology</v>
      </c>
      <c r="R2627" t="str">
        <f t="shared" si="422"/>
        <v>space exploration</v>
      </c>
      <c r="S2627" s="4">
        <f t="shared" si="424"/>
        <v>42658.810277777782</v>
      </c>
      <c r="T2627" s="4">
        <f t="shared" si="425"/>
        <v>42683.851944444439</v>
      </c>
      <c r="U2627" s="18">
        <f t="shared" ref="U2627:U2690" si="426">T2627-S2627</f>
        <v>25.041666666656965</v>
      </c>
    </row>
    <row r="2628" spans="1:21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423"/>
        <v>112.00000000000001</v>
      </c>
      <c r="P2628" s="7">
        <f t="shared" si="420"/>
        <v>56</v>
      </c>
      <c r="Q2628" t="str">
        <f t="shared" si="421"/>
        <v>technology</v>
      </c>
      <c r="R2628" t="str">
        <f t="shared" si="422"/>
        <v>space exploration</v>
      </c>
      <c r="S2628" s="4">
        <f t="shared" si="424"/>
        <v>42128.628113425926</v>
      </c>
      <c r="T2628" s="4">
        <f t="shared" si="425"/>
        <v>42158.628113425926</v>
      </c>
      <c r="U2628" s="18">
        <f t="shared" si="426"/>
        <v>30</v>
      </c>
    </row>
    <row r="2629" spans="1:21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423"/>
        <v>646.66666666666663</v>
      </c>
      <c r="P2629" s="7">
        <f t="shared" si="420"/>
        <v>21.555555555555557</v>
      </c>
      <c r="Q2629" t="str">
        <f t="shared" si="421"/>
        <v>technology</v>
      </c>
      <c r="R2629" t="str">
        <f t="shared" si="422"/>
        <v>space exploration</v>
      </c>
      <c r="S2629" s="4">
        <f t="shared" si="424"/>
        <v>42304.829409722224</v>
      </c>
      <c r="T2629" s="4">
        <f t="shared" si="425"/>
        <v>42334.871076388888</v>
      </c>
      <c r="U2629" s="18">
        <f t="shared" si="426"/>
        <v>30.041666666664241</v>
      </c>
    </row>
    <row r="2630" spans="1:21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423"/>
        <v>110.36948748510132</v>
      </c>
      <c r="P2630" s="7">
        <f t="shared" si="420"/>
        <v>44.095238095238095</v>
      </c>
      <c r="Q2630" t="str">
        <f t="shared" si="421"/>
        <v>technology</v>
      </c>
      <c r="R2630" t="str">
        <f t="shared" si="422"/>
        <v>space exploration</v>
      </c>
      <c r="S2630" s="4">
        <f t="shared" si="424"/>
        <v>41953.966053240743</v>
      </c>
      <c r="T2630" s="4">
        <f t="shared" si="425"/>
        <v>41973.966053240743</v>
      </c>
      <c r="U2630" s="18">
        <f t="shared" si="426"/>
        <v>20</v>
      </c>
    </row>
    <row r="2631" spans="1:21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423"/>
        <v>127.74000000000001</v>
      </c>
      <c r="P2631" s="7">
        <f t="shared" si="420"/>
        <v>63.87</v>
      </c>
      <c r="Q2631" t="str">
        <f t="shared" si="421"/>
        <v>technology</v>
      </c>
      <c r="R2631" t="str">
        <f t="shared" si="422"/>
        <v>space exploration</v>
      </c>
      <c r="S2631" s="4">
        <f t="shared" si="424"/>
        <v>42108.538449074069</v>
      </c>
      <c r="T2631" s="4">
        <f t="shared" si="425"/>
        <v>42138.538449074069</v>
      </c>
      <c r="U2631" s="18">
        <f t="shared" si="426"/>
        <v>30</v>
      </c>
    </row>
    <row r="2632" spans="1:21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423"/>
        <v>157.9</v>
      </c>
      <c r="P2632" s="7">
        <f t="shared" si="420"/>
        <v>38.987654320987652</v>
      </c>
      <c r="Q2632" t="str">
        <f t="shared" si="421"/>
        <v>technology</v>
      </c>
      <c r="R2632" t="str">
        <f t="shared" si="422"/>
        <v>space exploration</v>
      </c>
      <c r="S2632" s="4">
        <f t="shared" si="424"/>
        <v>42524.105462962965</v>
      </c>
      <c r="T2632" s="4">
        <f t="shared" si="425"/>
        <v>42551.416666666672</v>
      </c>
      <c r="U2632" s="18">
        <f t="shared" si="426"/>
        <v>27.311203703706269</v>
      </c>
    </row>
    <row r="2633" spans="1:21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423"/>
        <v>114.66525000000001</v>
      </c>
      <c r="P2633" s="7">
        <f t="shared" si="420"/>
        <v>80.185489510489504</v>
      </c>
      <c r="Q2633" t="str">
        <f t="shared" si="421"/>
        <v>technology</v>
      </c>
      <c r="R2633" t="str">
        <f t="shared" si="422"/>
        <v>space exploration</v>
      </c>
      <c r="S2633" s="4">
        <f t="shared" si="424"/>
        <v>42218.169293981482</v>
      </c>
      <c r="T2633" s="4">
        <f t="shared" si="425"/>
        <v>42246.169293981482</v>
      </c>
      <c r="U2633" s="18">
        <f t="shared" si="426"/>
        <v>28</v>
      </c>
    </row>
    <row r="2634" spans="1:21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423"/>
        <v>137.00934579439252</v>
      </c>
      <c r="P2634" s="7">
        <f t="shared" si="420"/>
        <v>34.904761904761905</v>
      </c>
      <c r="Q2634" t="str">
        <f t="shared" si="421"/>
        <v>technology</v>
      </c>
      <c r="R2634" t="str">
        <f t="shared" si="422"/>
        <v>space exploration</v>
      </c>
      <c r="S2634" s="4">
        <f t="shared" si="424"/>
        <v>42494.061793981484</v>
      </c>
      <c r="T2634" s="4">
        <f t="shared" si="425"/>
        <v>42519.061793981484</v>
      </c>
      <c r="U2634" s="18">
        <f t="shared" si="426"/>
        <v>25</v>
      </c>
    </row>
    <row r="2635" spans="1:21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423"/>
        <v>354.62</v>
      </c>
      <c r="P2635" s="7">
        <f t="shared" si="420"/>
        <v>89.100502512562812</v>
      </c>
      <c r="Q2635" t="str">
        <f t="shared" ref="Q2635:Q2666" si="427">LEFT(N2635,10)</f>
        <v>technology</v>
      </c>
      <c r="R2635" t="str">
        <f t="shared" ref="R2635:R2662" si="428">RIGHT(N2635,17)</f>
        <v>space exploration</v>
      </c>
      <c r="S2635" s="4">
        <f t="shared" si="424"/>
        <v>41667.823287037041</v>
      </c>
      <c r="T2635" s="4">
        <f t="shared" si="425"/>
        <v>41697.958333333336</v>
      </c>
      <c r="U2635" s="18">
        <f t="shared" si="426"/>
        <v>30.135046296294604</v>
      </c>
    </row>
    <row r="2636" spans="1:21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423"/>
        <v>106.02150537634409</v>
      </c>
      <c r="P2636" s="7">
        <f t="shared" si="420"/>
        <v>39.44</v>
      </c>
      <c r="Q2636" t="str">
        <f t="shared" si="427"/>
        <v>technology</v>
      </c>
      <c r="R2636" t="str">
        <f t="shared" si="428"/>
        <v>space exploration</v>
      </c>
      <c r="S2636" s="4">
        <f t="shared" si="424"/>
        <v>42612.656493055554</v>
      </c>
      <c r="T2636" s="4">
        <f t="shared" si="425"/>
        <v>42642.656493055554</v>
      </c>
      <c r="U2636" s="18">
        <f t="shared" si="426"/>
        <v>30</v>
      </c>
    </row>
    <row r="2637" spans="1:21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423"/>
        <v>100</v>
      </c>
      <c r="P2637" s="7">
        <f t="shared" si="420"/>
        <v>136.9047619047619</v>
      </c>
      <c r="Q2637" t="str">
        <f t="shared" si="427"/>
        <v>technology</v>
      </c>
      <c r="R2637" t="str">
        <f t="shared" si="428"/>
        <v>space exploration</v>
      </c>
      <c r="S2637" s="4">
        <f t="shared" si="424"/>
        <v>42037.950937500005</v>
      </c>
      <c r="T2637" s="4">
        <f t="shared" si="425"/>
        <v>42072.909270833334</v>
      </c>
      <c r="U2637" s="18">
        <f t="shared" si="426"/>
        <v>34.958333333328483</v>
      </c>
    </row>
    <row r="2638" spans="1:21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423"/>
        <v>187.3</v>
      </c>
      <c r="P2638" s="7">
        <f t="shared" si="420"/>
        <v>37.46</v>
      </c>
      <c r="Q2638" t="str">
        <f t="shared" si="427"/>
        <v>technology</v>
      </c>
      <c r="R2638" t="str">
        <f t="shared" si="428"/>
        <v>space exploration</v>
      </c>
      <c r="S2638" s="4">
        <f t="shared" si="424"/>
        <v>42636.614745370374</v>
      </c>
      <c r="T2638" s="4">
        <f t="shared" si="425"/>
        <v>42659.041666666672</v>
      </c>
      <c r="U2638" s="18">
        <f t="shared" si="426"/>
        <v>22.426921296297223</v>
      </c>
    </row>
    <row r="2639" spans="1:21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423"/>
        <v>166.2</v>
      </c>
      <c r="P2639" s="7">
        <f t="shared" si="420"/>
        <v>31.96153846153846</v>
      </c>
      <c r="Q2639" t="str">
        <f t="shared" si="427"/>
        <v>technology</v>
      </c>
      <c r="R2639" t="str">
        <f t="shared" si="428"/>
        <v>space exploration</v>
      </c>
      <c r="S2639" s="4">
        <f t="shared" si="424"/>
        <v>42639.549479166672</v>
      </c>
      <c r="T2639" s="4">
        <f t="shared" si="425"/>
        <v>42655.549479166672</v>
      </c>
      <c r="U2639" s="18">
        <f t="shared" si="426"/>
        <v>16</v>
      </c>
    </row>
    <row r="2640" spans="1:21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423"/>
        <v>101.72910662824208</v>
      </c>
      <c r="P2640" s="7">
        <f t="shared" si="420"/>
        <v>25.214285714285715</v>
      </c>
      <c r="Q2640" t="str">
        <f t="shared" si="427"/>
        <v>technology</v>
      </c>
      <c r="R2640" t="str">
        <f t="shared" si="428"/>
        <v>space exploration</v>
      </c>
      <c r="S2640" s="4">
        <f t="shared" si="424"/>
        <v>41989.913136574076</v>
      </c>
      <c r="T2640" s="4">
        <f t="shared" si="425"/>
        <v>42019.913136574076</v>
      </c>
      <c r="U2640" s="18">
        <f t="shared" si="426"/>
        <v>30</v>
      </c>
    </row>
    <row r="2641" spans="1:21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423"/>
        <v>164</v>
      </c>
      <c r="P2641" s="7">
        <f t="shared" si="420"/>
        <v>10.040816326530612</v>
      </c>
      <c r="Q2641" t="str">
        <f t="shared" si="427"/>
        <v>technology</v>
      </c>
      <c r="R2641" t="str">
        <f t="shared" si="428"/>
        <v>space exploration</v>
      </c>
      <c r="S2641" s="4">
        <f t="shared" si="424"/>
        <v>42024.86513888889</v>
      </c>
      <c r="T2641" s="4">
        <f t="shared" si="425"/>
        <v>42054.86513888889</v>
      </c>
      <c r="U2641" s="18">
        <f t="shared" si="426"/>
        <v>30</v>
      </c>
    </row>
    <row r="2642" spans="1:21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423"/>
        <v>105.66666666666666</v>
      </c>
      <c r="P2642" s="7">
        <f t="shared" si="420"/>
        <v>45.94202898550725</v>
      </c>
      <c r="Q2642" t="str">
        <f t="shared" si="427"/>
        <v>technology</v>
      </c>
      <c r="R2642" t="str">
        <f t="shared" si="428"/>
        <v>space exploration</v>
      </c>
      <c r="S2642" s="4">
        <f t="shared" si="424"/>
        <v>42103.160578703704</v>
      </c>
      <c r="T2642" s="4">
        <f t="shared" si="425"/>
        <v>42163.160578703704</v>
      </c>
      <c r="U2642" s="18">
        <f t="shared" si="426"/>
        <v>60</v>
      </c>
    </row>
    <row r="2643" spans="1:21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423"/>
        <v>1</v>
      </c>
      <c r="P2643" s="7">
        <f t="shared" si="420"/>
        <v>15</v>
      </c>
      <c r="Q2643" t="str">
        <f t="shared" si="427"/>
        <v>technology</v>
      </c>
      <c r="R2643" t="str">
        <f t="shared" si="428"/>
        <v>space exploration</v>
      </c>
      <c r="S2643" s="4">
        <f t="shared" si="424"/>
        <v>41880.827118055553</v>
      </c>
      <c r="T2643" s="4">
        <f t="shared" si="425"/>
        <v>41897.839583333334</v>
      </c>
      <c r="U2643" s="18">
        <f t="shared" si="426"/>
        <v>17.012465277781303</v>
      </c>
    </row>
    <row r="2644" spans="1:21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423"/>
        <v>0</v>
      </c>
      <c r="P2644" s="7">
        <v>0</v>
      </c>
      <c r="Q2644" t="str">
        <f t="shared" si="427"/>
        <v>technology</v>
      </c>
      <c r="R2644" t="str">
        <f t="shared" si="428"/>
        <v>space exploration</v>
      </c>
      <c r="S2644" s="4">
        <f t="shared" si="424"/>
        <v>42536.246620370366</v>
      </c>
      <c r="T2644" s="4">
        <f t="shared" si="425"/>
        <v>42566.289583333331</v>
      </c>
      <c r="U2644" s="18">
        <f t="shared" si="426"/>
        <v>30.042962962965248</v>
      </c>
    </row>
    <row r="2645" spans="1:21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423"/>
        <v>33.559730999999999</v>
      </c>
      <c r="P2645" s="7">
        <f t="shared" ref="P2645:P2687" si="429">E2645/L2645</f>
        <v>223.58248500999335</v>
      </c>
      <c r="Q2645" t="str">
        <f t="shared" si="427"/>
        <v>technology</v>
      </c>
      <c r="R2645" t="str">
        <f t="shared" si="428"/>
        <v>space exploration</v>
      </c>
      <c r="S2645" s="4">
        <f t="shared" si="424"/>
        <v>42689.582349537042</v>
      </c>
      <c r="T2645" s="4">
        <f t="shared" si="425"/>
        <v>42725.332638888889</v>
      </c>
      <c r="U2645" s="18">
        <f t="shared" si="426"/>
        <v>35.750289351846732</v>
      </c>
    </row>
    <row r="2646" spans="1:21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423"/>
        <v>2.0529999999999999</v>
      </c>
      <c r="P2646" s="7">
        <f t="shared" si="429"/>
        <v>39.480769230769234</v>
      </c>
      <c r="Q2646" t="str">
        <f t="shared" si="427"/>
        <v>technology</v>
      </c>
      <c r="R2646" t="str">
        <f t="shared" si="428"/>
        <v>space exploration</v>
      </c>
      <c r="S2646" s="4">
        <f t="shared" si="424"/>
        <v>42774.792071759264</v>
      </c>
      <c r="T2646" s="4">
        <f t="shared" si="425"/>
        <v>42804.792071759264</v>
      </c>
      <c r="U2646" s="18">
        <f t="shared" si="426"/>
        <v>30</v>
      </c>
    </row>
    <row r="2647" spans="1:21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423"/>
        <v>10.5</v>
      </c>
      <c r="P2647" s="7">
        <f t="shared" si="429"/>
        <v>91.304347826086953</v>
      </c>
      <c r="Q2647" t="str">
        <f t="shared" si="427"/>
        <v>technology</v>
      </c>
      <c r="R2647" t="str">
        <f t="shared" si="428"/>
        <v>space exploration</v>
      </c>
      <c r="S2647" s="4">
        <f t="shared" si="424"/>
        <v>41921.842627314814</v>
      </c>
      <c r="T2647" s="4">
        <f t="shared" si="425"/>
        <v>41951.884293981479</v>
      </c>
      <c r="U2647" s="18">
        <f t="shared" si="426"/>
        <v>30.041666666664241</v>
      </c>
    </row>
    <row r="2648" spans="1:21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423"/>
        <v>8.4172840000000004</v>
      </c>
      <c r="P2648" s="7">
        <f t="shared" si="429"/>
        <v>78.666205607476627</v>
      </c>
      <c r="Q2648" t="str">
        <f t="shared" si="427"/>
        <v>technology</v>
      </c>
      <c r="R2648" t="str">
        <f t="shared" si="428"/>
        <v>space exploration</v>
      </c>
      <c r="S2648" s="4">
        <f t="shared" si="424"/>
        <v>42226.313298611116</v>
      </c>
      <c r="T2648" s="4">
        <f t="shared" si="425"/>
        <v>42256.313298611116</v>
      </c>
      <c r="U2648" s="18">
        <f t="shared" si="426"/>
        <v>30</v>
      </c>
    </row>
    <row r="2649" spans="1:21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423"/>
        <v>1.44</v>
      </c>
      <c r="P2649" s="7">
        <f t="shared" si="429"/>
        <v>12</v>
      </c>
      <c r="Q2649" t="str">
        <f t="shared" si="427"/>
        <v>technology</v>
      </c>
      <c r="R2649" t="str">
        <f t="shared" si="428"/>
        <v>space exploration</v>
      </c>
      <c r="S2649" s="4">
        <f t="shared" si="424"/>
        <v>42200.261793981481</v>
      </c>
      <c r="T2649" s="4">
        <f t="shared" si="425"/>
        <v>42230.261793981481</v>
      </c>
      <c r="U2649" s="18">
        <f t="shared" si="426"/>
        <v>30</v>
      </c>
    </row>
    <row r="2650" spans="1:21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423"/>
        <v>0.88333333333333341</v>
      </c>
      <c r="P2650" s="7">
        <f t="shared" si="429"/>
        <v>17.666666666666668</v>
      </c>
      <c r="Q2650" t="str">
        <f t="shared" si="427"/>
        <v>technology</v>
      </c>
      <c r="R2650" t="str">
        <f t="shared" si="428"/>
        <v>space exploration</v>
      </c>
      <c r="S2650" s="4">
        <f t="shared" si="424"/>
        <v>42408.714814814812</v>
      </c>
      <c r="T2650" s="4">
        <f t="shared" si="425"/>
        <v>42438.714814814812</v>
      </c>
      <c r="U2650" s="18">
        <f t="shared" si="426"/>
        <v>30</v>
      </c>
    </row>
    <row r="2651" spans="1:21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423"/>
        <v>9.920000000000001E-2</v>
      </c>
      <c r="P2651" s="7">
        <f t="shared" si="429"/>
        <v>41.333333333333336</v>
      </c>
      <c r="Q2651" t="str">
        <f t="shared" si="427"/>
        <v>technology</v>
      </c>
      <c r="R2651" t="str">
        <f t="shared" si="428"/>
        <v>space exploration</v>
      </c>
      <c r="S2651" s="4">
        <f t="shared" si="424"/>
        <v>42341.99700231482</v>
      </c>
      <c r="T2651" s="4">
        <f t="shared" si="425"/>
        <v>42401.99700231482</v>
      </c>
      <c r="U2651" s="18">
        <f t="shared" si="426"/>
        <v>60</v>
      </c>
    </row>
    <row r="2652" spans="1:21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423"/>
        <v>0.59666666666666668</v>
      </c>
      <c r="P2652" s="7">
        <f t="shared" si="429"/>
        <v>71.599999999999994</v>
      </c>
      <c r="Q2652" t="str">
        <f t="shared" si="427"/>
        <v>technology</v>
      </c>
      <c r="R2652" t="str">
        <f t="shared" si="428"/>
        <v>space exploration</v>
      </c>
      <c r="S2652" s="4">
        <f t="shared" si="424"/>
        <v>42695.624340277776</v>
      </c>
      <c r="T2652" s="4">
        <f t="shared" si="425"/>
        <v>42725.624340277776</v>
      </c>
      <c r="U2652" s="18">
        <f t="shared" si="426"/>
        <v>30</v>
      </c>
    </row>
    <row r="2653" spans="1:21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423"/>
        <v>1.8689285714285715</v>
      </c>
      <c r="P2653" s="7">
        <f t="shared" si="429"/>
        <v>307.8235294117647</v>
      </c>
      <c r="Q2653" t="str">
        <f t="shared" si="427"/>
        <v>technology</v>
      </c>
      <c r="R2653" t="str">
        <f t="shared" si="428"/>
        <v>space exploration</v>
      </c>
      <c r="S2653" s="4">
        <f t="shared" si="424"/>
        <v>42327.805659722224</v>
      </c>
      <c r="T2653" s="4">
        <f t="shared" si="425"/>
        <v>42355.805659722224</v>
      </c>
      <c r="U2653" s="18">
        <f t="shared" si="426"/>
        <v>28</v>
      </c>
    </row>
    <row r="2654" spans="1:21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423"/>
        <v>0.88500000000000001</v>
      </c>
      <c r="P2654" s="7">
        <f t="shared" si="429"/>
        <v>80.454545454545453</v>
      </c>
      <c r="Q2654" t="str">
        <f t="shared" si="427"/>
        <v>technology</v>
      </c>
      <c r="R2654" t="str">
        <f t="shared" si="428"/>
        <v>space exploration</v>
      </c>
      <c r="S2654" s="4">
        <f t="shared" si="424"/>
        <v>41953.158854166672</v>
      </c>
      <c r="T2654" s="4">
        <f t="shared" si="425"/>
        <v>41983.158854166672</v>
      </c>
      <c r="U2654" s="18">
        <f t="shared" si="426"/>
        <v>30</v>
      </c>
    </row>
    <row r="2655" spans="1:21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423"/>
        <v>11.52156862745098</v>
      </c>
      <c r="P2655" s="7">
        <f t="shared" si="429"/>
        <v>83.942857142857136</v>
      </c>
      <c r="Q2655" t="str">
        <f t="shared" si="427"/>
        <v>technology</v>
      </c>
      <c r="R2655" t="str">
        <f t="shared" si="428"/>
        <v>space exploration</v>
      </c>
      <c r="S2655" s="4">
        <f t="shared" si="424"/>
        <v>41771.651932870373</v>
      </c>
      <c r="T2655" s="4">
        <f t="shared" si="425"/>
        <v>41803.166666666664</v>
      </c>
      <c r="U2655" s="18">
        <f t="shared" si="426"/>
        <v>31.514733796291694</v>
      </c>
    </row>
    <row r="2656" spans="1:21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423"/>
        <v>5.1000000000000004E-2</v>
      </c>
      <c r="P2656" s="7">
        <f t="shared" si="429"/>
        <v>8.5</v>
      </c>
      <c r="Q2656" t="str">
        <f t="shared" si="427"/>
        <v>technology</v>
      </c>
      <c r="R2656" t="str">
        <f t="shared" si="428"/>
        <v>space exploration</v>
      </c>
      <c r="S2656" s="4">
        <f t="shared" si="424"/>
        <v>42055.600995370369</v>
      </c>
      <c r="T2656" s="4">
        <f t="shared" si="425"/>
        <v>42115.559328703705</v>
      </c>
      <c r="U2656" s="18">
        <f t="shared" si="426"/>
        <v>59.958333333335759</v>
      </c>
    </row>
    <row r="2657" spans="1:21" ht="15.75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423"/>
        <v>21.033333333333335</v>
      </c>
      <c r="P2657" s="7">
        <f t="shared" si="429"/>
        <v>73.372093023255815</v>
      </c>
      <c r="Q2657" t="str">
        <f t="shared" si="427"/>
        <v>technology</v>
      </c>
      <c r="R2657" t="str">
        <f t="shared" si="428"/>
        <v>space exploration</v>
      </c>
      <c r="S2657" s="4">
        <f t="shared" si="424"/>
        <v>42381.866284722222</v>
      </c>
      <c r="T2657" s="4">
        <f t="shared" si="425"/>
        <v>42409.833333333328</v>
      </c>
      <c r="U2657" s="18">
        <f t="shared" si="426"/>
        <v>27.967048611106293</v>
      </c>
    </row>
    <row r="2658" spans="1:21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423"/>
        <v>11.436666666666667</v>
      </c>
      <c r="P2658" s="7">
        <f t="shared" si="429"/>
        <v>112.86184210526316</v>
      </c>
      <c r="Q2658" t="str">
        <f t="shared" si="427"/>
        <v>technology</v>
      </c>
      <c r="R2658" t="str">
        <f t="shared" si="428"/>
        <v>space exploration</v>
      </c>
      <c r="S2658" s="4">
        <f t="shared" si="424"/>
        <v>42767.688518518524</v>
      </c>
      <c r="T2658" s="4">
        <f t="shared" si="425"/>
        <v>42806.791666666672</v>
      </c>
      <c r="U2658" s="18">
        <f t="shared" si="426"/>
        <v>39.103148148147739</v>
      </c>
    </row>
    <row r="2659" spans="1:21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423"/>
        <v>18.737933333333334</v>
      </c>
      <c r="P2659" s="7">
        <f t="shared" si="429"/>
        <v>95.277627118644077</v>
      </c>
      <c r="Q2659" t="str">
        <f t="shared" si="427"/>
        <v>technology</v>
      </c>
      <c r="R2659" t="str">
        <f t="shared" si="428"/>
        <v>space exploration</v>
      </c>
      <c r="S2659" s="4">
        <f t="shared" si="424"/>
        <v>42551.928854166668</v>
      </c>
      <c r="T2659" s="4">
        <f t="shared" si="425"/>
        <v>42585.0625</v>
      </c>
      <c r="U2659" s="18">
        <f t="shared" si="426"/>
        <v>33.133645833331684</v>
      </c>
    </row>
    <row r="2660" spans="1:21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423"/>
        <v>9.285714285714286E-2</v>
      </c>
      <c r="P2660" s="7">
        <f t="shared" si="429"/>
        <v>22.75</v>
      </c>
      <c r="Q2660" t="str">
        <f t="shared" si="427"/>
        <v>technology</v>
      </c>
      <c r="R2660" t="str">
        <f t="shared" si="428"/>
        <v>space exploration</v>
      </c>
      <c r="S2660" s="4">
        <f t="shared" si="424"/>
        <v>42551.884189814809</v>
      </c>
      <c r="T2660" s="4">
        <f t="shared" si="425"/>
        <v>42581.884189814809</v>
      </c>
      <c r="U2660" s="18">
        <f t="shared" si="426"/>
        <v>30</v>
      </c>
    </row>
    <row r="2661" spans="1:21" ht="15.75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423"/>
        <v>2.7204081632653061</v>
      </c>
      <c r="P2661" s="7">
        <f t="shared" si="429"/>
        <v>133.30000000000001</v>
      </c>
      <c r="Q2661" t="str">
        <f t="shared" si="427"/>
        <v>technology</v>
      </c>
      <c r="R2661" t="str">
        <f t="shared" si="428"/>
        <v>space exploration</v>
      </c>
      <c r="S2661" s="4">
        <f t="shared" si="424"/>
        <v>42082.069560185184</v>
      </c>
      <c r="T2661" s="4">
        <f t="shared" si="425"/>
        <v>42112.069560185184</v>
      </c>
      <c r="U2661" s="18">
        <f t="shared" si="426"/>
        <v>30</v>
      </c>
    </row>
    <row r="2662" spans="1:21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423"/>
        <v>9.5000000000000001E-2</v>
      </c>
      <c r="P2662" s="7">
        <f t="shared" si="429"/>
        <v>3.8</v>
      </c>
      <c r="Q2662" t="str">
        <f t="shared" si="427"/>
        <v>technology</v>
      </c>
      <c r="R2662" t="str">
        <f t="shared" si="428"/>
        <v>space exploration</v>
      </c>
      <c r="S2662" s="4">
        <f t="shared" si="424"/>
        <v>42272.713171296295</v>
      </c>
      <c r="T2662" s="4">
        <f t="shared" si="425"/>
        <v>42332.754837962959</v>
      </c>
      <c r="U2662" s="18">
        <f t="shared" si="426"/>
        <v>60.041666666664241</v>
      </c>
    </row>
    <row r="2663" spans="1:21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423"/>
        <v>102.89999999999999</v>
      </c>
      <c r="P2663" s="7">
        <f t="shared" si="429"/>
        <v>85.75</v>
      </c>
      <c r="Q2663" t="str">
        <f t="shared" si="427"/>
        <v>technology</v>
      </c>
      <c r="R2663" t="str">
        <f t="shared" ref="R2663:R2702" si="430">RIGHT(N2663,11)</f>
        <v>makerspaces</v>
      </c>
      <c r="S2663" s="4">
        <f t="shared" si="424"/>
        <v>41542.958449074074</v>
      </c>
      <c r="T2663" s="4">
        <f t="shared" si="425"/>
        <v>41572.958449074074</v>
      </c>
      <c r="U2663" s="18">
        <f t="shared" si="426"/>
        <v>30</v>
      </c>
    </row>
    <row r="2664" spans="1:21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423"/>
        <v>106.80000000000001</v>
      </c>
      <c r="P2664" s="7">
        <f t="shared" si="429"/>
        <v>267</v>
      </c>
      <c r="Q2664" t="str">
        <f t="shared" si="427"/>
        <v>technology</v>
      </c>
      <c r="R2664" t="str">
        <f t="shared" si="430"/>
        <v>makerspaces</v>
      </c>
      <c r="S2664" s="4">
        <f t="shared" si="424"/>
        <v>42207.746678240743</v>
      </c>
      <c r="T2664" s="4">
        <f t="shared" si="425"/>
        <v>42237.746678240743</v>
      </c>
      <c r="U2664" s="18">
        <f t="shared" si="426"/>
        <v>30</v>
      </c>
    </row>
    <row r="2665" spans="1:21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423"/>
        <v>104.59625</v>
      </c>
      <c r="P2665" s="7">
        <f t="shared" si="429"/>
        <v>373.55803571428572</v>
      </c>
      <c r="Q2665" t="str">
        <f t="shared" si="427"/>
        <v>technology</v>
      </c>
      <c r="R2665" t="str">
        <f t="shared" si="430"/>
        <v>makerspaces</v>
      </c>
      <c r="S2665" s="4">
        <f t="shared" si="424"/>
        <v>42222.622766203705</v>
      </c>
      <c r="T2665" s="4">
        <f t="shared" si="425"/>
        <v>42251.625</v>
      </c>
      <c r="U2665" s="18">
        <f t="shared" si="426"/>
        <v>29.002233796294604</v>
      </c>
    </row>
    <row r="2666" spans="1:21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423"/>
        <v>103.42857142857143</v>
      </c>
      <c r="P2666" s="7">
        <f t="shared" si="429"/>
        <v>174.03846153846155</v>
      </c>
      <c r="Q2666" t="str">
        <f t="shared" si="427"/>
        <v>technology</v>
      </c>
      <c r="R2666" t="str">
        <f t="shared" si="430"/>
        <v>makerspaces</v>
      </c>
      <c r="S2666" s="4">
        <f t="shared" si="424"/>
        <v>42313.02542824074</v>
      </c>
      <c r="T2666" s="4">
        <f t="shared" si="425"/>
        <v>42347.290972222225</v>
      </c>
      <c r="U2666" s="18">
        <f t="shared" si="426"/>
        <v>34.26554398148437</v>
      </c>
    </row>
    <row r="2667" spans="1:21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423"/>
        <v>123.14285714285715</v>
      </c>
      <c r="P2667" s="7">
        <f t="shared" si="429"/>
        <v>93.695652173913047</v>
      </c>
      <c r="Q2667" t="str">
        <f t="shared" ref="Q2667:Q2682" si="431">LEFT(N2667,10)</f>
        <v>technology</v>
      </c>
      <c r="R2667" t="str">
        <f t="shared" si="430"/>
        <v>makerspaces</v>
      </c>
      <c r="S2667" s="4">
        <f t="shared" si="424"/>
        <v>42083.895532407405</v>
      </c>
      <c r="T2667" s="4">
        <f t="shared" si="425"/>
        <v>42128.895532407405</v>
      </c>
      <c r="U2667" s="18">
        <f t="shared" si="426"/>
        <v>45</v>
      </c>
    </row>
    <row r="2668" spans="1:21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423"/>
        <v>159.29509999999999</v>
      </c>
      <c r="P2668" s="7">
        <f t="shared" si="429"/>
        <v>77.327718446601949</v>
      </c>
      <c r="Q2668" t="str">
        <f t="shared" si="431"/>
        <v>technology</v>
      </c>
      <c r="R2668" t="str">
        <f t="shared" si="430"/>
        <v>makerspaces</v>
      </c>
      <c r="S2668" s="4">
        <f t="shared" si="424"/>
        <v>42235.764340277776</v>
      </c>
      <c r="T2668" s="4">
        <f t="shared" si="425"/>
        <v>42272.875</v>
      </c>
      <c r="U2668" s="18">
        <f t="shared" si="426"/>
        <v>37.110659722224227</v>
      </c>
    </row>
    <row r="2669" spans="1:21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423"/>
        <v>110.66666666666667</v>
      </c>
      <c r="P2669" s="7">
        <f t="shared" si="429"/>
        <v>92.222222222222229</v>
      </c>
      <c r="Q2669" t="str">
        <f t="shared" si="431"/>
        <v>technology</v>
      </c>
      <c r="R2669" t="str">
        <f t="shared" si="430"/>
        <v>makerspaces</v>
      </c>
      <c r="S2669" s="4">
        <f t="shared" si="424"/>
        <v>42380.926111111112</v>
      </c>
      <c r="T2669" s="4">
        <f t="shared" si="425"/>
        <v>42410.926111111112</v>
      </c>
      <c r="U2669" s="18">
        <f t="shared" si="426"/>
        <v>30</v>
      </c>
    </row>
    <row r="2670" spans="1:21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423"/>
        <v>170.70000000000002</v>
      </c>
      <c r="P2670" s="7">
        <f t="shared" si="429"/>
        <v>60.964285714285715</v>
      </c>
      <c r="Q2670" t="str">
        <f t="shared" si="431"/>
        <v>technology</v>
      </c>
      <c r="R2670" t="str">
        <f t="shared" si="430"/>
        <v>makerspaces</v>
      </c>
      <c r="S2670" s="4">
        <f t="shared" si="424"/>
        <v>42275.58871527778</v>
      </c>
      <c r="T2670" s="4">
        <f t="shared" si="425"/>
        <v>42317.60555555555</v>
      </c>
      <c r="U2670" s="18">
        <f t="shared" si="426"/>
        <v>42.016840277770825</v>
      </c>
    </row>
    <row r="2671" spans="1:21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423"/>
        <v>125.125</v>
      </c>
      <c r="P2671" s="7">
        <f t="shared" si="429"/>
        <v>91</v>
      </c>
      <c r="Q2671" t="str">
        <f t="shared" si="431"/>
        <v>technology</v>
      </c>
      <c r="R2671" t="str">
        <f t="shared" si="430"/>
        <v>makerspaces</v>
      </c>
      <c r="S2671" s="4">
        <f t="shared" si="424"/>
        <v>42319.035833333328</v>
      </c>
      <c r="T2671" s="4">
        <f t="shared" si="425"/>
        <v>42379.035833333328</v>
      </c>
      <c r="U2671" s="18">
        <f t="shared" si="426"/>
        <v>60</v>
      </c>
    </row>
    <row r="2672" spans="1:21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423"/>
        <v>6.4158609339642041</v>
      </c>
      <c r="P2672" s="7">
        <f t="shared" si="429"/>
        <v>41.583333333333336</v>
      </c>
      <c r="Q2672" t="str">
        <f t="shared" si="431"/>
        <v>technology</v>
      </c>
      <c r="R2672" t="str">
        <f t="shared" si="430"/>
        <v>makerspaces</v>
      </c>
      <c r="S2672" s="4">
        <f t="shared" si="424"/>
        <v>41821.020601851851</v>
      </c>
      <c r="T2672" s="4">
        <f t="shared" si="425"/>
        <v>41849.020601851851</v>
      </c>
      <c r="U2672" s="18">
        <f t="shared" si="426"/>
        <v>28</v>
      </c>
    </row>
    <row r="2673" spans="1:21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423"/>
        <v>11.343999999999999</v>
      </c>
      <c r="P2673" s="7">
        <f t="shared" si="429"/>
        <v>33.761904761904759</v>
      </c>
      <c r="Q2673" t="str">
        <f t="shared" si="431"/>
        <v>technology</v>
      </c>
      <c r="R2673" t="str">
        <f t="shared" si="430"/>
        <v>makerspaces</v>
      </c>
      <c r="S2673" s="4">
        <f t="shared" si="424"/>
        <v>41962.749027777776</v>
      </c>
      <c r="T2673" s="4">
        <f t="shared" si="425"/>
        <v>41992.818055555559</v>
      </c>
      <c r="U2673" s="18">
        <f t="shared" si="426"/>
        <v>30.069027777783049</v>
      </c>
    </row>
    <row r="2674" spans="1:21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423"/>
        <v>33.19</v>
      </c>
      <c r="P2674" s="7">
        <f t="shared" si="429"/>
        <v>70.61702127659575</v>
      </c>
      <c r="Q2674" t="str">
        <f t="shared" si="431"/>
        <v>technology</v>
      </c>
      <c r="R2674" t="str">
        <f t="shared" si="430"/>
        <v>makerspaces</v>
      </c>
      <c r="S2674" s="4">
        <f t="shared" si="424"/>
        <v>42344.884143518517</v>
      </c>
      <c r="T2674" s="4">
        <f t="shared" si="425"/>
        <v>42366.25</v>
      </c>
      <c r="U2674" s="18">
        <f t="shared" si="426"/>
        <v>21.365856481483206</v>
      </c>
    </row>
    <row r="2675" spans="1:21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423"/>
        <v>27.58</v>
      </c>
      <c r="P2675" s="7">
        <f t="shared" si="429"/>
        <v>167.15151515151516</v>
      </c>
      <c r="Q2675" t="str">
        <f t="shared" si="431"/>
        <v>technology</v>
      </c>
      <c r="R2675" t="str">
        <f t="shared" si="430"/>
        <v>makerspaces</v>
      </c>
      <c r="S2675" s="4">
        <f t="shared" si="424"/>
        <v>41912.541655092595</v>
      </c>
      <c r="T2675" s="4">
        <f t="shared" si="425"/>
        <v>41941.947916666664</v>
      </c>
      <c r="U2675" s="18">
        <f t="shared" si="426"/>
        <v>29.406261574069504</v>
      </c>
    </row>
    <row r="2676" spans="1:21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423"/>
        <v>62.839999999999996</v>
      </c>
      <c r="P2676" s="7">
        <f t="shared" si="429"/>
        <v>128.61988304093566</v>
      </c>
      <c r="Q2676" t="str">
        <f t="shared" si="431"/>
        <v>technology</v>
      </c>
      <c r="R2676" t="str">
        <f t="shared" si="430"/>
        <v>makerspaces</v>
      </c>
      <c r="S2676" s="4">
        <f t="shared" si="424"/>
        <v>42529.632754629631</v>
      </c>
      <c r="T2676" s="4">
        <f t="shared" si="425"/>
        <v>42556.207638888889</v>
      </c>
      <c r="U2676" s="18">
        <f t="shared" si="426"/>
        <v>26.574884259258397</v>
      </c>
    </row>
    <row r="2677" spans="1:21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423"/>
        <v>7.5880000000000001</v>
      </c>
      <c r="P2677" s="7">
        <f t="shared" si="429"/>
        <v>65.41379310344827</v>
      </c>
      <c r="Q2677" t="str">
        <f t="shared" si="431"/>
        <v>technology</v>
      </c>
      <c r="R2677" t="str">
        <f t="shared" si="430"/>
        <v>makerspaces</v>
      </c>
      <c r="S2677" s="4">
        <f t="shared" si="424"/>
        <v>41923.857511574075</v>
      </c>
      <c r="T2677" s="4">
        <f t="shared" si="425"/>
        <v>41953.899178240739</v>
      </c>
      <c r="U2677" s="18">
        <f t="shared" si="426"/>
        <v>30.041666666664241</v>
      </c>
    </row>
    <row r="2678" spans="1:21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423"/>
        <v>50.38095238095238</v>
      </c>
      <c r="P2678" s="7">
        <f t="shared" si="429"/>
        <v>117.55555555555556</v>
      </c>
      <c r="Q2678" t="str">
        <f t="shared" si="431"/>
        <v>technology</v>
      </c>
      <c r="R2678" t="str">
        <f t="shared" si="430"/>
        <v>makerspaces</v>
      </c>
      <c r="S2678" s="4">
        <f t="shared" si="424"/>
        <v>42482.624699074076</v>
      </c>
      <c r="T2678" s="4">
        <f t="shared" si="425"/>
        <v>42512.624699074076</v>
      </c>
      <c r="U2678" s="18">
        <f t="shared" si="426"/>
        <v>30</v>
      </c>
    </row>
    <row r="2679" spans="1:21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423"/>
        <v>17.512820512820511</v>
      </c>
      <c r="P2679" s="7">
        <f t="shared" si="429"/>
        <v>126.48148148148148</v>
      </c>
      <c r="Q2679" t="str">
        <f t="shared" si="431"/>
        <v>technology</v>
      </c>
      <c r="R2679" t="str">
        <f t="shared" si="430"/>
        <v>makerspaces</v>
      </c>
      <c r="S2679" s="4">
        <f t="shared" si="424"/>
        <v>41793.029432870375</v>
      </c>
      <c r="T2679" s="4">
        <f t="shared" si="425"/>
        <v>41823.029432870375</v>
      </c>
      <c r="U2679" s="18">
        <f t="shared" si="426"/>
        <v>30</v>
      </c>
    </row>
    <row r="2680" spans="1:21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423"/>
        <v>1.375E-2</v>
      </c>
      <c r="P2680" s="7">
        <f t="shared" si="429"/>
        <v>550</v>
      </c>
      <c r="Q2680" t="str">
        <f t="shared" si="431"/>
        <v>technology</v>
      </c>
      <c r="R2680" t="str">
        <f t="shared" si="430"/>
        <v>makerspaces</v>
      </c>
      <c r="S2680" s="4">
        <f t="shared" si="424"/>
        <v>42241.798206018517</v>
      </c>
      <c r="T2680" s="4">
        <f t="shared" si="425"/>
        <v>42271.798206018517</v>
      </c>
      <c r="U2680" s="18">
        <f t="shared" si="426"/>
        <v>30</v>
      </c>
    </row>
    <row r="2681" spans="1:21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423"/>
        <v>0.33</v>
      </c>
      <c r="P2681" s="7">
        <f t="shared" si="429"/>
        <v>44</v>
      </c>
      <c r="Q2681" t="str">
        <f t="shared" si="431"/>
        <v>technology</v>
      </c>
      <c r="R2681" t="str">
        <f t="shared" si="430"/>
        <v>makerspaces</v>
      </c>
      <c r="S2681" s="4">
        <f t="shared" si="424"/>
        <v>42033.001087962963</v>
      </c>
      <c r="T2681" s="4">
        <f t="shared" si="425"/>
        <v>42063.001087962963</v>
      </c>
      <c r="U2681" s="18">
        <f t="shared" si="426"/>
        <v>30</v>
      </c>
    </row>
    <row r="2682" spans="1:21" ht="15.75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423"/>
        <v>0.86250000000000004</v>
      </c>
      <c r="P2682" s="7">
        <f t="shared" si="429"/>
        <v>69</v>
      </c>
      <c r="Q2682" t="str">
        <f t="shared" si="431"/>
        <v>technology</v>
      </c>
      <c r="R2682" t="str">
        <f t="shared" si="430"/>
        <v>makerspaces</v>
      </c>
      <c r="S2682" s="4">
        <f t="shared" si="424"/>
        <v>42436.211701388893</v>
      </c>
      <c r="T2682" s="4">
        <f t="shared" si="425"/>
        <v>42466.170034722221</v>
      </c>
      <c r="U2682" s="18">
        <f t="shared" si="426"/>
        <v>29.958333333328483</v>
      </c>
    </row>
    <row r="2683" spans="1:21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423"/>
        <v>0.6875</v>
      </c>
      <c r="P2683" s="7">
        <f t="shared" si="429"/>
        <v>27.5</v>
      </c>
      <c r="Q2683" t="str">
        <f t="shared" ref="Q2683:Q2702" si="432">LEFT(N2683,4)</f>
        <v>food</v>
      </c>
      <c r="R2683" t="str">
        <f t="shared" si="430"/>
        <v>food trucks</v>
      </c>
      <c r="S2683" s="4">
        <f t="shared" si="424"/>
        <v>41805.895254629628</v>
      </c>
      <c r="T2683" s="4">
        <f t="shared" si="425"/>
        <v>41830.895254629628</v>
      </c>
      <c r="U2683" s="18">
        <f t="shared" si="426"/>
        <v>25</v>
      </c>
    </row>
    <row r="2684" spans="1:21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423"/>
        <v>28.299999999999997</v>
      </c>
      <c r="P2684" s="7">
        <f t="shared" si="429"/>
        <v>84.9</v>
      </c>
      <c r="Q2684" t="str">
        <f t="shared" si="432"/>
        <v>food</v>
      </c>
      <c r="R2684" t="str">
        <f t="shared" si="430"/>
        <v>food trucks</v>
      </c>
      <c r="S2684" s="4">
        <f t="shared" si="424"/>
        <v>41932.871990740743</v>
      </c>
      <c r="T2684" s="4">
        <f t="shared" si="425"/>
        <v>41965.249305555553</v>
      </c>
      <c r="U2684" s="18">
        <f t="shared" si="426"/>
        <v>32.377314814810234</v>
      </c>
    </row>
    <row r="2685" spans="1:21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423"/>
        <v>0.24</v>
      </c>
      <c r="P2685" s="7">
        <f t="shared" si="429"/>
        <v>12</v>
      </c>
      <c r="Q2685" t="str">
        <f t="shared" si="432"/>
        <v>food</v>
      </c>
      <c r="R2685" t="str">
        <f t="shared" si="430"/>
        <v>food trucks</v>
      </c>
      <c r="S2685" s="4">
        <f t="shared" si="424"/>
        <v>42034.75509259259</v>
      </c>
      <c r="T2685" s="4">
        <f t="shared" si="425"/>
        <v>42064.75509259259</v>
      </c>
      <c r="U2685" s="18">
        <f t="shared" si="426"/>
        <v>30</v>
      </c>
    </row>
    <row r="2686" spans="1:21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423"/>
        <v>1.1428571428571428</v>
      </c>
      <c r="P2686" s="7">
        <f t="shared" si="429"/>
        <v>200</v>
      </c>
      <c r="Q2686" t="str">
        <f t="shared" si="432"/>
        <v>food</v>
      </c>
      <c r="R2686" t="str">
        <f t="shared" si="430"/>
        <v>food trucks</v>
      </c>
      <c r="S2686" s="4">
        <f t="shared" si="424"/>
        <v>41820.914641203708</v>
      </c>
      <c r="T2686" s="4">
        <f t="shared" si="425"/>
        <v>41860.914641203708</v>
      </c>
      <c r="U2686" s="18">
        <f t="shared" si="426"/>
        <v>40</v>
      </c>
    </row>
    <row r="2687" spans="1:21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423"/>
        <v>0.02</v>
      </c>
      <c r="P2687" s="7">
        <f t="shared" si="429"/>
        <v>10</v>
      </c>
      <c r="Q2687" t="str">
        <f t="shared" si="432"/>
        <v>food</v>
      </c>
      <c r="R2687" t="str">
        <f t="shared" si="430"/>
        <v>food trucks</v>
      </c>
      <c r="S2687" s="4">
        <f t="shared" si="424"/>
        <v>42061.69594907407</v>
      </c>
      <c r="T2687" s="4">
        <f t="shared" si="425"/>
        <v>42121.654282407406</v>
      </c>
      <c r="U2687" s="18">
        <f t="shared" si="426"/>
        <v>59.958333333335759</v>
      </c>
    </row>
    <row r="2688" spans="1:21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423"/>
        <v>0</v>
      </c>
      <c r="P2688" s="7">
        <v>0</v>
      </c>
      <c r="Q2688" t="str">
        <f t="shared" si="432"/>
        <v>food</v>
      </c>
      <c r="R2688" t="str">
        <f t="shared" si="430"/>
        <v>food trucks</v>
      </c>
      <c r="S2688" s="4">
        <f t="shared" si="424"/>
        <v>41892.974803240737</v>
      </c>
      <c r="T2688" s="4">
        <f t="shared" si="425"/>
        <v>41912.974803240737</v>
      </c>
      <c r="U2688" s="18">
        <f t="shared" si="426"/>
        <v>20</v>
      </c>
    </row>
    <row r="2689" spans="1:21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423"/>
        <v>0</v>
      </c>
      <c r="P2689" s="7">
        <v>0</v>
      </c>
      <c r="Q2689" t="str">
        <f t="shared" si="432"/>
        <v>food</v>
      </c>
      <c r="R2689" t="str">
        <f t="shared" si="430"/>
        <v>food trucks</v>
      </c>
      <c r="S2689" s="4">
        <f t="shared" si="424"/>
        <v>42154.64025462963</v>
      </c>
      <c r="T2689" s="4">
        <f t="shared" si="425"/>
        <v>42184.64025462963</v>
      </c>
      <c r="U2689" s="18">
        <f t="shared" si="426"/>
        <v>30</v>
      </c>
    </row>
    <row r="2690" spans="1:21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433">(E2690/D2690)*100</f>
        <v>0.14799999999999999</v>
      </c>
      <c r="P2690" s="7">
        <f t="shared" ref="P2690:P2700" si="434">E2690/L2690</f>
        <v>5.2857142857142856</v>
      </c>
      <c r="Q2690" t="str">
        <f t="shared" si="432"/>
        <v>food</v>
      </c>
      <c r="R2690" t="str">
        <f t="shared" si="430"/>
        <v>food trucks</v>
      </c>
      <c r="S2690" s="4">
        <f t="shared" ref="S2690:S2753" si="435" xml:space="preserve"> ((J2690/86400) +25569)</f>
        <v>42028.11886574074</v>
      </c>
      <c r="T2690" s="4">
        <f t="shared" ref="T2690:T2753" si="436" xml:space="preserve"> ((I2690/86400) +25569)</f>
        <v>42059.125</v>
      </c>
      <c r="U2690" s="18">
        <f t="shared" si="426"/>
        <v>31.006134259259852</v>
      </c>
    </row>
    <row r="2691" spans="1:21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433"/>
        <v>2.8571428571428571E-3</v>
      </c>
      <c r="P2691" s="7">
        <f t="shared" si="434"/>
        <v>1</v>
      </c>
      <c r="Q2691" t="str">
        <f t="shared" si="432"/>
        <v>food</v>
      </c>
      <c r="R2691" t="str">
        <f t="shared" si="430"/>
        <v>food trucks</v>
      </c>
      <c r="S2691" s="4">
        <f t="shared" si="435"/>
        <v>42551.961689814816</v>
      </c>
      <c r="T2691" s="4">
        <f t="shared" si="436"/>
        <v>42581.961689814816</v>
      </c>
      <c r="U2691" s="18">
        <f t="shared" ref="U2691:U2754" si="437">T2691-S2691</f>
        <v>30</v>
      </c>
    </row>
    <row r="2692" spans="1:21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433"/>
        <v>10.7325</v>
      </c>
      <c r="P2692" s="7">
        <f t="shared" si="434"/>
        <v>72.762711864406782</v>
      </c>
      <c r="Q2692" t="str">
        <f t="shared" si="432"/>
        <v>food</v>
      </c>
      <c r="R2692" t="str">
        <f t="shared" si="430"/>
        <v>food trucks</v>
      </c>
      <c r="S2692" s="4">
        <f t="shared" si="435"/>
        <v>42113.105046296296</v>
      </c>
      <c r="T2692" s="4">
        <f t="shared" si="436"/>
        <v>42158.105046296296</v>
      </c>
      <c r="U2692" s="18">
        <f t="shared" si="437"/>
        <v>45</v>
      </c>
    </row>
    <row r="2693" spans="1:21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433"/>
        <v>5.3846153846153842E-2</v>
      </c>
      <c r="P2693" s="7">
        <f t="shared" si="434"/>
        <v>17.5</v>
      </c>
      <c r="Q2693" t="str">
        <f t="shared" si="432"/>
        <v>food</v>
      </c>
      <c r="R2693" t="str">
        <f t="shared" si="430"/>
        <v>food trucks</v>
      </c>
      <c r="S2693" s="4">
        <f t="shared" si="435"/>
        <v>42089.724039351851</v>
      </c>
      <c r="T2693" s="4">
        <f t="shared" si="436"/>
        <v>42134.724039351851</v>
      </c>
      <c r="U2693" s="18">
        <f t="shared" si="437"/>
        <v>45</v>
      </c>
    </row>
    <row r="2694" spans="1:21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433"/>
        <v>0.7142857142857143</v>
      </c>
      <c r="P2694" s="7">
        <f t="shared" si="434"/>
        <v>25</v>
      </c>
      <c r="Q2694" t="str">
        <f t="shared" si="432"/>
        <v>food</v>
      </c>
      <c r="R2694" t="str">
        <f t="shared" si="430"/>
        <v>food trucks</v>
      </c>
      <c r="S2694" s="4">
        <f t="shared" si="435"/>
        <v>42058.334027777775</v>
      </c>
      <c r="T2694" s="4">
        <f t="shared" si="436"/>
        <v>42088.292361111111</v>
      </c>
      <c r="U2694" s="18">
        <f t="shared" si="437"/>
        <v>29.958333333335759</v>
      </c>
    </row>
    <row r="2695" spans="1:21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433"/>
        <v>0.8</v>
      </c>
      <c r="P2695" s="7">
        <f t="shared" si="434"/>
        <v>13.333333333333334</v>
      </c>
      <c r="Q2695" t="str">
        <f t="shared" si="432"/>
        <v>food</v>
      </c>
      <c r="R2695" t="str">
        <f t="shared" si="430"/>
        <v>food trucks</v>
      </c>
      <c r="S2695" s="4">
        <f t="shared" si="435"/>
        <v>41834.138495370367</v>
      </c>
      <c r="T2695" s="4">
        <f t="shared" si="436"/>
        <v>41864.138495370367</v>
      </c>
      <c r="U2695" s="18">
        <f t="shared" si="437"/>
        <v>30</v>
      </c>
    </row>
    <row r="2696" spans="1:21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433"/>
        <v>3.3333333333333335E-3</v>
      </c>
      <c r="P2696" s="7">
        <f t="shared" si="434"/>
        <v>1</v>
      </c>
      <c r="Q2696" t="str">
        <f t="shared" si="432"/>
        <v>food</v>
      </c>
      <c r="R2696" t="str">
        <f t="shared" si="430"/>
        <v>food trucks</v>
      </c>
      <c r="S2696" s="4">
        <f t="shared" si="435"/>
        <v>41878.140497685185</v>
      </c>
      <c r="T2696" s="4">
        <f t="shared" si="436"/>
        <v>41908.140497685185</v>
      </c>
      <c r="U2696" s="18">
        <f t="shared" si="437"/>
        <v>30</v>
      </c>
    </row>
    <row r="2697" spans="1:21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433"/>
        <v>0.47333333333333333</v>
      </c>
      <c r="P2697" s="7">
        <f t="shared" si="434"/>
        <v>23.666666666666668</v>
      </c>
      <c r="Q2697" t="str">
        <f t="shared" si="432"/>
        <v>food</v>
      </c>
      <c r="R2697" t="str">
        <f t="shared" si="430"/>
        <v>food trucks</v>
      </c>
      <c r="S2697" s="4">
        <f t="shared" si="435"/>
        <v>42048.181921296295</v>
      </c>
      <c r="T2697" s="4">
        <f t="shared" si="436"/>
        <v>42108.14025462963</v>
      </c>
      <c r="U2697" s="18">
        <f t="shared" si="437"/>
        <v>59.958333333335759</v>
      </c>
    </row>
    <row r="2698" spans="1:21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433"/>
        <v>5.65</v>
      </c>
      <c r="P2698" s="7">
        <f t="shared" si="434"/>
        <v>89.21052631578948</v>
      </c>
      <c r="Q2698" t="str">
        <f t="shared" si="432"/>
        <v>food</v>
      </c>
      <c r="R2698" t="str">
        <f t="shared" si="430"/>
        <v>food trucks</v>
      </c>
      <c r="S2698" s="4">
        <f t="shared" si="435"/>
        <v>41964.844444444447</v>
      </c>
      <c r="T2698" s="4">
        <f t="shared" si="436"/>
        <v>41998.844444444447</v>
      </c>
      <c r="U2698" s="18">
        <f t="shared" si="437"/>
        <v>34</v>
      </c>
    </row>
    <row r="2699" spans="1:21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433"/>
        <v>26.35217391304348</v>
      </c>
      <c r="P2699" s="7">
        <f t="shared" si="434"/>
        <v>116.55769230769231</v>
      </c>
      <c r="Q2699" t="str">
        <f t="shared" si="432"/>
        <v>food</v>
      </c>
      <c r="R2699" t="str">
        <f t="shared" si="430"/>
        <v>food trucks</v>
      </c>
      <c r="S2699" s="4">
        <f t="shared" si="435"/>
        <v>42187.940081018518</v>
      </c>
      <c r="T2699" s="4">
        <f t="shared" si="436"/>
        <v>42218.916666666672</v>
      </c>
      <c r="U2699" s="18">
        <f t="shared" si="437"/>
        <v>30.976585648153559</v>
      </c>
    </row>
    <row r="2700" spans="1:21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433"/>
        <v>0.325125</v>
      </c>
      <c r="P2700" s="7">
        <f t="shared" si="434"/>
        <v>13.005000000000001</v>
      </c>
      <c r="Q2700" t="str">
        <f t="shared" si="432"/>
        <v>food</v>
      </c>
      <c r="R2700" t="str">
        <f t="shared" si="430"/>
        <v>food trucks</v>
      </c>
      <c r="S2700" s="4">
        <f t="shared" si="435"/>
        <v>41787.898240740738</v>
      </c>
      <c r="T2700" s="4">
        <f t="shared" si="436"/>
        <v>41817.898240740738</v>
      </c>
      <c r="U2700" s="18">
        <f t="shared" si="437"/>
        <v>30</v>
      </c>
    </row>
    <row r="2701" spans="1:21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433"/>
        <v>0</v>
      </c>
      <c r="P2701" s="7">
        <v>0</v>
      </c>
      <c r="Q2701" t="str">
        <f t="shared" si="432"/>
        <v>food</v>
      </c>
      <c r="R2701" t="str">
        <f t="shared" si="430"/>
        <v>food trucks</v>
      </c>
      <c r="S2701" s="4">
        <f t="shared" si="435"/>
        <v>41829.896562499998</v>
      </c>
      <c r="T2701" s="4">
        <f t="shared" si="436"/>
        <v>41859.896562499998</v>
      </c>
      <c r="U2701" s="18">
        <f t="shared" si="437"/>
        <v>30</v>
      </c>
    </row>
    <row r="2702" spans="1:21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433"/>
        <v>0.7000700070007001</v>
      </c>
      <c r="P2702" s="7">
        <f t="shared" ref="P2702:P2744" si="438">E2702/L2702</f>
        <v>17.5</v>
      </c>
      <c r="Q2702" t="str">
        <f t="shared" si="432"/>
        <v>food</v>
      </c>
      <c r="R2702" t="str">
        <f t="shared" si="430"/>
        <v>food trucks</v>
      </c>
      <c r="S2702" s="4">
        <f t="shared" si="435"/>
        <v>41870.874675925923</v>
      </c>
      <c r="T2702" s="4">
        <f t="shared" si="436"/>
        <v>41900.874675925923</v>
      </c>
      <c r="U2702" s="18">
        <f t="shared" si="437"/>
        <v>30</v>
      </c>
    </row>
    <row r="2703" spans="1:21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433"/>
        <v>46.176470588235297</v>
      </c>
      <c r="P2703" s="7">
        <f t="shared" si="438"/>
        <v>34.130434782608695</v>
      </c>
      <c r="Q2703" t="str">
        <f t="shared" ref="Q2703:Q2722" si="439">LEFT(N2703,7)</f>
        <v>theater</v>
      </c>
      <c r="R2703" t="str">
        <f t="shared" ref="R2703:R2722" si="440">RIGHT(N2703,6)</f>
        <v>spaces</v>
      </c>
      <c r="S2703" s="4">
        <f t="shared" si="435"/>
        <v>42801.774699074071</v>
      </c>
      <c r="T2703" s="4">
        <f t="shared" si="436"/>
        <v>42832.733032407406</v>
      </c>
      <c r="U2703" s="18">
        <f t="shared" si="437"/>
        <v>30.958333333335759</v>
      </c>
    </row>
    <row r="2704" spans="1:21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433"/>
        <v>34.410000000000004</v>
      </c>
      <c r="P2704" s="7">
        <f t="shared" si="438"/>
        <v>132.34615384615384</v>
      </c>
      <c r="Q2704" t="str">
        <f t="shared" si="439"/>
        <v>theater</v>
      </c>
      <c r="R2704" t="str">
        <f t="shared" si="440"/>
        <v>spaces</v>
      </c>
      <c r="S2704" s="4">
        <f t="shared" si="435"/>
        <v>42800.801817129628</v>
      </c>
      <c r="T2704" s="4">
        <f t="shared" si="436"/>
        <v>42830.760150462964</v>
      </c>
      <c r="U2704" s="18">
        <f t="shared" si="437"/>
        <v>29.958333333335759</v>
      </c>
    </row>
    <row r="2705" spans="1:21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433"/>
        <v>103.75000000000001</v>
      </c>
      <c r="P2705" s="7">
        <f t="shared" si="438"/>
        <v>922.22222222222217</v>
      </c>
      <c r="Q2705" t="str">
        <f t="shared" si="439"/>
        <v>theater</v>
      </c>
      <c r="R2705" t="str">
        <f t="shared" si="440"/>
        <v>spaces</v>
      </c>
      <c r="S2705" s="4">
        <f t="shared" si="435"/>
        <v>42756.690162037034</v>
      </c>
      <c r="T2705" s="4">
        <f t="shared" si="436"/>
        <v>42816.648495370369</v>
      </c>
      <c r="U2705" s="18">
        <f t="shared" si="437"/>
        <v>59.958333333335759</v>
      </c>
    </row>
    <row r="2706" spans="1:21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433"/>
        <v>6.0263157894736841</v>
      </c>
      <c r="P2706" s="7">
        <f t="shared" si="438"/>
        <v>163.57142857142858</v>
      </c>
      <c r="Q2706" t="str">
        <f t="shared" si="439"/>
        <v>theater</v>
      </c>
      <c r="R2706" t="str">
        <f t="shared" si="440"/>
        <v>spaces</v>
      </c>
      <c r="S2706" s="4">
        <f t="shared" si="435"/>
        <v>42787.862430555557</v>
      </c>
      <c r="T2706" s="4">
        <f t="shared" si="436"/>
        <v>42830.820763888885</v>
      </c>
      <c r="U2706" s="18">
        <f t="shared" si="437"/>
        <v>42.958333333328483</v>
      </c>
    </row>
    <row r="2707" spans="1:21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433"/>
        <v>10.539393939393939</v>
      </c>
      <c r="P2707" s="7">
        <f t="shared" si="438"/>
        <v>217.375</v>
      </c>
      <c r="Q2707" t="str">
        <f t="shared" si="439"/>
        <v>theater</v>
      </c>
      <c r="R2707" t="str">
        <f t="shared" si="440"/>
        <v>spaces</v>
      </c>
      <c r="S2707" s="4">
        <f t="shared" si="435"/>
        <v>42773.916180555556</v>
      </c>
      <c r="T2707" s="4">
        <f t="shared" si="436"/>
        <v>42818.874513888892</v>
      </c>
      <c r="U2707" s="18">
        <f t="shared" si="437"/>
        <v>44.958333333335759</v>
      </c>
    </row>
    <row r="2708" spans="1:21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433"/>
        <v>112.29714285714284</v>
      </c>
      <c r="P2708" s="7">
        <f t="shared" si="438"/>
        <v>149.44486692015209</v>
      </c>
      <c r="Q2708" t="str">
        <f t="shared" si="439"/>
        <v>theater</v>
      </c>
      <c r="R2708" t="str">
        <f t="shared" si="440"/>
        <v>spaces</v>
      </c>
      <c r="S2708" s="4">
        <f t="shared" si="435"/>
        <v>41899.294942129629</v>
      </c>
      <c r="T2708" s="4">
        <f t="shared" si="436"/>
        <v>41928.290972222225</v>
      </c>
      <c r="U2708" s="18">
        <f t="shared" si="437"/>
        <v>28.996030092595902</v>
      </c>
    </row>
    <row r="2709" spans="1:21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433"/>
        <v>350.84462500000001</v>
      </c>
      <c r="P2709" s="7">
        <f t="shared" si="438"/>
        <v>71.237487309644663</v>
      </c>
      <c r="Q2709" t="str">
        <f t="shared" si="439"/>
        <v>theater</v>
      </c>
      <c r="R2709" t="str">
        <f t="shared" si="440"/>
        <v>spaces</v>
      </c>
      <c r="S2709" s="4">
        <f t="shared" si="435"/>
        <v>41391.782905092594</v>
      </c>
      <c r="T2709" s="4">
        <f t="shared" si="436"/>
        <v>41421.290972222225</v>
      </c>
      <c r="U2709" s="18">
        <f t="shared" si="437"/>
        <v>29.508067129630945</v>
      </c>
    </row>
    <row r="2710" spans="1:21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433"/>
        <v>233.21535</v>
      </c>
      <c r="P2710" s="7">
        <f t="shared" si="438"/>
        <v>44.464318398474738</v>
      </c>
      <c r="Q2710" t="str">
        <f t="shared" si="439"/>
        <v>theater</v>
      </c>
      <c r="R2710" t="str">
        <f t="shared" si="440"/>
        <v>spaces</v>
      </c>
      <c r="S2710" s="4">
        <f t="shared" si="435"/>
        <v>42512.698217592595</v>
      </c>
      <c r="T2710" s="4">
        <f t="shared" si="436"/>
        <v>42572.698217592595</v>
      </c>
      <c r="U2710" s="18">
        <f t="shared" si="437"/>
        <v>60</v>
      </c>
    </row>
    <row r="2711" spans="1:21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433"/>
        <v>101.60599999999999</v>
      </c>
      <c r="P2711" s="7">
        <f t="shared" si="438"/>
        <v>164.94480519480518</v>
      </c>
      <c r="Q2711" t="str">
        <f t="shared" si="439"/>
        <v>theater</v>
      </c>
      <c r="R2711" t="str">
        <f t="shared" si="440"/>
        <v>spaces</v>
      </c>
      <c r="S2711" s="4">
        <f t="shared" si="435"/>
        <v>42612.149780092594</v>
      </c>
      <c r="T2711" s="4">
        <f t="shared" si="436"/>
        <v>42647.165972222225</v>
      </c>
      <c r="U2711" s="18">
        <f t="shared" si="437"/>
        <v>35.016192129631236</v>
      </c>
    </row>
    <row r="2712" spans="1:21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433"/>
        <v>153.90035000000003</v>
      </c>
      <c r="P2712" s="7">
        <f t="shared" si="438"/>
        <v>84.871516544117654</v>
      </c>
      <c r="Q2712" t="str">
        <f t="shared" si="439"/>
        <v>theater</v>
      </c>
      <c r="R2712" t="str">
        <f t="shared" si="440"/>
        <v>spaces</v>
      </c>
      <c r="S2712" s="4">
        <f t="shared" si="435"/>
        <v>41828.229490740741</v>
      </c>
      <c r="T2712" s="4">
        <f t="shared" si="436"/>
        <v>41860.083333333336</v>
      </c>
      <c r="U2712" s="18">
        <f t="shared" si="437"/>
        <v>31.853842592594447</v>
      </c>
    </row>
    <row r="2713" spans="1:21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433"/>
        <v>100.7161125319693</v>
      </c>
      <c r="P2713" s="7">
        <f t="shared" si="438"/>
        <v>53.945205479452056</v>
      </c>
      <c r="Q2713" t="str">
        <f t="shared" si="439"/>
        <v>theater</v>
      </c>
      <c r="R2713" t="str">
        <f t="shared" si="440"/>
        <v>spaces</v>
      </c>
      <c r="S2713" s="4">
        <f t="shared" si="435"/>
        <v>41780.745254629626</v>
      </c>
      <c r="T2713" s="4">
        <f t="shared" si="436"/>
        <v>41810.917361111111</v>
      </c>
      <c r="U2713" s="18">
        <f t="shared" si="437"/>
        <v>30.172106481484661</v>
      </c>
    </row>
    <row r="2714" spans="1:21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433"/>
        <v>131.38181818181818</v>
      </c>
      <c r="P2714" s="7">
        <f t="shared" si="438"/>
        <v>50.531468531468533</v>
      </c>
      <c r="Q2714" t="str">
        <f t="shared" si="439"/>
        <v>theater</v>
      </c>
      <c r="R2714" t="str">
        <f t="shared" si="440"/>
        <v>spaces</v>
      </c>
      <c r="S2714" s="4">
        <f t="shared" si="435"/>
        <v>41432.062037037038</v>
      </c>
      <c r="T2714" s="4">
        <f t="shared" si="436"/>
        <v>41468.75</v>
      </c>
      <c r="U2714" s="18">
        <f t="shared" si="437"/>
        <v>36.687962962962047</v>
      </c>
    </row>
    <row r="2715" spans="1:21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433"/>
        <v>102.24133333333334</v>
      </c>
      <c r="P2715" s="7">
        <f t="shared" si="438"/>
        <v>108.00140845070422</v>
      </c>
      <c r="Q2715" t="str">
        <f t="shared" si="439"/>
        <v>theater</v>
      </c>
      <c r="R2715" t="str">
        <f t="shared" si="440"/>
        <v>spaces</v>
      </c>
      <c r="S2715" s="4">
        <f t="shared" si="435"/>
        <v>42322.653749999998</v>
      </c>
      <c r="T2715" s="4">
        <f t="shared" si="436"/>
        <v>42362.653749999998</v>
      </c>
      <c r="U2715" s="18">
        <f t="shared" si="437"/>
        <v>40</v>
      </c>
    </row>
    <row r="2716" spans="1:21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433"/>
        <v>116.35599999999999</v>
      </c>
      <c r="P2716" s="7">
        <f t="shared" si="438"/>
        <v>95.373770491803285</v>
      </c>
      <c r="Q2716" t="str">
        <f t="shared" si="439"/>
        <v>theater</v>
      </c>
      <c r="R2716" t="str">
        <f t="shared" si="440"/>
        <v>spaces</v>
      </c>
      <c r="S2716" s="4">
        <f t="shared" si="435"/>
        <v>42629.655046296291</v>
      </c>
      <c r="T2716" s="4">
        <f t="shared" si="436"/>
        <v>42657.958333333328</v>
      </c>
      <c r="U2716" s="18">
        <f t="shared" si="437"/>
        <v>28.30328703703708</v>
      </c>
    </row>
    <row r="2717" spans="1:21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433"/>
        <v>264.62241666666665</v>
      </c>
      <c r="P2717" s="7">
        <f t="shared" si="438"/>
        <v>57.631016333938291</v>
      </c>
      <c r="Q2717" t="str">
        <f t="shared" si="439"/>
        <v>theater</v>
      </c>
      <c r="R2717" t="str">
        <f t="shared" si="440"/>
        <v>spaces</v>
      </c>
      <c r="S2717" s="4">
        <f t="shared" si="435"/>
        <v>42387.398472222223</v>
      </c>
      <c r="T2717" s="4">
        <f t="shared" si="436"/>
        <v>42421.398472222223</v>
      </c>
      <c r="U2717" s="18">
        <f t="shared" si="437"/>
        <v>34</v>
      </c>
    </row>
    <row r="2718" spans="1:21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433"/>
        <v>119.98010000000001</v>
      </c>
      <c r="P2718" s="7">
        <f t="shared" si="438"/>
        <v>64.160481283422456</v>
      </c>
      <c r="Q2718" t="str">
        <f t="shared" si="439"/>
        <v>theater</v>
      </c>
      <c r="R2718" t="str">
        <f t="shared" si="440"/>
        <v>spaces</v>
      </c>
      <c r="S2718" s="4">
        <f t="shared" si="435"/>
        <v>42255.333252314813</v>
      </c>
      <c r="T2718" s="4">
        <f t="shared" si="436"/>
        <v>42285.333252314813</v>
      </c>
      <c r="U2718" s="18">
        <f t="shared" si="437"/>
        <v>30</v>
      </c>
    </row>
    <row r="2719" spans="1:21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433"/>
        <v>120.10400000000001</v>
      </c>
      <c r="P2719" s="7">
        <f t="shared" si="438"/>
        <v>92.387692307692305</v>
      </c>
      <c r="Q2719" t="str">
        <f t="shared" si="439"/>
        <v>theater</v>
      </c>
      <c r="R2719" t="str">
        <f t="shared" si="440"/>
        <v>spaces</v>
      </c>
      <c r="S2719" s="4">
        <f t="shared" si="435"/>
        <v>41934.914918981478</v>
      </c>
      <c r="T2719" s="4">
        <f t="shared" si="436"/>
        <v>41979.956585648149</v>
      </c>
      <c r="U2719" s="18">
        <f t="shared" si="437"/>
        <v>45.041666666671517</v>
      </c>
    </row>
    <row r="2720" spans="1:21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433"/>
        <v>103.58333333333334</v>
      </c>
      <c r="P2720" s="7">
        <f t="shared" si="438"/>
        <v>125.97972972972973</v>
      </c>
      <c r="Q2720" t="str">
        <f t="shared" si="439"/>
        <v>theater</v>
      </c>
      <c r="R2720" t="str">
        <f t="shared" si="440"/>
        <v>spaces</v>
      </c>
      <c r="S2720" s="4">
        <f t="shared" si="435"/>
        <v>42465.596585648149</v>
      </c>
      <c r="T2720" s="4">
        <f t="shared" si="436"/>
        <v>42493.958333333328</v>
      </c>
      <c r="U2720" s="18">
        <f t="shared" si="437"/>
        <v>28.36174768517958</v>
      </c>
    </row>
    <row r="2721" spans="1:21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433"/>
        <v>108.83333333333334</v>
      </c>
      <c r="P2721" s="7">
        <f t="shared" si="438"/>
        <v>94.637681159420296</v>
      </c>
      <c r="Q2721" t="str">
        <f t="shared" si="439"/>
        <v>theater</v>
      </c>
      <c r="R2721" t="str">
        <f t="shared" si="440"/>
        <v>spaces</v>
      </c>
      <c r="S2721" s="4">
        <f t="shared" si="435"/>
        <v>42418.031180555554</v>
      </c>
      <c r="T2721" s="4">
        <f t="shared" si="436"/>
        <v>42477.98951388889</v>
      </c>
      <c r="U2721" s="18">
        <f t="shared" si="437"/>
        <v>59.958333333335759</v>
      </c>
    </row>
    <row r="2722" spans="1:21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433"/>
        <v>118.12400000000001</v>
      </c>
      <c r="P2722" s="7">
        <f t="shared" si="438"/>
        <v>170.69942196531792</v>
      </c>
      <c r="Q2722" t="str">
        <f t="shared" si="439"/>
        <v>theater</v>
      </c>
      <c r="R2722" t="str">
        <f t="shared" si="440"/>
        <v>spaces</v>
      </c>
      <c r="S2722" s="4">
        <f t="shared" si="435"/>
        <v>42655.465891203705</v>
      </c>
      <c r="T2722" s="4">
        <f t="shared" si="436"/>
        <v>42685.507557870369</v>
      </c>
      <c r="U2722" s="18">
        <f t="shared" si="437"/>
        <v>30.041666666664241</v>
      </c>
    </row>
    <row r="2723" spans="1:21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433"/>
        <v>1462</v>
      </c>
      <c r="P2723" s="7">
        <f t="shared" si="438"/>
        <v>40.762081784386616</v>
      </c>
      <c r="Q2723" t="str">
        <f t="shared" ref="Q2723:Q2754" si="441">LEFT(N2723,10)</f>
        <v>technology</v>
      </c>
      <c r="R2723" t="str">
        <f t="shared" ref="R2723:R2742" si="442">RIGHT(N2723,8)</f>
        <v>hardware</v>
      </c>
      <c r="S2723" s="4">
        <f t="shared" si="435"/>
        <v>41493.543958333335</v>
      </c>
      <c r="T2723" s="4">
        <f t="shared" si="436"/>
        <v>41523.791666666664</v>
      </c>
      <c r="U2723" s="18">
        <f t="shared" si="437"/>
        <v>30.247708333328774</v>
      </c>
    </row>
    <row r="2724" spans="1:21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433"/>
        <v>252.54</v>
      </c>
      <c r="P2724" s="7">
        <f t="shared" si="438"/>
        <v>68.254054054054052</v>
      </c>
      <c r="Q2724" t="str">
        <f t="shared" si="441"/>
        <v>technology</v>
      </c>
      <c r="R2724" t="str">
        <f t="shared" si="442"/>
        <v>hardware</v>
      </c>
      <c r="S2724" s="4">
        <f t="shared" si="435"/>
        <v>42704.857094907406</v>
      </c>
      <c r="T2724" s="4">
        <f t="shared" si="436"/>
        <v>42764.857094907406</v>
      </c>
      <c r="U2724" s="18">
        <f t="shared" si="437"/>
        <v>60</v>
      </c>
    </row>
    <row r="2725" spans="1:21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433"/>
        <v>140.05000000000001</v>
      </c>
      <c r="P2725" s="7">
        <f t="shared" si="438"/>
        <v>95.48863636363636</v>
      </c>
      <c r="Q2725" t="str">
        <f t="shared" si="441"/>
        <v>technology</v>
      </c>
      <c r="R2725" t="str">
        <f t="shared" si="442"/>
        <v>hardware</v>
      </c>
      <c r="S2725" s="4">
        <f t="shared" si="435"/>
        <v>41944.83898148148</v>
      </c>
      <c r="T2725" s="4">
        <f t="shared" si="436"/>
        <v>42004.880648148144</v>
      </c>
      <c r="U2725" s="18">
        <f t="shared" si="437"/>
        <v>60.041666666664241</v>
      </c>
    </row>
    <row r="2726" spans="1:21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433"/>
        <v>296.87520259319291</v>
      </c>
      <c r="P2726" s="7">
        <f t="shared" si="438"/>
        <v>7.1902649656526005</v>
      </c>
      <c r="Q2726" t="str">
        <f t="shared" si="441"/>
        <v>technology</v>
      </c>
      <c r="R2726" t="str">
        <f t="shared" si="442"/>
        <v>hardware</v>
      </c>
      <c r="S2726" s="4">
        <f t="shared" si="435"/>
        <v>42199.32707175926</v>
      </c>
      <c r="T2726" s="4">
        <f t="shared" si="436"/>
        <v>42231.32707175926</v>
      </c>
      <c r="U2726" s="18">
        <f t="shared" si="437"/>
        <v>32</v>
      </c>
    </row>
    <row r="2727" spans="1:21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433"/>
        <v>144.54249999999999</v>
      </c>
      <c r="P2727" s="7">
        <f t="shared" si="438"/>
        <v>511.65486725663715</v>
      </c>
      <c r="Q2727" t="str">
        <f t="shared" si="441"/>
        <v>technology</v>
      </c>
      <c r="R2727" t="str">
        <f t="shared" si="442"/>
        <v>hardware</v>
      </c>
      <c r="S2727" s="4">
        <f t="shared" si="435"/>
        <v>42745.744618055556</v>
      </c>
      <c r="T2727" s="4">
        <f t="shared" si="436"/>
        <v>42795.744618055556</v>
      </c>
      <c r="U2727" s="18">
        <f t="shared" si="437"/>
        <v>50</v>
      </c>
    </row>
    <row r="2728" spans="1:21" ht="15.75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433"/>
        <v>105.745</v>
      </c>
      <c r="P2728" s="7">
        <f t="shared" si="438"/>
        <v>261.74504950495049</v>
      </c>
      <c r="Q2728" t="str">
        <f t="shared" si="441"/>
        <v>technology</v>
      </c>
      <c r="R2728" t="str">
        <f t="shared" si="442"/>
        <v>hardware</v>
      </c>
      <c r="S2728" s="4">
        <f t="shared" si="435"/>
        <v>42452.579988425925</v>
      </c>
      <c r="T2728" s="4">
        <f t="shared" si="436"/>
        <v>42482.579988425925</v>
      </c>
      <c r="U2728" s="18">
        <f t="shared" si="437"/>
        <v>30</v>
      </c>
    </row>
    <row r="2729" spans="1:21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433"/>
        <v>493.21000000000004</v>
      </c>
      <c r="P2729" s="7">
        <f t="shared" si="438"/>
        <v>69.760961810466767</v>
      </c>
      <c r="Q2729" t="str">
        <f t="shared" si="441"/>
        <v>technology</v>
      </c>
      <c r="R2729" t="str">
        <f t="shared" si="442"/>
        <v>hardware</v>
      </c>
      <c r="S2729" s="4">
        <f t="shared" si="435"/>
        <v>42198.676655092597</v>
      </c>
      <c r="T2729" s="4">
        <f t="shared" si="436"/>
        <v>42223.676655092597</v>
      </c>
      <c r="U2729" s="18">
        <f t="shared" si="437"/>
        <v>25</v>
      </c>
    </row>
    <row r="2730" spans="1:21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433"/>
        <v>201.82666666666668</v>
      </c>
      <c r="P2730" s="7">
        <f t="shared" si="438"/>
        <v>77.229591836734699</v>
      </c>
      <c r="Q2730" t="str">
        <f t="shared" si="441"/>
        <v>technology</v>
      </c>
      <c r="R2730" t="str">
        <f t="shared" si="442"/>
        <v>hardware</v>
      </c>
      <c r="S2730" s="4">
        <f t="shared" si="435"/>
        <v>42333.59993055556</v>
      </c>
      <c r="T2730" s="4">
        <f t="shared" si="436"/>
        <v>42368.59993055556</v>
      </c>
      <c r="U2730" s="18">
        <f t="shared" si="437"/>
        <v>35</v>
      </c>
    </row>
    <row r="2731" spans="1:21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433"/>
        <v>104.44</v>
      </c>
      <c r="P2731" s="7">
        <f t="shared" si="438"/>
        <v>340.56521739130437</v>
      </c>
      <c r="Q2731" t="str">
        <f t="shared" si="441"/>
        <v>technology</v>
      </c>
      <c r="R2731" t="str">
        <f t="shared" si="442"/>
        <v>hardware</v>
      </c>
      <c r="S2731" s="4">
        <f t="shared" si="435"/>
        <v>42095.240706018521</v>
      </c>
      <c r="T2731" s="4">
        <f t="shared" si="436"/>
        <v>42125.240706018521</v>
      </c>
      <c r="U2731" s="18">
        <f t="shared" si="437"/>
        <v>30</v>
      </c>
    </row>
    <row r="2732" spans="1:21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433"/>
        <v>170.29262962962963</v>
      </c>
      <c r="P2732" s="7">
        <f t="shared" si="438"/>
        <v>67.417903225806455</v>
      </c>
      <c r="Q2732" t="str">
        <f t="shared" si="441"/>
        <v>technology</v>
      </c>
      <c r="R2732" t="str">
        <f t="shared" si="442"/>
        <v>hardware</v>
      </c>
      <c r="S2732" s="4">
        <f t="shared" si="435"/>
        <v>41351.541377314818</v>
      </c>
      <c r="T2732" s="4">
        <f t="shared" si="436"/>
        <v>41386.541377314818</v>
      </c>
      <c r="U2732" s="18">
        <f t="shared" si="437"/>
        <v>35</v>
      </c>
    </row>
    <row r="2733" spans="1:21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433"/>
        <v>104.30333333333333</v>
      </c>
      <c r="P2733" s="7">
        <f t="shared" si="438"/>
        <v>845.70270270270271</v>
      </c>
      <c r="Q2733" t="str">
        <f t="shared" si="441"/>
        <v>technology</v>
      </c>
      <c r="R2733" t="str">
        <f t="shared" si="442"/>
        <v>hardware</v>
      </c>
      <c r="S2733" s="4">
        <f t="shared" si="435"/>
        <v>41872.525717592594</v>
      </c>
      <c r="T2733" s="4">
        <f t="shared" si="436"/>
        <v>41930.166666666664</v>
      </c>
      <c r="U2733" s="18">
        <f t="shared" si="437"/>
        <v>57.640949074069795</v>
      </c>
    </row>
    <row r="2734" spans="1:21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433"/>
        <v>118.25000000000001</v>
      </c>
      <c r="P2734" s="7">
        <f t="shared" si="438"/>
        <v>97.191780821917803</v>
      </c>
      <c r="Q2734" t="str">
        <f t="shared" si="441"/>
        <v>technology</v>
      </c>
      <c r="R2734" t="str">
        <f t="shared" si="442"/>
        <v>hardware</v>
      </c>
      <c r="S2734" s="4">
        <f t="shared" si="435"/>
        <v>41389.808194444442</v>
      </c>
      <c r="T2734" s="4">
        <f t="shared" si="436"/>
        <v>41422</v>
      </c>
      <c r="U2734" s="18">
        <f t="shared" si="437"/>
        <v>32.191805555557949</v>
      </c>
    </row>
    <row r="2735" spans="1:21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433"/>
        <v>107.538</v>
      </c>
      <c r="P2735" s="7">
        <f t="shared" si="438"/>
        <v>451.84033613445376</v>
      </c>
      <c r="Q2735" t="str">
        <f t="shared" si="441"/>
        <v>technology</v>
      </c>
      <c r="R2735" t="str">
        <f t="shared" si="442"/>
        <v>hardware</v>
      </c>
      <c r="S2735" s="4">
        <f t="shared" si="435"/>
        <v>42044.272847222222</v>
      </c>
      <c r="T2735" s="4">
        <f t="shared" si="436"/>
        <v>42104.231180555551</v>
      </c>
      <c r="U2735" s="18">
        <f t="shared" si="437"/>
        <v>59.958333333328483</v>
      </c>
    </row>
    <row r="2736" spans="1:21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433"/>
        <v>2260300</v>
      </c>
      <c r="P2736" s="7">
        <f t="shared" si="438"/>
        <v>138.66871165644173</v>
      </c>
      <c r="Q2736" t="str">
        <f t="shared" si="441"/>
        <v>technology</v>
      </c>
      <c r="R2736" t="str">
        <f t="shared" si="442"/>
        <v>hardware</v>
      </c>
      <c r="S2736" s="4">
        <f t="shared" si="435"/>
        <v>42626.668888888889</v>
      </c>
      <c r="T2736" s="4">
        <f t="shared" si="436"/>
        <v>42656.915972222225</v>
      </c>
      <c r="U2736" s="18">
        <f t="shared" si="437"/>
        <v>30.247083333335468</v>
      </c>
    </row>
    <row r="2737" spans="1:21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433"/>
        <v>978.13466666666682</v>
      </c>
      <c r="P2737" s="7">
        <f t="shared" si="438"/>
        <v>21.640147492625371</v>
      </c>
      <c r="Q2737" t="str">
        <f t="shared" si="441"/>
        <v>technology</v>
      </c>
      <c r="R2737" t="str">
        <f t="shared" si="442"/>
        <v>hardware</v>
      </c>
      <c r="S2737" s="4">
        <f t="shared" si="435"/>
        <v>41316.120949074073</v>
      </c>
      <c r="T2737" s="4">
        <f t="shared" si="436"/>
        <v>41346.833333333336</v>
      </c>
      <c r="U2737" s="18">
        <f t="shared" si="437"/>
        <v>30.712384259262762</v>
      </c>
    </row>
    <row r="2738" spans="1:21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433"/>
        <v>122.9</v>
      </c>
      <c r="P2738" s="7">
        <f t="shared" si="438"/>
        <v>169.51724137931035</v>
      </c>
      <c r="Q2738" t="str">
        <f t="shared" si="441"/>
        <v>technology</v>
      </c>
      <c r="R2738" t="str">
        <f t="shared" si="442"/>
        <v>hardware</v>
      </c>
      <c r="S2738" s="4">
        <f t="shared" si="435"/>
        <v>41722.666354166664</v>
      </c>
      <c r="T2738" s="4">
        <f t="shared" si="436"/>
        <v>41752.666354166664</v>
      </c>
      <c r="U2738" s="18">
        <f t="shared" si="437"/>
        <v>30</v>
      </c>
    </row>
    <row r="2739" spans="1:21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433"/>
        <v>246.0608</v>
      </c>
      <c r="P2739" s="7">
        <f t="shared" si="438"/>
        <v>161.88210526315791</v>
      </c>
      <c r="Q2739" t="str">
        <f t="shared" si="441"/>
        <v>technology</v>
      </c>
      <c r="R2739" t="str">
        <f t="shared" si="442"/>
        <v>hardware</v>
      </c>
      <c r="S2739" s="4">
        <f t="shared" si="435"/>
        <v>41611.917673611111</v>
      </c>
      <c r="T2739" s="4">
        <f t="shared" si="436"/>
        <v>41654.791666666664</v>
      </c>
      <c r="U2739" s="18">
        <f t="shared" si="437"/>
        <v>42.873993055553001</v>
      </c>
    </row>
    <row r="2740" spans="1:21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433"/>
        <v>147.94</v>
      </c>
      <c r="P2740" s="7">
        <f t="shared" si="438"/>
        <v>493.13333333333333</v>
      </c>
      <c r="Q2740" t="str">
        <f t="shared" si="441"/>
        <v>technology</v>
      </c>
      <c r="R2740" t="str">
        <f t="shared" si="442"/>
        <v>hardware</v>
      </c>
      <c r="S2740" s="4">
        <f t="shared" si="435"/>
        <v>42620.143564814818</v>
      </c>
      <c r="T2740" s="4">
        <f t="shared" si="436"/>
        <v>42680.143564814818</v>
      </c>
      <c r="U2740" s="18">
        <f t="shared" si="437"/>
        <v>60</v>
      </c>
    </row>
    <row r="2741" spans="1:21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433"/>
        <v>384.09090909090907</v>
      </c>
      <c r="P2741" s="7">
        <f t="shared" si="438"/>
        <v>22.120418848167539</v>
      </c>
      <c r="Q2741" t="str">
        <f t="shared" si="441"/>
        <v>technology</v>
      </c>
      <c r="R2741" t="str">
        <f t="shared" si="442"/>
        <v>hardware</v>
      </c>
      <c r="S2741" s="4">
        <f t="shared" si="435"/>
        <v>41719.887928240743</v>
      </c>
      <c r="T2741" s="4">
        <f t="shared" si="436"/>
        <v>41764.887928240743</v>
      </c>
      <c r="U2741" s="18">
        <f t="shared" si="437"/>
        <v>45</v>
      </c>
    </row>
    <row r="2742" spans="1:21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433"/>
        <v>103.33333333333334</v>
      </c>
      <c r="P2742" s="7">
        <f t="shared" si="438"/>
        <v>18.235294117647058</v>
      </c>
      <c r="Q2742" t="str">
        <f t="shared" si="441"/>
        <v>technology</v>
      </c>
      <c r="R2742" t="str">
        <f t="shared" si="442"/>
        <v>hardware</v>
      </c>
      <c r="S2742" s="4">
        <f t="shared" si="435"/>
        <v>42045.031851851847</v>
      </c>
      <c r="T2742" s="4">
        <f t="shared" si="436"/>
        <v>42074.99018518519</v>
      </c>
      <c r="U2742" s="18">
        <f t="shared" si="437"/>
        <v>29.958333333343035</v>
      </c>
    </row>
    <row r="2743" spans="1:21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433"/>
        <v>0.43750000000000006</v>
      </c>
      <c r="P2743" s="7">
        <f t="shared" si="438"/>
        <v>8.75</v>
      </c>
      <c r="Q2743" t="str">
        <f t="shared" si="441"/>
        <v>publishing</v>
      </c>
      <c r="R2743" t="str">
        <f t="shared" ref="R2743:R2782" si="443">RIGHT(N2743,16)</f>
        <v>children's books</v>
      </c>
      <c r="S2743" s="4">
        <f t="shared" si="435"/>
        <v>41911.657430555555</v>
      </c>
      <c r="T2743" s="4">
        <f t="shared" si="436"/>
        <v>41932.088194444441</v>
      </c>
      <c r="U2743" s="18">
        <f t="shared" si="437"/>
        <v>20.430763888885849</v>
      </c>
    </row>
    <row r="2744" spans="1:21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433"/>
        <v>29.24</v>
      </c>
      <c r="P2744" s="7">
        <f t="shared" si="438"/>
        <v>40.611111111111114</v>
      </c>
      <c r="Q2744" t="str">
        <f t="shared" si="441"/>
        <v>publishing</v>
      </c>
      <c r="R2744" t="str">
        <f t="shared" si="443"/>
        <v>children's books</v>
      </c>
      <c r="S2744" s="4">
        <f t="shared" si="435"/>
        <v>41030.719756944447</v>
      </c>
      <c r="T2744" s="4">
        <f t="shared" si="436"/>
        <v>41044.719756944447</v>
      </c>
      <c r="U2744" s="18">
        <f t="shared" si="437"/>
        <v>14</v>
      </c>
    </row>
    <row r="2745" spans="1:21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433"/>
        <v>0</v>
      </c>
      <c r="P2745" s="7">
        <v>0</v>
      </c>
      <c r="Q2745" t="str">
        <f t="shared" si="441"/>
        <v>publishing</v>
      </c>
      <c r="R2745" t="str">
        <f t="shared" si="443"/>
        <v>children's books</v>
      </c>
      <c r="S2745" s="4">
        <f t="shared" si="435"/>
        <v>42632.328784722224</v>
      </c>
      <c r="T2745" s="4">
        <f t="shared" si="436"/>
        <v>42662.328784722224</v>
      </c>
      <c r="U2745" s="18">
        <f t="shared" si="437"/>
        <v>30</v>
      </c>
    </row>
    <row r="2746" spans="1:21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433"/>
        <v>5.21875</v>
      </c>
      <c r="P2746" s="7">
        <f t="shared" ref="P2746:P2751" si="444">E2746/L2746</f>
        <v>37.954545454545453</v>
      </c>
      <c r="Q2746" t="str">
        <f t="shared" si="441"/>
        <v>publishing</v>
      </c>
      <c r="R2746" t="str">
        <f t="shared" si="443"/>
        <v>children's books</v>
      </c>
      <c r="S2746" s="4">
        <f t="shared" si="435"/>
        <v>40938.062476851854</v>
      </c>
      <c r="T2746" s="4">
        <f t="shared" si="436"/>
        <v>40968.062476851854</v>
      </c>
      <c r="U2746" s="18">
        <f t="shared" si="437"/>
        <v>30</v>
      </c>
    </row>
    <row r="2747" spans="1:21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433"/>
        <v>21.887499999999999</v>
      </c>
      <c r="P2747" s="7">
        <f t="shared" si="444"/>
        <v>35.734693877551024</v>
      </c>
      <c r="Q2747" t="str">
        <f t="shared" si="441"/>
        <v>publishing</v>
      </c>
      <c r="R2747" t="str">
        <f t="shared" si="443"/>
        <v>children's books</v>
      </c>
      <c r="S2747" s="4">
        <f t="shared" si="435"/>
        <v>41044.988055555557</v>
      </c>
      <c r="T2747" s="4">
        <f t="shared" si="436"/>
        <v>41104.988055555557</v>
      </c>
      <c r="U2747" s="18">
        <f t="shared" si="437"/>
        <v>60</v>
      </c>
    </row>
    <row r="2748" spans="1:21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433"/>
        <v>26.700000000000003</v>
      </c>
      <c r="P2748" s="7">
        <f t="shared" si="444"/>
        <v>42.157894736842103</v>
      </c>
      <c r="Q2748" t="str">
        <f t="shared" si="441"/>
        <v>publishing</v>
      </c>
      <c r="R2748" t="str">
        <f t="shared" si="443"/>
        <v>children's books</v>
      </c>
      <c r="S2748" s="4">
        <f t="shared" si="435"/>
        <v>41850.781377314815</v>
      </c>
      <c r="T2748" s="4">
        <f t="shared" si="436"/>
        <v>41880.781377314815</v>
      </c>
      <c r="U2748" s="18">
        <f t="shared" si="437"/>
        <v>30</v>
      </c>
    </row>
    <row r="2749" spans="1:21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433"/>
        <v>28.000000000000004</v>
      </c>
      <c r="P2749" s="7">
        <f t="shared" si="444"/>
        <v>35</v>
      </c>
      <c r="Q2749" t="str">
        <f t="shared" si="441"/>
        <v>publishing</v>
      </c>
      <c r="R2749" t="str">
        <f t="shared" si="443"/>
        <v>children's books</v>
      </c>
      <c r="S2749" s="4">
        <f t="shared" si="435"/>
        <v>41044.648113425923</v>
      </c>
      <c r="T2749" s="4">
        <f t="shared" si="436"/>
        <v>41076.131944444445</v>
      </c>
      <c r="U2749" s="18">
        <f t="shared" si="437"/>
        <v>31.483831018522324</v>
      </c>
    </row>
    <row r="2750" spans="1:21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433"/>
        <v>1.06</v>
      </c>
      <c r="P2750" s="7">
        <f t="shared" si="444"/>
        <v>13.25</v>
      </c>
      <c r="Q2750" t="str">
        <f t="shared" si="441"/>
        <v>publishing</v>
      </c>
      <c r="R2750" t="str">
        <f t="shared" si="443"/>
        <v>children's books</v>
      </c>
      <c r="S2750" s="4">
        <f t="shared" si="435"/>
        <v>42585.7106712963</v>
      </c>
      <c r="T2750" s="4">
        <f t="shared" si="436"/>
        <v>42615.7106712963</v>
      </c>
      <c r="U2750" s="18">
        <f t="shared" si="437"/>
        <v>30</v>
      </c>
    </row>
    <row r="2751" spans="1:21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433"/>
        <v>1.0999999999999999</v>
      </c>
      <c r="P2751" s="7">
        <f t="shared" si="444"/>
        <v>55</v>
      </c>
      <c r="Q2751" t="str">
        <f t="shared" si="441"/>
        <v>publishing</v>
      </c>
      <c r="R2751" t="str">
        <f t="shared" si="443"/>
        <v>children's books</v>
      </c>
      <c r="S2751" s="4">
        <f t="shared" si="435"/>
        <v>42068.799039351856</v>
      </c>
      <c r="T2751" s="4">
        <f t="shared" si="436"/>
        <v>42098.757372685184</v>
      </c>
      <c r="U2751" s="18">
        <f t="shared" si="437"/>
        <v>29.958333333328483</v>
      </c>
    </row>
    <row r="2752" spans="1:21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433"/>
        <v>0</v>
      </c>
      <c r="P2752" s="7">
        <v>0</v>
      </c>
      <c r="Q2752" t="str">
        <f t="shared" si="441"/>
        <v>publishing</v>
      </c>
      <c r="R2752" t="str">
        <f t="shared" si="443"/>
        <v>children's books</v>
      </c>
      <c r="S2752" s="4">
        <f t="shared" si="435"/>
        <v>41078.899826388893</v>
      </c>
      <c r="T2752" s="4">
        <f t="shared" si="436"/>
        <v>41090.833333333336</v>
      </c>
      <c r="U2752" s="18">
        <f t="shared" si="437"/>
        <v>11.933506944442343</v>
      </c>
    </row>
    <row r="2753" spans="1:21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433"/>
        <v>0</v>
      </c>
      <c r="P2753" s="7">
        <v>0</v>
      </c>
      <c r="Q2753" t="str">
        <f t="shared" si="441"/>
        <v>publishing</v>
      </c>
      <c r="R2753" t="str">
        <f t="shared" si="443"/>
        <v>children's books</v>
      </c>
      <c r="S2753" s="4">
        <f t="shared" si="435"/>
        <v>41747.887060185181</v>
      </c>
      <c r="T2753" s="4">
        <f t="shared" si="436"/>
        <v>41807.887060185181</v>
      </c>
      <c r="U2753" s="18">
        <f t="shared" si="437"/>
        <v>60</v>
      </c>
    </row>
    <row r="2754" spans="1:21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445">(E2754/D2754)*100</f>
        <v>11.458333333333332</v>
      </c>
      <c r="P2754" s="7">
        <f>E2754/L2754</f>
        <v>39.285714285714285</v>
      </c>
      <c r="Q2754" t="str">
        <f t="shared" si="441"/>
        <v>publishing</v>
      </c>
      <c r="R2754" t="str">
        <f t="shared" si="443"/>
        <v>children's books</v>
      </c>
      <c r="S2754" s="4">
        <f t="shared" ref="S2754:S2817" si="446" xml:space="preserve"> ((J2754/86400) +25569)</f>
        <v>40855.765092592592</v>
      </c>
      <c r="T2754" s="4">
        <f t="shared" ref="T2754:T2817" si="447" xml:space="preserve"> ((I2754/86400) +25569)</f>
        <v>40895.765092592592</v>
      </c>
      <c r="U2754" s="18">
        <f t="shared" si="437"/>
        <v>40</v>
      </c>
    </row>
    <row r="2755" spans="1:21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445"/>
        <v>19</v>
      </c>
      <c r="P2755" s="7">
        <f>E2755/L2755</f>
        <v>47.5</v>
      </c>
      <c r="Q2755" t="str">
        <f t="shared" ref="Q2755:Q2782" si="448">LEFT(N2755,10)</f>
        <v>publishing</v>
      </c>
      <c r="R2755" t="str">
        <f t="shared" si="443"/>
        <v>children's books</v>
      </c>
      <c r="S2755" s="4">
        <f t="shared" si="446"/>
        <v>41117.900729166664</v>
      </c>
      <c r="T2755" s="4">
        <f t="shared" si="447"/>
        <v>41147.900729166664</v>
      </c>
      <c r="U2755" s="18">
        <f t="shared" ref="U2755:U2818" si="449">T2755-S2755</f>
        <v>30</v>
      </c>
    </row>
    <row r="2756" spans="1:21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445"/>
        <v>0</v>
      </c>
      <c r="P2756" s="7">
        <v>0</v>
      </c>
      <c r="Q2756" t="str">
        <f t="shared" si="448"/>
        <v>publishing</v>
      </c>
      <c r="R2756" t="str">
        <f t="shared" si="443"/>
        <v>children's books</v>
      </c>
      <c r="S2756" s="4">
        <f t="shared" si="446"/>
        <v>41863.636006944442</v>
      </c>
      <c r="T2756" s="4">
        <f t="shared" si="447"/>
        <v>41893.636006944442</v>
      </c>
      <c r="U2756" s="18">
        <f t="shared" si="449"/>
        <v>30</v>
      </c>
    </row>
    <row r="2757" spans="1:21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445"/>
        <v>52</v>
      </c>
      <c r="P2757" s="7">
        <f>E2757/L2757</f>
        <v>17.333333333333332</v>
      </c>
      <c r="Q2757" t="str">
        <f t="shared" si="448"/>
        <v>publishing</v>
      </c>
      <c r="R2757" t="str">
        <f t="shared" si="443"/>
        <v>children's books</v>
      </c>
      <c r="S2757" s="4">
        <f t="shared" si="446"/>
        <v>42072.790821759263</v>
      </c>
      <c r="T2757" s="4">
        <f t="shared" si="447"/>
        <v>42102.790821759263</v>
      </c>
      <c r="U2757" s="18">
        <f t="shared" si="449"/>
        <v>30</v>
      </c>
    </row>
    <row r="2758" spans="1:21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445"/>
        <v>10.48</v>
      </c>
      <c r="P2758" s="7">
        <f>E2758/L2758</f>
        <v>31.757575757575758</v>
      </c>
      <c r="Q2758" t="str">
        <f t="shared" si="448"/>
        <v>publishing</v>
      </c>
      <c r="R2758" t="str">
        <f t="shared" si="443"/>
        <v>children's books</v>
      </c>
      <c r="S2758" s="4">
        <f t="shared" si="446"/>
        <v>41620.900474537033</v>
      </c>
      <c r="T2758" s="4">
        <f t="shared" si="447"/>
        <v>41650.900474537033</v>
      </c>
      <c r="U2758" s="18">
        <f t="shared" si="449"/>
        <v>30</v>
      </c>
    </row>
    <row r="2759" spans="1:21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445"/>
        <v>0.66666666666666674</v>
      </c>
      <c r="P2759" s="7">
        <f>E2759/L2759</f>
        <v>5</v>
      </c>
      <c r="Q2759" t="str">
        <f t="shared" si="448"/>
        <v>publishing</v>
      </c>
      <c r="R2759" t="str">
        <f t="shared" si="443"/>
        <v>children's books</v>
      </c>
      <c r="S2759" s="4">
        <f t="shared" si="446"/>
        <v>42573.65662037037</v>
      </c>
      <c r="T2759" s="4">
        <f t="shared" si="447"/>
        <v>42588.65662037037</v>
      </c>
      <c r="U2759" s="18">
        <f t="shared" si="449"/>
        <v>15</v>
      </c>
    </row>
    <row r="2760" spans="1:21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445"/>
        <v>11.700000000000001</v>
      </c>
      <c r="P2760" s="7">
        <f>E2760/L2760</f>
        <v>39</v>
      </c>
      <c r="Q2760" t="str">
        <f t="shared" si="448"/>
        <v>publishing</v>
      </c>
      <c r="R2760" t="str">
        <f t="shared" si="443"/>
        <v>children's books</v>
      </c>
      <c r="S2760" s="4">
        <f t="shared" si="446"/>
        <v>42639.441932870366</v>
      </c>
      <c r="T2760" s="4">
        <f t="shared" si="447"/>
        <v>42653.441932870366</v>
      </c>
      <c r="U2760" s="18">
        <f t="shared" si="449"/>
        <v>14</v>
      </c>
    </row>
    <row r="2761" spans="1:21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445"/>
        <v>10.5</v>
      </c>
      <c r="P2761" s="7">
        <f>E2761/L2761</f>
        <v>52.5</v>
      </c>
      <c r="Q2761" t="str">
        <f t="shared" si="448"/>
        <v>publishing</v>
      </c>
      <c r="R2761" t="str">
        <f t="shared" si="443"/>
        <v>children's books</v>
      </c>
      <c r="S2761" s="4">
        <f t="shared" si="446"/>
        <v>42524.36650462963</v>
      </c>
      <c r="T2761" s="4">
        <f t="shared" si="447"/>
        <v>42567.36650462963</v>
      </c>
      <c r="U2761" s="18">
        <f t="shared" si="449"/>
        <v>43</v>
      </c>
    </row>
    <row r="2762" spans="1:21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445"/>
        <v>0</v>
      </c>
      <c r="P2762" s="7">
        <v>0</v>
      </c>
      <c r="Q2762" t="str">
        <f t="shared" si="448"/>
        <v>publishing</v>
      </c>
      <c r="R2762" t="str">
        <f t="shared" si="443"/>
        <v>children's books</v>
      </c>
      <c r="S2762" s="4">
        <f t="shared" si="446"/>
        <v>41415.461319444446</v>
      </c>
      <c r="T2762" s="4">
        <f t="shared" si="447"/>
        <v>41445.461319444446</v>
      </c>
      <c r="U2762" s="18">
        <f t="shared" si="449"/>
        <v>30</v>
      </c>
    </row>
    <row r="2763" spans="1:21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445"/>
        <v>0.72</v>
      </c>
      <c r="P2763" s="7">
        <f>E2763/L2763</f>
        <v>9</v>
      </c>
      <c r="Q2763" t="str">
        <f t="shared" si="448"/>
        <v>publishing</v>
      </c>
      <c r="R2763" t="str">
        <f t="shared" si="443"/>
        <v>children's books</v>
      </c>
      <c r="S2763" s="4">
        <f t="shared" si="446"/>
        <v>41247.063576388886</v>
      </c>
      <c r="T2763" s="4">
        <f t="shared" si="447"/>
        <v>41277.063576388886</v>
      </c>
      <c r="U2763" s="18">
        <f t="shared" si="449"/>
        <v>30</v>
      </c>
    </row>
    <row r="2764" spans="1:21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445"/>
        <v>0.76923076923076927</v>
      </c>
      <c r="P2764" s="7">
        <f>E2764/L2764</f>
        <v>25</v>
      </c>
      <c r="Q2764" t="str">
        <f t="shared" si="448"/>
        <v>publishing</v>
      </c>
      <c r="R2764" t="str">
        <f t="shared" si="443"/>
        <v>children's books</v>
      </c>
      <c r="S2764" s="4">
        <f t="shared" si="446"/>
        <v>40927.036979166667</v>
      </c>
      <c r="T2764" s="4">
        <f t="shared" si="447"/>
        <v>40986.995312500003</v>
      </c>
      <c r="U2764" s="18">
        <f t="shared" si="449"/>
        <v>59.958333333335759</v>
      </c>
    </row>
    <row r="2765" spans="1:21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445"/>
        <v>0.22842639593908631</v>
      </c>
      <c r="P2765" s="7">
        <f>E2765/L2765</f>
        <v>30</v>
      </c>
      <c r="Q2765" t="str">
        <f t="shared" si="448"/>
        <v>publishing</v>
      </c>
      <c r="R2765" t="str">
        <f t="shared" si="443"/>
        <v>children's books</v>
      </c>
      <c r="S2765" s="4">
        <f t="shared" si="446"/>
        <v>41373.579675925925</v>
      </c>
      <c r="T2765" s="4">
        <f t="shared" si="447"/>
        <v>41418.579675925925</v>
      </c>
      <c r="U2765" s="18">
        <f t="shared" si="449"/>
        <v>45</v>
      </c>
    </row>
    <row r="2766" spans="1:21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445"/>
        <v>1.125</v>
      </c>
      <c r="P2766" s="7">
        <f>E2766/L2766</f>
        <v>11.25</v>
      </c>
      <c r="Q2766" t="str">
        <f t="shared" si="448"/>
        <v>publishing</v>
      </c>
      <c r="R2766" t="str">
        <f t="shared" si="443"/>
        <v>children's books</v>
      </c>
      <c r="S2766" s="4">
        <f t="shared" si="446"/>
        <v>41030.292025462964</v>
      </c>
      <c r="T2766" s="4">
        <f t="shared" si="447"/>
        <v>41059.791666666664</v>
      </c>
      <c r="U2766" s="18">
        <f t="shared" si="449"/>
        <v>29.499641203699866</v>
      </c>
    </row>
    <row r="2767" spans="1:21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445"/>
        <v>0</v>
      </c>
      <c r="P2767" s="7">
        <v>0</v>
      </c>
      <c r="Q2767" t="str">
        <f t="shared" si="448"/>
        <v>publishing</v>
      </c>
      <c r="R2767" t="str">
        <f t="shared" si="443"/>
        <v>children's books</v>
      </c>
      <c r="S2767" s="4">
        <f t="shared" si="446"/>
        <v>41194.579027777778</v>
      </c>
      <c r="T2767" s="4">
        <f t="shared" si="447"/>
        <v>41210.579027777778</v>
      </c>
      <c r="U2767" s="18">
        <f t="shared" si="449"/>
        <v>16</v>
      </c>
    </row>
    <row r="2768" spans="1:21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445"/>
        <v>2</v>
      </c>
      <c r="P2768" s="7">
        <f>E2768/L2768</f>
        <v>25</v>
      </c>
      <c r="Q2768" t="str">
        <f t="shared" si="448"/>
        <v>publishing</v>
      </c>
      <c r="R2768" t="str">
        <f t="shared" si="443"/>
        <v>children's books</v>
      </c>
      <c r="S2768" s="4">
        <f t="shared" si="446"/>
        <v>40736.668032407411</v>
      </c>
      <c r="T2768" s="4">
        <f t="shared" si="447"/>
        <v>40766.668032407411</v>
      </c>
      <c r="U2768" s="18">
        <f t="shared" si="449"/>
        <v>30</v>
      </c>
    </row>
    <row r="2769" spans="1:21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445"/>
        <v>0.85000000000000009</v>
      </c>
      <c r="P2769" s="7">
        <f>E2769/L2769</f>
        <v>11.333333333333334</v>
      </c>
      <c r="Q2769" t="str">
        <f t="shared" si="448"/>
        <v>publishing</v>
      </c>
      <c r="R2769" t="str">
        <f t="shared" si="443"/>
        <v>children's books</v>
      </c>
      <c r="S2769" s="4">
        <f t="shared" si="446"/>
        <v>42172.958912037036</v>
      </c>
      <c r="T2769" s="4">
        <f t="shared" si="447"/>
        <v>42232.958912037036</v>
      </c>
      <c r="U2769" s="18">
        <f t="shared" si="449"/>
        <v>60</v>
      </c>
    </row>
    <row r="2770" spans="1:21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445"/>
        <v>14.314285714285715</v>
      </c>
      <c r="P2770" s="7">
        <f>E2770/L2770</f>
        <v>29.470588235294116</v>
      </c>
      <c r="Q2770" t="str">
        <f t="shared" si="448"/>
        <v>publishing</v>
      </c>
      <c r="R2770" t="str">
        <f t="shared" si="443"/>
        <v>children's books</v>
      </c>
      <c r="S2770" s="4">
        <f t="shared" si="446"/>
        <v>40967.614849537036</v>
      </c>
      <c r="T2770" s="4">
        <f t="shared" si="447"/>
        <v>40997.573182870372</v>
      </c>
      <c r="U2770" s="18">
        <f t="shared" si="449"/>
        <v>29.958333333335759</v>
      </c>
    </row>
    <row r="2771" spans="1:21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445"/>
        <v>0.25</v>
      </c>
      <c r="P2771" s="7">
        <f>E2771/L2771</f>
        <v>1</v>
      </c>
      <c r="Q2771" t="str">
        <f t="shared" si="448"/>
        <v>publishing</v>
      </c>
      <c r="R2771" t="str">
        <f t="shared" si="443"/>
        <v>children's books</v>
      </c>
      <c r="S2771" s="4">
        <f t="shared" si="446"/>
        <v>41745.826273148152</v>
      </c>
      <c r="T2771" s="4">
        <f t="shared" si="447"/>
        <v>41795.826273148152</v>
      </c>
      <c r="U2771" s="18">
        <f t="shared" si="449"/>
        <v>50</v>
      </c>
    </row>
    <row r="2772" spans="1:21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445"/>
        <v>10.411249999999999</v>
      </c>
      <c r="P2772" s="7">
        <f>E2772/L2772</f>
        <v>63.098484848484851</v>
      </c>
      <c r="Q2772" t="str">
        <f t="shared" si="448"/>
        <v>publishing</v>
      </c>
      <c r="R2772" t="str">
        <f t="shared" si="443"/>
        <v>children's books</v>
      </c>
      <c r="S2772" s="4">
        <f t="shared" si="446"/>
        <v>41686.705208333333</v>
      </c>
      <c r="T2772" s="4">
        <f t="shared" si="447"/>
        <v>41716.663541666669</v>
      </c>
      <c r="U2772" s="18">
        <f t="shared" si="449"/>
        <v>29.958333333335759</v>
      </c>
    </row>
    <row r="2773" spans="1:21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445"/>
        <v>0</v>
      </c>
      <c r="P2773" s="7">
        <v>0</v>
      </c>
      <c r="Q2773" t="str">
        <f t="shared" si="448"/>
        <v>publishing</v>
      </c>
      <c r="R2773" t="str">
        <f t="shared" si="443"/>
        <v>children's books</v>
      </c>
      <c r="S2773" s="4">
        <f t="shared" si="446"/>
        <v>41257.531712962962</v>
      </c>
      <c r="T2773" s="4">
        <f t="shared" si="447"/>
        <v>41306.708333333336</v>
      </c>
      <c r="U2773" s="18">
        <f t="shared" si="449"/>
        <v>49.176620370373712</v>
      </c>
    </row>
    <row r="2774" spans="1:21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445"/>
        <v>0</v>
      </c>
      <c r="P2774" s="7">
        <v>0</v>
      </c>
      <c r="Q2774" t="str">
        <f t="shared" si="448"/>
        <v>publishing</v>
      </c>
      <c r="R2774" t="str">
        <f t="shared" si="443"/>
        <v>children's books</v>
      </c>
      <c r="S2774" s="4">
        <f t="shared" si="446"/>
        <v>41537.869143518517</v>
      </c>
      <c r="T2774" s="4">
        <f t="shared" si="447"/>
        <v>41552.869143518517</v>
      </c>
      <c r="U2774" s="18">
        <f t="shared" si="449"/>
        <v>15</v>
      </c>
    </row>
    <row r="2775" spans="1:21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445"/>
        <v>0.18867924528301888</v>
      </c>
      <c r="P2775" s="7">
        <f t="shared" ref="P2775:P2781" si="450">E2775/L2775</f>
        <v>1</v>
      </c>
      <c r="Q2775" t="str">
        <f t="shared" si="448"/>
        <v>publishing</v>
      </c>
      <c r="R2775" t="str">
        <f t="shared" si="443"/>
        <v>children's books</v>
      </c>
      <c r="S2775" s="4">
        <f t="shared" si="446"/>
        <v>42474.86482638889</v>
      </c>
      <c r="T2775" s="4">
        <f t="shared" si="447"/>
        <v>42484.86482638889</v>
      </c>
      <c r="U2775" s="18">
        <f t="shared" si="449"/>
        <v>10</v>
      </c>
    </row>
    <row r="2776" spans="1:21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445"/>
        <v>14.249999999999998</v>
      </c>
      <c r="P2776" s="7">
        <f t="shared" si="450"/>
        <v>43.846153846153847</v>
      </c>
      <c r="Q2776" t="str">
        <f t="shared" si="448"/>
        <v>publishing</v>
      </c>
      <c r="R2776" t="str">
        <f t="shared" si="443"/>
        <v>children's books</v>
      </c>
      <c r="S2776" s="4">
        <f t="shared" si="446"/>
        <v>41311.126481481479</v>
      </c>
      <c r="T2776" s="4">
        <f t="shared" si="447"/>
        <v>41341.126481481479</v>
      </c>
      <c r="U2776" s="18">
        <f t="shared" si="449"/>
        <v>30</v>
      </c>
    </row>
    <row r="2777" spans="1:21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445"/>
        <v>3</v>
      </c>
      <c r="P2777" s="7">
        <f t="shared" si="450"/>
        <v>75</v>
      </c>
      <c r="Q2777" t="str">
        <f t="shared" si="448"/>
        <v>publishing</v>
      </c>
      <c r="R2777" t="str">
        <f t="shared" si="443"/>
        <v>children's books</v>
      </c>
      <c r="S2777" s="4">
        <f t="shared" si="446"/>
        <v>40863.013356481482</v>
      </c>
      <c r="T2777" s="4">
        <f t="shared" si="447"/>
        <v>40893.013356481482</v>
      </c>
      <c r="U2777" s="18">
        <f t="shared" si="449"/>
        <v>30</v>
      </c>
    </row>
    <row r="2778" spans="1:21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445"/>
        <v>7.8809523809523814</v>
      </c>
      <c r="P2778" s="7">
        <f t="shared" si="450"/>
        <v>45.972222222222221</v>
      </c>
      <c r="Q2778" t="str">
        <f t="shared" si="448"/>
        <v>publishing</v>
      </c>
      <c r="R2778" t="str">
        <f t="shared" si="443"/>
        <v>children's books</v>
      </c>
      <c r="S2778" s="4">
        <f t="shared" si="446"/>
        <v>42136.297175925924</v>
      </c>
      <c r="T2778" s="4">
        <f t="shared" si="447"/>
        <v>42167.297175925924</v>
      </c>
      <c r="U2778" s="18">
        <f t="shared" si="449"/>
        <v>31</v>
      </c>
    </row>
    <row r="2779" spans="1:21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445"/>
        <v>0.33333333333333337</v>
      </c>
      <c r="P2779" s="7">
        <f t="shared" si="450"/>
        <v>10</v>
      </c>
      <c r="Q2779" t="str">
        <f t="shared" si="448"/>
        <v>publishing</v>
      </c>
      <c r="R2779" t="str">
        <f t="shared" si="443"/>
        <v>children's books</v>
      </c>
      <c r="S2779" s="4">
        <f t="shared" si="446"/>
        <v>42172.669027777782</v>
      </c>
      <c r="T2779" s="4">
        <f t="shared" si="447"/>
        <v>42202.669027777782</v>
      </c>
      <c r="U2779" s="18">
        <f t="shared" si="449"/>
        <v>30</v>
      </c>
    </row>
    <row r="2780" spans="1:21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445"/>
        <v>25.545454545454543</v>
      </c>
      <c r="P2780" s="7">
        <f t="shared" si="450"/>
        <v>93.666666666666671</v>
      </c>
      <c r="Q2780" t="str">
        <f t="shared" si="448"/>
        <v>publishing</v>
      </c>
      <c r="R2780" t="str">
        <f t="shared" si="443"/>
        <v>children's books</v>
      </c>
      <c r="S2780" s="4">
        <f t="shared" si="446"/>
        <v>41846.978078703702</v>
      </c>
      <c r="T2780" s="4">
        <f t="shared" si="447"/>
        <v>41876.978078703702</v>
      </c>
      <c r="U2780" s="18">
        <f t="shared" si="449"/>
        <v>30</v>
      </c>
    </row>
    <row r="2781" spans="1:21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445"/>
        <v>2.12</v>
      </c>
      <c r="P2781" s="7">
        <f t="shared" si="450"/>
        <v>53</v>
      </c>
      <c r="Q2781" t="str">
        <f t="shared" si="448"/>
        <v>publishing</v>
      </c>
      <c r="R2781" t="str">
        <f t="shared" si="443"/>
        <v>children's books</v>
      </c>
      <c r="S2781" s="4">
        <f t="shared" si="446"/>
        <v>42300.585891203707</v>
      </c>
      <c r="T2781" s="4">
        <f t="shared" si="447"/>
        <v>42330.627557870372</v>
      </c>
      <c r="U2781" s="18">
        <f t="shared" si="449"/>
        <v>30.041666666664241</v>
      </c>
    </row>
    <row r="2782" spans="1:21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445"/>
        <v>0</v>
      </c>
      <c r="P2782" s="7">
        <v>0</v>
      </c>
      <c r="Q2782" t="str">
        <f t="shared" si="448"/>
        <v>publishing</v>
      </c>
      <c r="R2782" t="str">
        <f t="shared" si="443"/>
        <v>children's books</v>
      </c>
      <c r="S2782" s="4">
        <f t="shared" si="446"/>
        <v>42774.447777777779</v>
      </c>
      <c r="T2782" s="4">
        <f t="shared" si="447"/>
        <v>42804.447777777779</v>
      </c>
      <c r="U2782" s="18">
        <f t="shared" si="449"/>
        <v>30</v>
      </c>
    </row>
    <row r="2783" spans="1:21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445"/>
        <v>105.28</v>
      </c>
      <c r="P2783" s="7">
        <f t="shared" ref="P2783:P2814" si="451">E2783/L2783</f>
        <v>47</v>
      </c>
      <c r="Q2783" t="str">
        <f t="shared" ref="Q2783:Q2846" si="452">LEFT(N2783,7)</f>
        <v>theater</v>
      </c>
      <c r="R2783" t="str">
        <f t="shared" ref="R2783:R2814" si="453">RIGHT(N2783,5)</f>
        <v>plays</v>
      </c>
      <c r="S2783" s="4">
        <f t="shared" si="446"/>
        <v>42018.94159722222</v>
      </c>
      <c r="T2783" s="4">
        <f t="shared" si="447"/>
        <v>42047.291666666672</v>
      </c>
      <c r="U2783" s="18">
        <f t="shared" si="449"/>
        <v>28.350069444451947</v>
      </c>
    </row>
    <row r="2784" spans="1:21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445"/>
        <v>120</v>
      </c>
      <c r="P2784" s="7">
        <f t="shared" si="451"/>
        <v>66.666666666666671</v>
      </c>
      <c r="Q2784" t="str">
        <f t="shared" si="452"/>
        <v>theater</v>
      </c>
      <c r="R2784" t="str">
        <f t="shared" si="453"/>
        <v>plays</v>
      </c>
      <c r="S2784" s="4">
        <f t="shared" si="446"/>
        <v>42026.924976851849</v>
      </c>
      <c r="T2784" s="4">
        <f t="shared" si="447"/>
        <v>42052.207638888889</v>
      </c>
      <c r="U2784" s="18">
        <f t="shared" si="449"/>
        <v>25.282662037039699</v>
      </c>
    </row>
    <row r="2785" spans="1:21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445"/>
        <v>114.5</v>
      </c>
      <c r="P2785" s="7">
        <f t="shared" si="451"/>
        <v>18.770491803278688</v>
      </c>
      <c r="Q2785" t="str">
        <f t="shared" si="452"/>
        <v>theater</v>
      </c>
      <c r="R2785" t="str">
        <f t="shared" si="453"/>
        <v>plays</v>
      </c>
      <c r="S2785" s="4">
        <f t="shared" si="446"/>
        <v>42103.535254629634</v>
      </c>
      <c r="T2785" s="4">
        <f t="shared" si="447"/>
        <v>42117.535254629634</v>
      </c>
      <c r="U2785" s="18">
        <f t="shared" si="449"/>
        <v>14</v>
      </c>
    </row>
    <row r="2786" spans="1:21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445"/>
        <v>119</v>
      </c>
      <c r="P2786" s="7">
        <f t="shared" si="451"/>
        <v>66.111111111111114</v>
      </c>
      <c r="Q2786" t="str">
        <f t="shared" si="452"/>
        <v>theater</v>
      </c>
      <c r="R2786" t="str">
        <f t="shared" si="453"/>
        <v>plays</v>
      </c>
      <c r="S2786" s="4">
        <f t="shared" si="446"/>
        <v>41920.787534722222</v>
      </c>
      <c r="T2786" s="4">
        <f t="shared" si="447"/>
        <v>41941.787534722222</v>
      </c>
      <c r="U2786" s="18">
        <f t="shared" si="449"/>
        <v>21</v>
      </c>
    </row>
    <row r="2787" spans="1:21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445"/>
        <v>104.67999999999999</v>
      </c>
      <c r="P2787" s="7">
        <f t="shared" si="451"/>
        <v>36.859154929577464</v>
      </c>
      <c r="Q2787" t="str">
        <f t="shared" si="452"/>
        <v>theater</v>
      </c>
      <c r="R2787" t="str">
        <f t="shared" si="453"/>
        <v>plays</v>
      </c>
      <c r="S2787" s="4">
        <f t="shared" si="446"/>
        <v>42558.189432870371</v>
      </c>
      <c r="T2787" s="4">
        <f t="shared" si="447"/>
        <v>42587.875</v>
      </c>
      <c r="U2787" s="18">
        <f t="shared" si="449"/>
        <v>29.685567129628907</v>
      </c>
    </row>
    <row r="2788" spans="1:21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445"/>
        <v>117.83999999999999</v>
      </c>
      <c r="P2788" s="7">
        <f t="shared" si="451"/>
        <v>39.810810810810814</v>
      </c>
      <c r="Q2788" t="str">
        <f t="shared" si="452"/>
        <v>theater</v>
      </c>
      <c r="R2788" t="str">
        <f t="shared" si="453"/>
        <v>plays</v>
      </c>
      <c r="S2788" s="4">
        <f t="shared" si="446"/>
        <v>41815.569212962961</v>
      </c>
      <c r="T2788" s="4">
        <f t="shared" si="447"/>
        <v>41829.569212962961</v>
      </c>
      <c r="U2788" s="18">
        <f t="shared" si="449"/>
        <v>14</v>
      </c>
    </row>
    <row r="2789" spans="1:21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445"/>
        <v>119.7</v>
      </c>
      <c r="P2789" s="7">
        <f t="shared" si="451"/>
        <v>31.5</v>
      </c>
      <c r="Q2789" t="str">
        <f t="shared" si="452"/>
        <v>theater</v>
      </c>
      <c r="R2789" t="str">
        <f t="shared" si="453"/>
        <v>plays</v>
      </c>
      <c r="S2789" s="4">
        <f t="shared" si="446"/>
        <v>41808.198518518519</v>
      </c>
      <c r="T2789" s="4">
        <f t="shared" si="447"/>
        <v>41838.198518518519</v>
      </c>
      <c r="U2789" s="18">
        <f t="shared" si="449"/>
        <v>30</v>
      </c>
    </row>
    <row r="2790" spans="1:21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445"/>
        <v>102.49999999999999</v>
      </c>
      <c r="P2790" s="7">
        <f t="shared" si="451"/>
        <v>102.5</v>
      </c>
      <c r="Q2790" t="str">
        <f t="shared" si="452"/>
        <v>theater</v>
      </c>
      <c r="R2790" t="str">
        <f t="shared" si="453"/>
        <v>plays</v>
      </c>
      <c r="S2790" s="4">
        <f t="shared" si="446"/>
        <v>42550.701886574076</v>
      </c>
      <c r="T2790" s="4">
        <f t="shared" si="447"/>
        <v>42580.701886574076</v>
      </c>
      <c r="U2790" s="18">
        <f t="shared" si="449"/>
        <v>30</v>
      </c>
    </row>
    <row r="2791" spans="1:21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445"/>
        <v>101.16666666666667</v>
      </c>
      <c r="P2791" s="7">
        <f t="shared" si="451"/>
        <v>126.45833333333333</v>
      </c>
      <c r="Q2791" t="str">
        <f t="shared" si="452"/>
        <v>theater</v>
      </c>
      <c r="R2791" t="str">
        <f t="shared" si="453"/>
        <v>plays</v>
      </c>
      <c r="S2791" s="4">
        <f t="shared" si="446"/>
        <v>42056.013124999998</v>
      </c>
      <c r="T2791" s="4">
        <f t="shared" si="447"/>
        <v>42075.166666666672</v>
      </c>
      <c r="U2791" s="18">
        <f t="shared" si="449"/>
        <v>19.153541666673846</v>
      </c>
    </row>
    <row r="2792" spans="1:21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445"/>
        <v>105.33333333333333</v>
      </c>
      <c r="P2792" s="7">
        <f t="shared" si="451"/>
        <v>47.878787878787875</v>
      </c>
      <c r="Q2792" t="str">
        <f t="shared" si="452"/>
        <v>theater</v>
      </c>
      <c r="R2792" t="str">
        <f t="shared" si="453"/>
        <v>plays</v>
      </c>
      <c r="S2792" s="4">
        <f t="shared" si="446"/>
        <v>42016.938692129625</v>
      </c>
      <c r="T2792" s="4">
        <f t="shared" si="447"/>
        <v>42046.938692129625</v>
      </c>
      <c r="U2792" s="18">
        <f t="shared" si="449"/>
        <v>30</v>
      </c>
    </row>
    <row r="2793" spans="1:21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445"/>
        <v>102.49999999999999</v>
      </c>
      <c r="P2793" s="7">
        <f t="shared" si="451"/>
        <v>73.214285714285708</v>
      </c>
      <c r="Q2793" t="str">
        <f t="shared" si="452"/>
        <v>theater</v>
      </c>
      <c r="R2793" t="str">
        <f t="shared" si="453"/>
        <v>plays</v>
      </c>
      <c r="S2793" s="4">
        <f t="shared" si="446"/>
        <v>42591.899988425925</v>
      </c>
      <c r="T2793" s="4">
        <f t="shared" si="447"/>
        <v>42622.166666666672</v>
      </c>
      <c r="U2793" s="18">
        <f t="shared" si="449"/>
        <v>30.266678240746842</v>
      </c>
    </row>
    <row r="2794" spans="1:21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445"/>
        <v>107.60000000000001</v>
      </c>
      <c r="P2794" s="7">
        <f t="shared" si="451"/>
        <v>89.666666666666671</v>
      </c>
      <c r="Q2794" t="str">
        <f t="shared" si="452"/>
        <v>theater</v>
      </c>
      <c r="R2794" t="str">
        <f t="shared" si="453"/>
        <v>plays</v>
      </c>
      <c r="S2794" s="4">
        <f t="shared" si="446"/>
        <v>42183.231006944443</v>
      </c>
      <c r="T2794" s="4">
        <f t="shared" si="447"/>
        <v>42228.231006944443</v>
      </c>
      <c r="U2794" s="18">
        <f t="shared" si="449"/>
        <v>45</v>
      </c>
    </row>
    <row r="2795" spans="1:21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445"/>
        <v>110.5675</v>
      </c>
      <c r="P2795" s="7">
        <f t="shared" si="451"/>
        <v>151.4623287671233</v>
      </c>
      <c r="Q2795" t="str">
        <f t="shared" si="452"/>
        <v>theater</v>
      </c>
      <c r="R2795" t="str">
        <f t="shared" si="453"/>
        <v>plays</v>
      </c>
      <c r="S2795" s="4">
        <f t="shared" si="446"/>
        <v>42176.419039351851</v>
      </c>
      <c r="T2795" s="4">
        <f t="shared" si="447"/>
        <v>42206.419039351851</v>
      </c>
      <c r="U2795" s="18">
        <f t="shared" si="449"/>
        <v>30</v>
      </c>
    </row>
    <row r="2796" spans="1:21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445"/>
        <v>150</v>
      </c>
      <c r="P2796" s="7">
        <f t="shared" si="451"/>
        <v>25</v>
      </c>
      <c r="Q2796" t="str">
        <f t="shared" si="452"/>
        <v>theater</v>
      </c>
      <c r="R2796" t="str">
        <f t="shared" si="453"/>
        <v>plays</v>
      </c>
      <c r="S2796" s="4">
        <f t="shared" si="446"/>
        <v>42416.691655092596</v>
      </c>
      <c r="T2796" s="4">
        <f t="shared" si="447"/>
        <v>42432.791666666672</v>
      </c>
      <c r="U2796" s="18">
        <f t="shared" si="449"/>
        <v>16.100011574075324</v>
      </c>
    </row>
    <row r="2797" spans="1:21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445"/>
        <v>104.28571428571429</v>
      </c>
      <c r="P2797" s="7">
        <f t="shared" si="451"/>
        <v>36.5</v>
      </c>
      <c r="Q2797" t="str">
        <f t="shared" si="452"/>
        <v>theater</v>
      </c>
      <c r="R2797" t="str">
        <f t="shared" si="453"/>
        <v>plays</v>
      </c>
      <c r="S2797" s="4">
        <f t="shared" si="446"/>
        <v>41780.525937500002</v>
      </c>
      <c r="T2797" s="4">
        <f t="shared" si="447"/>
        <v>41796.958333333336</v>
      </c>
      <c r="U2797" s="18">
        <f t="shared" si="449"/>
        <v>16.43239583333343</v>
      </c>
    </row>
    <row r="2798" spans="1:21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445"/>
        <v>115.5</v>
      </c>
      <c r="P2798" s="7">
        <f t="shared" si="451"/>
        <v>44</v>
      </c>
      <c r="Q2798" t="str">
        <f t="shared" si="452"/>
        <v>theater</v>
      </c>
      <c r="R2798" t="str">
        <f t="shared" si="453"/>
        <v>plays</v>
      </c>
      <c r="S2798" s="4">
        <f t="shared" si="446"/>
        <v>41795.528101851851</v>
      </c>
      <c r="T2798" s="4">
        <f t="shared" si="447"/>
        <v>41825.528101851851</v>
      </c>
      <c r="U2798" s="18">
        <f t="shared" si="449"/>
        <v>30</v>
      </c>
    </row>
    <row r="2799" spans="1:21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445"/>
        <v>102.64512500000001</v>
      </c>
      <c r="P2799" s="7">
        <f t="shared" si="451"/>
        <v>87.357553191489373</v>
      </c>
      <c r="Q2799" t="str">
        <f t="shared" si="452"/>
        <v>theater</v>
      </c>
      <c r="R2799" t="str">
        <f t="shared" si="453"/>
        <v>plays</v>
      </c>
      <c r="S2799" s="4">
        <f t="shared" si="446"/>
        <v>41798.94027777778</v>
      </c>
      <c r="T2799" s="4">
        <f t="shared" si="447"/>
        <v>41828.94027777778</v>
      </c>
      <c r="U2799" s="18">
        <f t="shared" si="449"/>
        <v>30</v>
      </c>
    </row>
    <row r="2800" spans="1:21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445"/>
        <v>101.4</v>
      </c>
      <c r="P2800" s="7">
        <f t="shared" si="451"/>
        <v>36.474820143884891</v>
      </c>
      <c r="Q2800" t="str">
        <f t="shared" si="452"/>
        <v>theater</v>
      </c>
      <c r="R2800" t="str">
        <f t="shared" si="453"/>
        <v>plays</v>
      </c>
      <c r="S2800" s="4">
        <f t="shared" si="446"/>
        <v>42201.675011574072</v>
      </c>
      <c r="T2800" s="4">
        <f t="shared" si="447"/>
        <v>42216.666666666672</v>
      </c>
      <c r="U2800" s="18">
        <f t="shared" si="449"/>
        <v>14.991655092599103</v>
      </c>
    </row>
    <row r="2801" spans="1:21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445"/>
        <v>116.6348</v>
      </c>
      <c r="P2801" s="7">
        <f t="shared" si="451"/>
        <v>44.859538461538463</v>
      </c>
      <c r="Q2801" t="str">
        <f t="shared" si="452"/>
        <v>theater</v>
      </c>
      <c r="R2801" t="str">
        <f t="shared" si="453"/>
        <v>plays</v>
      </c>
      <c r="S2801" s="4">
        <f t="shared" si="446"/>
        <v>42507.264699074076</v>
      </c>
      <c r="T2801" s="4">
        <f t="shared" si="447"/>
        <v>42538.666666666672</v>
      </c>
      <c r="U2801" s="18">
        <f t="shared" si="449"/>
        <v>31.401967592595611</v>
      </c>
    </row>
    <row r="2802" spans="1:21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445"/>
        <v>133</v>
      </c>
      <c r="P2802" s="7">
        <f t="shared" si="451"/>
        <v>42.903225806451616</v>
      </c>
      <c r="Q2802" t="str">
        <f t="shared" si="452"/>
        <v>theater</v>
      </c>
      <c r="R2802" t="str">
        <f t="shared" si="453"/>
        <v>plays</v>
      </c>
      <c r="S2802" s="4">
        <f t="shared" si="446"/>
        <v>41948.552847222221</v>
      </c>
      <c r="T2802" s="4">
        <f t="shared" si="447"/>
        <v>42008.552847222221</v>
      </c>
      <c r="U2802" s="18">
        <f t="shared" si="449"/>
        <v>60</v>
      </c>
    </row>
    <row r="2803" spans="1:21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445"/>
        <v>133.20000000000002</v>
      </c>
      <c r="P2803" s="7">
        <f t="shared" si="451"/>
        <v>51.230769230769234</v>
      </c>
      <c r="Q2803" t="str">
        <f t="shared" si="452"/>
        <v>theater</v>
      </c>
      <c r="R2803" t="str">
        <f t="shared" si="453"/>
        <v>plays</v>
      </c>
      <c r="S2803" s="4">
        <f t="shared" si="446"/>
        <v>41900.243159722224</v>
      </c>
      <c r="T2803" s="4">
        <f t="shared" si="447"/>
        <v>41922.458333333336</v>
      </c>
      <c r="U2803" s="18">
        <f t="shared" si="449"/>
        <v>22.215173611111823</v>
      </c>
    </row>
    <row r="2804" spans="1:21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445"/>
        <v>101.83333333333333</v>
      </c>
      <c r="P2804" s="7">
        <f t="shared" si="451"/>
        <v>33.944444444444443</v>
      </c>
      <c r="Q2804" t="str">
        <f t="shared" si="452"/>
        <v>theater</v>
      </c>
      <c r="R2804" t="str">
        <f t="shared" si="453"/>
        <v>plays</v>
      </c>
      <c r="S2804" s="4">
        <f t="shared" si="446"/>
        <v>42192.64707175926</v>
      </c>
      <c r="T2804" s="4">
        <f t="shared" si="447"/>
        <v>42222.64707175926</v>
      </c>
      <c r="U2804" s="18">
        <f t="shared" si="449"/>
        <v>30</v>
      </c>
    </row>
    <row r="2805" spans="1:21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445"/>
        <v>127.95</v>
      </c>
      <c r="P2805" s="7">
        <f t="shared" si="451"/>
        <v>90.744680851063833</v>
      </c>
      <c r="Q2805" t="str">
        <f t="shared" si="452"/>
        <v>theater</v>
      </c>
      <c r="R2805" t="str">
        <f t="shared" si="453"/>
        <v>plays</v>
      </c>
      <c r="S2805" s="4">
        <f t="shared" si="446"/>
        <v>42158.065694444449</v>
      </c>
      <c r="T2805" s="4">
        <f t="shared" si="447"/>
        <v>42201</v>
      </c>
      <c r="U2805" s="18">
        <f t="shared" si="449"/>
        <v>42.934305555550964</v>
      </c>
    </row>
    <row r="2806" spans="1:21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445"/>
        <v>114.99999999999999</v>
      </c>
      <c r="P2806" s="7">
        <f t="shared" si="451"/>
        <v>50</v>
      </c>
      <c r="Q2806" t="str">
        <f t="shared" si="452"/>
        <v>theater</v>
      </c>
      <c r="R2806" t="str">
        <f t="shared" si="453"/>
        <v>plays</v>
      </c>
      <c r="S2806" s="4">
        <f t="shared" si="446"/>
        <v>41881.453587962962</v>
      </c>
      <c r="T2806" s="4">
        <f t="shared" si="447"/>
        <v>41911.453587962962</v>
      </c>
      <c r="U2806" s="18">
        <f t="shared" si="449"/>
        <v>30</v>
      </c>
    </row>
    <row r="2807" spans="1:21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445"/>
        <v>110.00000000000001</v>
      </c>
      <c r="P2807" s="7">
        <f t="shared" si="451"/>
        <v>24.444444444444443</v>
      </c>
      <c r="Q2807" t="str">
        <f t="shared" si="452"/>
        <v>theater</v>
      </c>
      <c r="R2807" t="str">
        <f t="shared" si="453"/>
        <v>plays</v>
      </c>
      <c r="S2807" s="4">
        <f t="shared" si="446"/>
        <v>42213.505474537036</v>
      </c>
      <c r="T2807" s="4">
        <f t="shared" si="447"/>
        <v>42238.505474537036</v>
      </c>
      <c r="U2807" s="18">
        <f t="shared" si="449"/>
        <v>25</v>
      </c>
    </row>
    <row r="2808" spans="1:21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445"/>
        <v>112.1</v>
      </c>
      <c r="P2808" s="7">
        <f t="shared" si="451"/>
        <v>44.25</v>
      </c>
      <c r="Q2808" t="str">
        <f t="shared" si="452"/>
        <v>theater</v>
      </c>
      <c r="R2808" t="str">
        <f t="shared" si="453"/>
        <v>plays</v>
      </c>
      <c r="S2808" s="4">
        <f t="shared" si="446"/>
        <v>42185.267245370371</v>
      </c>
      <c r="T2808" s="4">
        <f t="shared" si="447"/>
        <v>42221.458333333328</v>
      </c>
      <c r="U2808" s="18">
        <f t="shared" si="449"/>
        <v>36.191087962957681</v>
      </c>
    </row>
    <row r="2809" spans="1:21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445"/>
        <v>126</v>
      </c>
      <c r="P2809" s="7">
        <f t="shared" si="451"/>
        <v>67.741935483870961</v>
      </c>
      <c r="Q2809" t="str">
        <f t="shared" si="452"/>
        <v>theater</v>
      </c>
      <c r="R2809" t="str">
        <f t="shared" si="453"/>
        <v>plays</v>
      </c>
      <c r="S2809" s="4">
        <f t="shared" si="446"/>
        <v>42154.873124999998</v>
      </c>
      <c r="T2809" s="4">
        <f t="shared" si="447"/>
        <v>42184.873124999998</v>
      </c>
      <c r="U2809" s="18">
        <f t="shared" si="449"/>
        <v>30</v>
      </c>
    </row>
    <row r="2810" spans="1:21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445"/>
        <v>100.24444444444444</v>
      </c>
      <c r="P2810" s="7">
        <f t="shared" si="451"/>
        <v>65.376811594202906</v>
      </c>
      <c r="Q2810" t="str">
        <f t="shared" si="452"/>
        <v>theater</v>
      </c>
      <c r="R2810" t="str">
        <f t="shared" si="453"/>
        <v>plays</v>
      </c>
      <c r="S2810" s="4">
        <f t="shared" si="446"/>
        <v>42208.84646990741</v>
      </c>
      <c r="T2810" s="4">
        <f t="shared" si="447"/>
        <v>42238.84646990741</v>
      </c>
      <c r="U2810" s="18">
        <f t="shared" si="449"/>
        <v>30</v>
      </c>
    </row>
    <row r="2811" spans="1:21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445"/>
        <v>102.4</v>
      </c>
      <c r="P2811" s="7">
        <f t="shared" si="451"/>
        <v>121.9047619047619</v>
      </c>
      <c r="Q2811" t="str">
        <f t="shared" si="452"/>
        <v>theater</v>
      </c>
      <c r="R2811" t="str">
        <f t="shared" si="453"/>
        <v>plays</v>
      </c>
      <c r="S2811" s="4">
        <f t="shared" si="446"/>
        <v>42451.496817129635</v>
      </c>
      <c r="T2811" s="4">
        <f t="shared" si="447"/>
        <v>42459.610416666663</v>
      </c>
      <c r="U2811" s="18">
        <f t="shared" si="449"/>
        <v>8.1135995370277669</v>
      </c>
    </row>
    <row r="2812" spans="1:21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445"/>
        <v>108.2</v>
      </c>
      <c r="P2812" s="7">
        <f t="shared" si="451"/>
        <v>47.456140350877192</v>
      </c>
      <c r="Q2812" t="str">
        <f t="shared" si="452"/>
        <v>theater</v>
      </c>
      <c r="R2812" t="str">
        <f t="shared" si="453"/>
        <v>plays</v>
      </c>
      <c r="S2812" s="4">
        <f t="shared" si="446"/>
        <v>41759.13962962963</v>
      </c>
      <c r="T2812" s="4">
        <f t="shared" si="447"/>
        <v>41791.165972222225</v>
      </c>
      <c r="U2812" s="18">
        <f t="shared" si="449"/>
        <v>32.026342592595029</v>
      </c>
    </row>
    <row r="2813" spans="1:21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445"/>
        <v>100.27</v>
      </c>
      <c r="P2813" s="7">
        <f t="shared" si="451"/>
        <v>92.842592592592595</v>
      </c>
      <c r="Q2813" t="str">
        <f t="shared" si="452"/>
        <v>theater</v>
      </c>
      <c r="R2813" t="str">
        <f t="shared" si="453"/>
        <v>plays</v>
      </c>
      <c r="S2813" s="4">
        <f t="shared" si="446"/>
        <v>42028.496562500004</v>
      </c>
      <c r="T2813" s="4">
        <f t="shared" si="447"/>
        <v>42058.496562500004</v>
      </c>
      <c r="U2813" s="18">
        <f t="shared" si="449"/>
        <v>30</v>
      </c>
    </row>
    <row r="2814" spans="1:21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445"/>
        <v>113.3</v>
      </c>
      <c r="P2814" s="7">
        <f t="shared" si="451"/>
        <v>68.253012048192772</v>
      </c>
      <c r="Q2814" t="str">
        <f t="shared" si="452"/>
        <v>theater</v>
      </c>
      <c r="R2814" t="str">
        <f t="shared" si="453"/>
        <v>plays</v>
      </c>
      <c r="S2814" s="4">
        <f t="shared" si="446"/>
        <v>42054.74418981481</v>
      </c>
      <c r="T2814" s="4">
        <f t="shared" si="447"/>
        <v>42100.166666666672</v>
      </c>
      <c r="U2814" s="18">
        <f t="shared" si="449"/>
        <v>45.422476851861575</v>
      </c>
    </row>
    <row r="2815" spans="1:21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445"/>
        <v>127.57571428571428</v>
      </c>
      <c r="P2815" s="7">
        <f t="shared" ref="P2815:P2843" si="454">E2815/L2815</f>
        <v>37.209583333333335</v>
      </c>
      <c r="Q2815" t="str">
        <f t="shared" si="452"/>
        <v>theater</v>
      </c>
      <c r="R2815" t="str">
        <f t="shared" ref="R2815:R2846" si="455">RIGHT(N2815,5)</f>
        <v>plays</v>
      </c>
      <c r="S2815" s="4">
        <f t="shared" si="446"/>
        <v>42693.742604166662</v>
      </c>
      <c r="T2815" s="4">
        <f t="shared" si="447"/>
        <v>42718.742604166662</v>
      </c>
      <c r="U2815" s="18">
        <f t="shared" si="449"/>
        <v>25</v>
      </c>
    </row>
    <row r="2816" spans="1:21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445"/>
        <v>107.73333333333332</v>
      </c>
      <c r="P2816" s="7">
        <f t="shared" si="454"/>
        <v>25.25</v>
      </c>
      <c r="Q2816" t="str">
        <f t="shared" si="452"/>
        <v>theater</v>
      </c>
      <c r="R2816" t="str">
        <f t="shared" si="455"/>
        <v>plays</v>
      </c>
      <c r="S2816" s="4">
        <f t="shared" si="446"/>
        <v>42103.399479166663</v>
      </c>
      <c r="T2816" s="4">
        <f t="shared" si="447"/>
        <v>42133.399479166663</v>
      </c>
      <c r="U2816" s="18">
        <f t="shared" si="449"/>
        <v>30</v>
      </c>
    </row>
    <row r="2817" spans="1:21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445"/>
        <v>242</v>
      </c>
      <c r="P2817" s="7">
        <f t="shared" si="454"/>
        <v>43.214285714285715</v>
      </c>
      <c r="Q2817" t="str">
        <f t="shared" si="452"/>
        <v>theater</v>
      </c>
      <c r="R2817" t="str">
        <f t="shared" si="455"/>
        <v>plays</v>
      </c>
      <c r="S2817" s="4">
        <f t="shared" si="446"/>
        <v>42559.776724537034</v>
      </c>
      <c r="T2817" s="4">
        <f t="shared" si="447"/>
        <v>42589.776724537034</v>
      </c>
      <c r="U2817" s="18">
        <f t="shared" si="449"/>
        <v>30</v>
      </c>
    </row>
    <row r="2818" spans="1:21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456">(E2818/D2818)*100</f>
        <v>141.56666666666666</v>
      </c>
      <c r="P2818" s="7">
        <f t="shared" si="454"/>
        <v>25.130177514792898</v>
      </c>
      <c r="Q2818" t="str">
        <f t="shared" si="452"/>
        <v>theater</v>
      </c>
      <c r="R2818" t="str">
        <f t="shared" si="455"/>
        <v>plays</v>
      </c>
      <c r="S2818" s="4">
        <f t="shared" ref="S2818:S2881" si="457" xml:space="preserve"> ((J2818/86400) +25569)</f>
        <v>42188.467499999999</v>
      </c>
      <c r="T2818" s="4">
        <f t="shared" ref="T2818:T2881" si="458" xml:space="preserve"> ((I2818/86400) +25569)</f>
        <v>42218.666666666672</v>
      </c>
      <c r="U2818" s="18">
        <f t="shared" si="449"/>
        <v>30.199166666672681</v>
      </c>
    </row>
    <row r="2819" spans="1:21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456"/>
        <v>130</v>
      </c>
      <c r="P2819" s="7">
        <f t="shared" si="454"/>
        <v>23.636363636363637</v>
      </c>
      <c r="Q2819" t="str">
        <f t="shared" si="452"/>
        <v>theater</v>
      </c>
      <c r="R2819" t="str">
        <f t="shared" si="455"/>
        <v>plays</v>
      </c>
      <c r="S2819" s="4">
        <f t="shared" si="457"/>
        <v>42023.634976851856</v>
      </c>
      <c r="T2819" s="4">
        <f t="shared" si="458"/>
        <v>42063.634976851856</v>
      </c>
      <c r="U2819" s="18">
        <f t="shared" ref="U2819:U2882" si="459">T2819-S2819</f>
        <v>40</v>
      </c>
    </row>
    <row r="2820" spans="1:21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456"/>
        <v>106.03</v>
      </c>
      <c r="P2820" s="7">
        <f t="shared" si="454"/>
        <v>103.95098039215686</v>
      </c>
      <c r="Q2820" t="str">
        <f t="shared" si="452"/>
        <v>theater</v>
      </c>
      <c r="R2820" t="str">
        <f t="shared" si="455"/>
        <v>plays</v>
      </c>
      <c r="S2820" s="4">
        <f t="shared" si="457"/>
        <v>42250.598217592589</v>
      </c>
      <c r="T2820" s="4">
        <f t="shared" si="458"/>
        <v>42270.598217592589</v>
      </c>
      <c r="U2820" s="18">
        <f t="shared" si="459"/>
        <v>20</v>
      </c>
    </row>
    <row r="2821" spans="1:21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456"/>
        <v>104.80000000000001</v>
      </c>
      <c r="P2821" s="7">
        <f t="shared" si="454"/>
        <v>50.384615384615387</v>
      </c>
      <c r="Q2821" t="str">
        <f t="shared" si="452"/>
        <v>theater</v>
      </c>
      <c r="R2821" t="str">
        <f t="shared" si="455"/>
        <v>plays</v>
      </c>
      <c r="S2821" s="4">
        <f t="shared" si="457"/>
        <v>42139.525567129633</v>
      </c>
      <c r="T2821" s="4">
        <f t="shared" si="458"/>
        <v>42169.525567129633</v>
      </c>
      <c r="U2821" s="18">
        <f t="shared" si="459"/>
        <v>30</v>
      </c>
    </row>
    <row r="2822" spans="1:21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456"/>
        <v>136</v>
      </c>
      <c r="P2822" s="7">
        <f t="shared" si="454"/>
        <v>13.6</v>
      </c>
      <c r="Q2822" t="str">
        <f t="shared" si="452"/>
        <v>theater</v>
      </c>
      <c r="R2822" t="str">
        <f t="shared" si="455"/>
        <v>plays</v>
      </c>
      <c r="S2822" s="4">
        <f t="shared" si="457"/>
        <v>42401.610983796301</v>
      </c>
      <c r="T2822" s="4">
        <f t="shared" si="458"/>
        <v>42426</v>
      </c>
      <c r="U2822" s="18">
        <f t="shared" si="459"/>
        <v>24.389016203698702</v>
      </c>
    </row>
    <row r="2823" spans="1:21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456"/>
        <v>100</v>
      </c>
      <c r="P2823" s="7">
        <f t="shared" si="454"/>
        <v>28.571428571428573</v>
      </c>
      <c r="Q2823" t="str">
        <f t="shared" si="452"/>
        <v>theater</v>
      </c>
      <c r="R2823" t="str">
        <f t="shared" si="455"/>
        <v>plays</v>
      </c>
      <c r="S2823" s="4">
        <f t="shared" si="457"/>
        <v>41875.922858796301</v>
      </c>
      <c r="T2823" s="4">
        <f t="shared" si="458"/>
        <v>41905.922858796301</v>
      </c>
      <c r="U2823" s="18">
        <f t="shared" si="459"/>
        <v>30</v>
      </c>
    </row>
    <row r="2824" spans="1:21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456"/>
        <v>100</v>
      </c>
      <c r="P2824" s="7">
        <f t="shared" si="454"/>
        <v>63.829787234042556</v>
      </c>
      <c r="Q2824" t="str">
        <f t="shared" si="452"/>
        <v>theater</v>
      </c>
      <c r="R2824" t="str">
        <f t="shared" si="455"/>
        <v>plays</v>
      </c>
      <c r="S2824" s="4">
        <f t="shared" si="457"/>
        <v>42060.683935185181</v>
      </c>
      <c r="T2824" s="4">
        <f t="shared" si="458"/>
        <v>42090.642268518517</v>
      </c>
      <c r="U2824" s="18">
        <f t="shared" si="459"/>
        <v>29.958333333335759</v>
      </c>
    </row>
    <row r="2825" spans="1:21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456"/>
        <v>124</v>
      </c>
      <c r="P2825" s="7">
        <f t="shared" si="454"/>
        <v>8.8571428571428577</v>
      </c>
      <c r="Q2825" t="str">
        <f t="shared" si="452"/>
        <v>theater</v>
      </c>
      <c r="R2825" t="str">
        <f t="shared" si="455"/>
        <v>plays</v>
      </c>
      <c r="S2825" s="4">
        <f t="shared" si="457"/>
        <v>42067.011643518519</v>
      </c>
      <c r="T2825" s="4">
        <f t="shared" si="458"/>
        <v>42094.957638888889</v>
      </c>
      <c r="U2825" s="18">
        <f t="shared" si="459"/>
        <v>27.945995370369928</v>
      </c>
    </row>
    <row r="2826" spans="1:21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456"/>
        <v>116.92307692307693</v>
      </c>
      <c r="P2826" s="7">
        <f t="shared" si="454"/>
        <v>50.666666666666664</v>
      </c>
      <c r="Q2826" t="str">
        <f t="shared" si="452"/>
        <v>theater</v>
      </c>
      <c r="R2826" t="str">
        <f t="shared" si="455"/>
        <v>plays</v>
      </c>
      <c r="S2826" s="4">
        <f t="shared" si="457"/>
        <v>42136.270787037036</v>
      </c>
      <c r="T2826" s="4">
        <f t="shared" si="458"/>
        <v>42168.071527777778</v>
      </c>
      <c r="U2826" s="18">
        <f t="shared" si="459"/>
        <v>31.800740740742185</v>
      </c>
    </row>
    <row r="2827" spans="1:21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456"/>
        <v>103.33333333333334</v>
      </c>
      <c r="P2827" s="7">
        <f t="shared" si="454"/>
        <v>60.784313725490193</v>
      </c>
      <c r="Q2827" t="str">
        <f t="shared" si="452"/>
        <v>theater</v>
      </c>
      <c r="R2827" t="str">
        <f t="shared" si="455"/>
        <v>plays</v>
      </c>
      <c r="S2827" s="4">
        <f t="shared" si="457"/>
        <v>42312.792662037042</v>
      </c>
      <c r="T2827" s="4">
        <f t="shared" si="458"/>
        <v>42342.792662037042</v>
      </c>
      <c r="U2827" s="18">
        <f t="shared" si="459"/>
        <v>30</v>
      </c>
    </row>
    <row r="2828" spans="1:21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456"/>
        <v>107.74999999999999</v>
      </c>
      <c r="P2828" s="7">
        <f t="shared" si="454"/>
        <v>113.42105263157895</v>
      </c>
      <c r="Q2828" t="str">
        <f t="shared" si="452"/>
        <v>theater</v>
      </c>
      <c r="R2828" t="str">
        <f t="shared" si="455"/>
        <v>plays</v>
      </c>
      <c r="S2828" s="4">
        <f t="shared" si="457"/>
        <v>42171.034861111111</v>
      </c>
      <c r="T2828" s="4">
        <f t="shared" si="458"/>
        <v>42195.291666666672</v>
      </c>
      <c r="U2828" s="18">
        <f t="shared" si="459"/>
        <v>24.256805555560277</v>
      </c>
    </row>
    <row r="2829" spans="1:21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456"/>
        <v>120.24999999999999</v>
      </c>
      <c r="P2829" s="7">
        <f t="shared" si="454"/>
        <v>104.56521739130434</v>
      </c>
      <c r="Q2829" t="str">
        <f t="shared" si="452"/>
        <v>theater</v>
      </c>
      <c r="R2829" t="str">
        <f t="shared" si="455"/>
        <v>plays</v>
      </c>
      <c r="S2829" s="4">
        <f t="shared" si="457"/>
        <v>42494.683634259258</v>
      </c>
      <c r="T2829" s="4">
        <f t="shared" si="458"/>
        <v>42524.6875</v>
      </c>
      <c r="U2829" s="18">
        <f t="shared" si="459"/>
        <v>30.003865740742185</v>
      </c>
    </row>
    <row r="2830" spans="1:21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456"/>
        <v>100.37894736842105</v>
      </c>
      <c r="P2830" s="7">
        <f t="shared" si="454"/>
        <v>98.30927835051547</v>
      </c>
      <c r="Q2830" t="str">
        <f t="shared" si="452"/>
        <v>theater</v>
      </c>
      <c r="R2830" t="str">
        <f t="shared" si="455"/>
        <v>plays</v>
      </c>
      <c r="S2830" s="4">
        <f t="shared" si="457"/>
        <v>42254.264687499999</v>
      </c>
      <c r="T2830" s="4">
        <f t="shared" si="458"/>
        <v>42279.958333333328</v>
      </c>
      <c r="U2830" s="18">
        <f t="shared" si="459"/>
        <v>25.693645833329356</v>
      </c>
    </row>
    <row r="2831" spans="1:21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456"/>
        <v>106.52</v>
      </c>
      <c r="P2831" s="7">
        <f t="shared" si="454"/>
        <v>35.039473684210527</v>
      </c>
      <c r="Q2831" t="str">
        <f t="shared" si="452"/>
        <v>theater</v>
      </c>
      <c r="R2831" t="str">
        <f t="shared" si="455"/>
        <v>plays</v>
      </c>
      <c r="S2831" s="4">
        <f t="shared" si="457"/>
        <v>42495.434236111112</v>
      </c>
      <c r="T2831" s="4">
        <f t="shared" si="458"/>
        <v>42523.434236111112</v>
      </c>
      <c r="U2831" s="18">
        <f t="shared" si="459"/>
        <v>28</v>
      </c>
    </row>
    <row r="2832" spans="1:21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456"/>
        <v>100</v>
      </c>
      <c r="P2832" s="7">
        <f t="shared" si="454"/>
        <v>272.72727272727275</v>
      </c>
      <c r="Q2832" t="str">
        <f t="shared" si="452"/>
        <v>theater</v>
      </c>
      <c r="R2832" t="str">
        <f t="shared" si="455"/>
        <v>plays</v>
      </c>
      <c r="S2832" s="4">
        <f t="shared" si="457"/>
        <v>41758.839675925927</v>
      </c>
      <c r="T2832" s="4">
        <f t="shared" si="458"/>
        <v>41771.165972222225</v>
      </c>
      <c r="U2832" s="18">
        <f t="shared" si="459"/>
        <v>12.326296296298096</v>
      </c>
    </row>
    <row r="2833" spans="1:21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456"/>
        <v>110.66666666666667</v>
      </c>
      <c r="P2833" s="7">
        <f t="shared" si="454"/>
        <v>63.846153846153847</v>
      </c>
      <c r="Q2833" t="str">
        <f t="shared" si="452"/>
        <v>theater</v>
      </c>
      <c r="R2833" t="str">
        <f t="shared" si="455"/>
        <v>plays</v>
      </c>
      <c r="S2833" s="4">
        <f t="shared" si="457"/>
        <v>42171.824884259258</v>
      </c>
      <c r="T2833" s="4">
        <f t="shared" si="458"/>
        <v>42201.824884259258</v>
      </c>
      <c r="U2833" s="18">
        <f t="shared" si="459"/>
        <v>30</v>
      </c>
    </row>
    <row r="2834" spans="1:21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456"/>
        <v>114.71959999999999</v>
      </c>
      <c r="P2834" s="7">
        <f t="shared" si="454"/>
        <v>30.189368421052631</v>
      </c>
      <c r="Q2834" t="str">
        <f t="shared" si="452"/>
        <v>theater</v>
      </c>
      <c r="R2834" t="str">
        <f t="shared" si="455"/>
        <v>plays</v>
      </c>
      <c r="S2834" s="4">
        <f t="shared" si="457"/>
        <v>41938.709421296298</v>
      </c>
      <c r="T2834" s="4">
        <f t="shared" si="458"/>
        <v>41966.916666666672</v>
      </c>
      <c r="U2834" s="18">
        <f t="shared" si="459"/>
        <v>28.20724537037313</v>
      </c>
    </row>
    <row r="2835" spans="1:21" ht="15.75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456"/>
        <v>108.25925925925925</v>
      </c>
      <c r="P2835" s="7">
        <f t="shared" si="454"/>
        <v>83.51428571428572</v>
      </c>
      <c r="Q2835" t="str">
        <f t="shared" si="452"/>
        <v>theater</v>
      </c>
      <c r="R2835" t="str">
        <f t="shared" si="455"/>
        <v>plays</v>
      </c>
      <c r="S2835" s="4">
        <f t="shared" si="457"/>
        <v>42268.127696759257</v>
      </c>
      <c r="T2835" s="4">
        <f t="shared" si="458"/>
        <v>42288.083333333328</v>
      </c>
      <c r="U2835" s="18">
        <f t="shared" si="459"/>
        <v>19.955636574071832</v>
      </c>
    </row>
    <row r="2836" spans="1:21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456"/>
        <v>170</v>
      </c>
      <c r="P2836" s="7">
        <f t="shared" si="454"/>
        <v>64.761904761904759</v>
      </c>
      <c r="Q2836" t="str">
        <f t="shared" si="452"/>
        <v>theater</v>
      </c>
      <c r="R2836" t="str">
        <f t="shared" si="455"/>
        <v>plays</v>
      </c>
      <c r="S2836" s="4">
        <f t="shared" si="457"/>
        <v>42019.959837962961</v>
      </c>
      <c r="T2836" s="4">
        <f t="shared" si="458"/>
        <v>42034.959837962961</v>
      </c>
      <c r="U2836" s="18">
        <f t="shared" si="459"/>
        <v>15</v>
      </c>
    </row>
    <row r="2837" spans="1:21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456"/>
        <v>187.09899999999999</v>
      </c>
      <c r="P2837" s="7">
        <f t="shared" si="454"/>
        <v>20.118172043010752</v>
      </c>
      <c r="Q2837" t="str">
        <f t="shared" si="452"/>
        <v>theater</v>
      </c>
      <c r="R2837" t="str">
        <f t="shared" si="455"/>
        <v>plays</v>
      </c>
      <c r="S2837" s="4">
        <f t="shared" si="457"/>
        <v>42313.703900462962</v>
      </c>
      <c r="T2837" s="4">
        <f t="shared" si="458"/>
        <v>42343</v>
      </c>
      <c r="U2837" s="18">
        <f t="shared" si="459"/>
        <v>29.296099537037662</v>
      </c>
    </row>
    <row r="2838" spans="1:21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456"/>
        <v>107.77777777777777</v>
      </c>
      <c r="P2838" s="7">
        <f t="shared" si="454"/>
        <v>44.090909090909093</v>
      </c>
      <c r="Q2838" t="str">
        <f t="shared" si="452"/>
        <v>theater</v>
      </c>
      <c r="R2838" t="str">
        <f t="shared" si="455"/>
        <v>plays</v>
      </c>
      <c r="S2838" s="4">
        <f t="shared" si="457"/>
        <v>42746.261782407411</v>
      </c>
      <c r="T2838" s="4">
        <f t="shared" si="458"/>
        <v>42784.207638888889</v>
      </c>
      <c r="U2838" s="18">
        <f t="shared" si="459"/>
        <v>37.945856481477676</v>
      </c>
    </row>
    <row r="2839" spans="1:21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456"/>
        <v>100</v>
      </c>
      <c r="P2839" s="7">
        <f t="shared" si="454"/>
        <v>40.476190476190474</v>
      </c>
      <c r="Q2839" t="str">
        <f t="shared" si="452"/>
        <v>theater</v>
      </c>
      <c r="R2839" t="str">
        <f t="shared" si="455"/>
        <v>plays</v>
      </c>
      <c r="S2839" s="4">
        <f t="shared" si="457"/>
        <v>42307.908379629633</v>
      </c>
      <c r="T2839" s="4">
        <f t="shared" si="458"/>
        <v>42347.950046296297</v>
      </c>
      <c r="U2839" s="18">
        <f t="shared" si="459"/>
        <v>40.041666666664241</v>
      </c>
    </row>
    <row r="2840" spans="1:21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456"/>
        <v>120.24999999999999</v>
      </c>
      <c r="P2840" s="7">
        <f t="shared" si="454"/>
        <v>44.537037037037038</v>
      </c>
      <c r="Q2840" t="str">
        <f t="shared" si="452"/>
        <v>theater</v>
      </c>
      <c r="R2840" t="str">
        <f t="shared" si="455"/>
        <v>plays</v>
      </c>
      <c r="S2840" s="4">
        <f t="shared" si="457"/>
        <v>41842.607592592591</v>
      </c>
      <c r="T2840" s="4">
        <f t="shared" si="458"/>
        <v>41864.916666666664</v>
      </c>
      <c r="U2840" s="18">
        <f t="shared" si="459"/>
        <v>22.309074074073578</v>
      </c>
    </row>
    <row r="2841" spans="1:21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456"/>
        <v>111.42857142857143</v>
      </c>
      <c r="P2841" s="7">
        <f t="shared" si="454"/>
        <v>125.80645161290323</v>
      </c>
      <c r="Q2841" t="str">
        <f t="shared" si="452"/>
        <v>theater</v>
      </c>
      <c r="R2841" t="str">
        <f t="shared" si="455"/>
        <v>plays</v>
      </c>
      <c r="S2841" s="4">
        <f t="shared" si="457"/>
        <v>41853.240208333329</v>
      </c>
      <c r="T2841" s="4">
        <f t="shared" si="458"/>
        <v>41876.207638888889</v>
      </c>
      <c r="U2841" s="18">
        <f t="shared" si="459"/>
        <v>22.967430555559986</v>
      </c>
    </row>
    <row r="2842" spans="1:21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456"/>
        <v>104</v>
      </c>
      <c r="P2842" s="7">
        <f t="shared" si="454"/>
        <v>19.696969696969695</v>
      </c>
      <c r="Q2842" t="str">
        <f t="shared" si="452"/>
        <v>theater</v>
      </c>
      <c r="R2842" t="str">
        <f t="shared" si="455"/>
        <v>plays</v>
      </c>
      <c r="S2842" s="4">
        <f t="shared" si="457"/>
        <v>42060.035636574074</v>
      </c>
      <c r="T2842" s="4">
        <f t="shared" si="458"/>
        <v>42081.708333333328</v>
      </c>
      <c r="U2842" s="18">
        <f t="shared" si="459"/>
        <v>21.672696759254904</v>
      </c>
    </row>
    <row r="2843" spans="1:21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456"/>
        <v>1</v>
      </c>
      <c r="P2843" s="7">
        <f t="shared" si="454"/>
        <v>10</v>
      </c>
      <c r="Q2843" t="str">
        <f t="shared" si="452"/>
        <v>theater</v>
      </c>
      <c r="R2843" t="str">
        <f t="shared" si="455"/>
        <v>plays</v>
      </c>
      <c r="S2843" s="4">
        <f t="shared" si="457"/>
        <v>42291.739548611113</v>
      </c>
      <c r="T2843" s="4">
        <f t="shared" si="458"/>
        <v>42351.781215277777</v>
      </c>
      <c r="U2843" s="18">
        <f t="shared" si="459"/>
        <v>60.041666666664241</v>
      </c>
    </row>
    <row r="2844" spans="1:21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456"/>
        <v>0</v>
      </c>
      <c r="P2844" s="7">
        <v>0</v>
      </c>
      <c r="Q2844" t="str">
        <f t="shared" si="452"/>
        <v>theater</v>
      </c>
      <c r="R2844" t="str">
        <f t="shared" si="455"/>
        <v>plays</v>
      </c>
      <c r="S2844" s="4">
        <f t="shared" si="457"/>
        <v>41784.95248842593</v>
      </c>
      <c r="T2844" s="4">
        <f t="shared" si="458"/>
        <v>41811.458333333336</v>
      </c>
      <c r="U2844" s="18">
        <f t="shared" si="459"/>
        <v>26.505844907405844</v>
      </c>
    </row>
    <row r="2845" spans="1:21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456"/>
        <v>0</v>
      </c>
      <c r="P2845" s="7">
        <v>0</v>
      </c>
      <c r="Q2845" t="str">
        <f t="shared" si="452"/>
        <v>theater</v>
      </c>
      <c r="R2845" t="str">
        <f t="shared" si="455"/>
        <v>plays</v>
      </c>
      <c r="S2845" s="4">
        <f t="shared" si="457"/>
        <v>42492.737847222219</v>
      </c>
      <c r="T2845" s="4">
        <f t="shared" si="458"/>
        <v>42534.166666666672</v>
      </c>
      <c r="U2845" s="18">
        <f t="shared" si="459"/>
        <v>41.428819444452529</v>
      </c>
    </row>
    <row r="2846" spans="1:21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456"/>
        <v>5.4545454545454541</v>
      </c>
      <c r="P2846" s="7">
        <f>E2846/L2846</f>
        <v>30</v>
      </c>
      <c r="Q2846" t="str">
        <f t="shared" si="452"/>
        <v>theater</v>
      </c>
      <c r="R2846" t="str">
        <f t="shared" si="455"/>
        <v>plays</v>
      </c>
      <c r="S2846" s="4">
        <f t="shared" si="457"/>
        <v>42709.546064814815</v>
      </c>
      <c r="T2846" s="4">
        <f t="shared" si="458"/>
        <v>42739.546064814815</v>
      </c>
      <c r="U2846" s="18">
        <f t="shared" si="459"/>
        <v>30</v>
      </c>
    </row>
    <row r="2847" spans="1:21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456"/>
        <v>31.546666666666667</v>
      </c>
      <c r="P2847" s="7">
        <f>E2847/L2847</f>
        <v>60.666666666666664</v>
      </c>
      <c r="Q2847" t="str">
        <f t="shared" ref="Q2847:Q2910" si="460">LEFT(N2847,7)</f>
        <v>theater</v>
      </c>
      <c r="R2847" t="str">
        <f t="shared" ref="R2847:R2878" si="461">RIGHT(N2847,5)</f>
        <v>plays</v>
      </c>
      <c r="S2847" s="4">
        <f t="shared" si="457"/>
        <v>42103.016585648147</v>
      </c>
      <c r="T2847" s="4">
        <f t="shared" si="458"/>
        <v>42163.016585648147</v>
      </c>
      <c r="U2847" s="18">
        <f t="shared" si="459"/>
        <v>60</v>
      </c>
    </row>
    <row r="2848" spans="1:21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456"/>
        <v>0</v>
      </c>
      <c r="P2848" s="7">
        <v>0</v>
      </c>
      <c r="Q2848" t="str">
        <f t="shared" si="460"/>
        <v>theater</v>
      </c>
      <c r="R2848" t="str">
        <f t="shared" si="461"/>
        <v>plays</v>
      </c>
      <c r="S2848" s="4">
        <f t="shared" si="457"/>
        <v>42108.692060185189</v>
      </c>
      <c r="T2848" s="4">
        <f t="shared" si="458"/>
        <v>42153.692060185189</v>
      </c>
      <c r="U2848" s="18">
        <f t="shared" si="459"/>
        <v>45</v>
      </c>
    </row>
    <row r="2849" spans="1:21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456"/>
        <v>0</v>
      </c>
      <c r="P2849" s="7">
        <v>0</v>
      </c>
      <c r="Q2849" t="str">
        <f t="shared" si="460"/>
        <v>theater</v>
      </c>
      <c r="R2849" t="str">
        <f t="shared" si="461"/>
        <v>plays</v>
      </c>
      <c r="S2849" s="4">
        <f t="shared" si="457"/>
        <v>42453.806307870371</v>
      </c>
      <c r="T2849" s="4">
        <f t="shared" si="458"/>
        <v>42513.806307870371</v>
      </c>
      <c r="U2849" s="18">
        <f t="shared" si="459"/>
        <v>60</v>
      </c>
    </row>
    <row r="2850" spans="1:21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456"/>
        <v>0.2</v>
      </c>
      <c r="P2850" s="7">
        <f>E2850/L2850</f>
        <v>23.333333333333332</v>
      </c>
      <c r="Q2850" t="str">
        <f t="shared" si="460"/>
        <v>theater</v>
      </c>
      <c r="R2850" t="str">
        <f t="shared" si="461"/>
        <v>plays</v>
      </c>
      <c r="S2850" s="4">
        <f t="shared" si="457"/>
        <v>42123.648831018523</v>
      </c>
      <c r="T2850" s="4">
        <f t="shared" si="458"/>
        <v>42153.648831018523</v>
      </c>
      <c r="U2850" s="18">
        <f t="shared" si="459"/>
        <v>30</v>
      </c>
    </row>
    <row r="2851" spans="1:21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456"/>
        <v>1</v>
      </c>
      <c r="P2851" s="7">
        <f>E2851/L2851</f>
        <v>5</v>
      </c>
      <c r="Q2851" t="str">
        <f t="shared" si="460"/>
        <v>theater</v>
      </c>
      <c r="R2851" t="str">
        <f t="shared" si="461"/>
        <v>plays</v>
      </c>
      <c r="S2851" s="4">
        <f t="shared" si="457"/>
        <v>42453.428240740745</v>
      </c>
      <c r="T2851" s="4">
        <f t="shared" si="458"/>
        <v>42483.428240740745</v>
      </c>
      <c r="U2851" s="18">
        <f t="shared" si="459"/>
        <v>30</v>
      </c>
    </row>
    <row r="2852" spans="1:21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456"/>
        <v>3.8875000000000002</v>
      </c>
      <c r="P2852" s="7">
        <f>E2852/L2852</f>
        <v>23.923076923076923</v>
      </c>
      <c r="Q2852" t="str">
        <f t="shared" si="460"/>
        <v>theater</v>
      </c>
      <c r="R2852" t="str">
        <f t="shared" si="461"/>
        <v>plays</v>
      </c>
      <c r="S2852" s="4">
        <f t="shared" si="457"/>
        <v>41858.007071759261</v>
      </c>
      <c r="T2852" s="4">
        <f t="shared" si="458"/>
        <v>41888.007071759261</v>
      </c>
      <c r="U2852" s="18">
        <f t="shared" si="459"/>
        <v>30</v>
      </c>
    </row>
    <row r="2853" spans="1:21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456"/>
        <v>0</v>
      </c>
      <c r="P2853" s="7">
        <v>0</v>
      </c>
      <c r="Q2853" t="str">
        <f t="shared" si="460"/>
        <v>theater</v>
      </c>
      <c r="R2853" t="str">
        <f t="shared" si="461"/>
        <v>plays</v>
      </c>
      <c r="S2853" s="4">
        <f t="shared" si="457"/>
        <v>42390.002650462964</v>
      </c>
      <c r="T2853" s="4">
        <f t="shared" si="458"/>
        <v>42398.970138888893</v>
      </c>
      <c r="U2853" s="18">
        <f t="shared" si="459"/>
        <v>8.9674884259293322</v>
      </c>
    </row>
    <row r="2854" spans="1:21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456"/>
        <v>1.9</v>
      </c>
      <c r="P2854" s="7">
        <f>E2854/L2854</f>
        <v>15.833333333333334</v>
      </c>
      <c r="Q2854" t="str">
        <f t="shared" si="460"/>
        <v>theater</v>
      </c>
      <c r="R2854" t="str">
        <f t="shared" si="461"/>
        <v>plays</v>
      </c>
      <c r="S2854" s="4">
        <f t="shared" si="457"/>
        <v>41781.045173611114</v>
      </c>
      <c r="T2854" s="4">
        <f t="shared" si="458"/>
        <v>41811.045173611114</v>
      </c>
      <c r="U2854" s="18">
        <f t="shared" si="459"/>
        <v>30</v>
      </c>
    </row>
    <row r="2855" spans="1:21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456"/>
        <v>0</v>
      </c>
      <c r="P2855" s="7">
        <v>0</v>
      </c>
      <c r="Q2855" t="str">
        <f t="shared" si="460"/>
        <v>theater</v>
      </c>
      <c r="R2855" t="str">
        <f t="shared" si="461"/>
        <v>plays</v>
      </c>
      <c r="S2855" s="4">
        <f t="shared" si="457"/>
        <v>41836.190937499996</v>
      </c>
      <c r="T2855" s="4">
        <f t="shared" si="458"/>
        <v>41896.190937499996</v>
      </c>
      <c r="U2855" s="18">
        <f t="shared" si="459"/>
        <v>60</v>
      </c>
    </row>
    <row r="2856" spans="1:21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456"/>
        <v>41.699999999999996</v>
      </c>
      <c r="P2856" s="7">
        <f>E2856/L2856</f>
        <v>29.785714285714285</v>
      </c>
      <c r="Q2856" t="str">
        <f t="shared" si="460"/>
        <v>theater</v>
      </c>
      <c r="R2856" t="str">
        <f t="shared" si="461"/>
        <v>plays</v>
      </c>
      <c r="S2856" s="4">
        <f t="shared" si="457"/>
        <v>42111.71665509259</v>
      </c>
      <c r="T2856" s="4">
        <f t="shared" si="458"/>
        <v>42131.71665509259</v>
      </c>
      <c r="U2856" s="18">
        <f t="shared" si="459"/>
        <v>20</v>
      </c>
    </row>
    <row r="2857" spans="1:21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456"/>
        <v>50</v>
      </c>
      <c r="P2857" s="7">
        <f>E2857/L2857</f>
        <v>60</v>
      </c>
      <c r="Q2857" t="str">
        <f t="shared" si="460"/>
        <v>theater</v>
      </c>
      <c r="R2857" t="str">
        <f t="shared" si="461"/>
        <v>plays</v>
      </c>
      <c r="S2857" s="4">
        <f t="shared" si="457"/>
        <v>42370.007766203707</v>
      </c>
      <c r="T2857" s="4">
        <f t="shared" si="458"/>
        <v>42398.981944444444</v>
      </c>
      <c r="U2857" s="18">
        <f t="shared" si="459"/>
        <v>28.974178240736364</v>
      </c>
    </row>
    <row r="2858" spans="1:21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456"/>
        <v>4.8666666666666663</v>
      </c>
      <c r="P2858" s="7">
        <f>E2858/L2858</f>
        <v>24.333333333333332</v>
      </c>
      <c r="Q2858" t="str">
        <f t="shared" si="460"/>
        <v>theater</v>
      </c>
      <c r="R2858" t="str">
        <f t="shared" si="461"/>
        <v>plays</v>
      </c>
      <c r="S2858" s="4">
        <f t="shared" si="457"/>
        <v>42165.037581018521</v>
      </c>
      <c r="T2858" s="4">
        <f t="shared" si="458"/>
        <v>42224.898611111115</v>
      </c>
      <c r="U2858" s="18">
        <f t="shared" si="459"/>
        <v>59.861030092593865</v>
      </c>
    </row>
    <row r="2859" spans="1:21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456"/>
        <v>19.736842105263158</v>
      </c>
      <c r="P2859" s="7">
        <f>E2859/L2859</f>
        <v>500</v>
      </c>
      <c r="Q2859" t="str">
        <f t="shared" si="460"/>
        <v>theater</v>
      </c>
      <c r="R2859" t="str">
        <f t="shared" si="461"/>
        <v>plays</v>
      </c>
      <c r="S2859" s="4">
        <f t="shared" si="457"/>
        <v>42726.920081018514</v>
      </c>
      <c r="T2859" s="4">
        <f t="shared" si="458"/>
        <v>42786.75</v>
      </c>
      <c r="U2859" s="18">
        <f t="shared" si="459"/>
        <v>59.829918981486117</v>
      </c>
    </row>
    <row r="2860" spans="1:21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456"/>
        <v>0</v>
      </c>
      <c r="P2860" s="7">
        <v>0</v>
      </c>
      <c r="Q2860" t="str">
        <f t="shared" si="460"/>
        <v>theater</v>
      </c>
      <c r="R2860" t="str">
        <f t="shared" si="461"/>
        <v>plays</v>
      </c>
      <c r="S2860" s="4">
        <f t="shared" si="457"/>
        <v>41954.545081018514</v>
      </c>
      <c r="T2860" s="4">
        <f t="shared" si="458"/>
        <v>41978.477777777778</v>
      </c>
      <c r="U2860" s="18">
        <f t="shared" si="459"/>
        <v>23.932696759264218</v>
      </c>
    </row>
    <row r="2861" spans="1:21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456"/>
        <v>1.7500000000000002</v>
      </c>
      <c r="P2861" s="7">
        <f t="shared" ref="P2861:P2866" si="462">E2861/L2861</f>
        <v>35</v>
      </c>
      <c r="Q2861" t="str">
        <f t="shared" si="460"/>
        <v>theater</v>
      </c>
      <c r="R2861" t="str">
        <f t="shared" si="461"/>
        <v>plays</v>
      </c>
      <c r="S2861" s="4">
        <f t="shared" si="457"/>
        <v>42233.362314814818</v>
      </c>
      <c r="T2861" s="4">
        <f t="shared" si="458"/>
        <v>42293.362314814818</v>
      </c>
      <c r="U2861" s="18">
        <f t="shared" si="459"/>
        <v>60</v>
      </c>
    </row>
    <row r="2862" spans="1:21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456"/>
        <v>6.65</v>
      </c>
      <c r="P2862" s="7">
        <f t="shared" si="462"/>
        <v>29.555555555555557</v>
      </c>
      <c r="Q2862" t="str">
        <f t="shared" si="460"/>
        <v>theater</v>
      </c>
      <c r="R2862" t="str">
        <f t="shared" si="461"/>
        <v>plays</v>
      </c>
      <c r="S2862" s="4">
        <f t="shared" si="457"/>
        <v>42480.80064814815</v>
      </c>
      <c r="T2862" s="4">
        <f t="shared" si="458"/>
        <v>42540.80064814815</v>
      </c>
      <c r="U2862" s="18">
        <f t="shared" si="459"/>
        <v>60</v>
      </c>
    </row>
    <row r="2863" spans="1:21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456"/>
        <v>32</v>
      </c>
      <c r="P2863" s="7">
        <f t="shared" si="462"/>
        <v>26.666666666666668</v>
      </c>
      <c r="Q2863" t="str">
        <f t="shared" si="460"/>
        <v>theater</v>
      </c>
      <c r="R2863" t="str">
        <f t="shared" si="461"/>
        <v>plays</v>
      </c>
      <c r="S2863" s="4">
        <f t="shared" si="457"/>
        <v>42257.590833333335</v>
      </c>
      <c r="T2863" s="4">
        <f t="shared" si="458"/>
        <v>42271.590833333335</v>
      </c>
      <c r="U2863" s="18">
        <f t="shared" si="459"/>
        <v>14</v>
      </c>
    </row>
    <row r="2864" spans="1:21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456"/>
        <v>0.43307086614173229</v>
      </c>
      <c r="P2864" s="7">
        <f t="shared" si="462"/>
        <v>18.333333333333332</v>
      </c>
      <c r="Q2864" t="str">
        <f t="shared" si="460"/>
        <v>theater</v>
      </c>
      <c r="R2864" t="str">
        <f t="shared" si="461"/>
        <v>plays</v>
      </c>
      <c r="S2864" s="4">
        <f t="shared" si="457"/>
        <v>41784.789687500001</v>
      </c>
      <c r="T2864" s="4">
        <f t="shared" si="458"/>
        <v>41814.789687500001</v>
      </c>
      <c r="U2864" s="18">
        <f t="shared" si="459"/>
        <v>30</v>
      </c>
    </row>
    <row r="2865" spans="1:21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456"/>
        <v>0.04</v>
      </c>
      <c r="P2865" s="7">
        <f t="shared" si="462"/>
        <v>20</v>
      </c>
      <c r="Q2865" t="str">
        <f t="shared" si="460"/>
        <v>theater</v>
      </c>
      <c r="R2865" t="str">
        <f t="shared" si="461"/>
        <v>plays</v>
      </c>
      <c r="S2865" s="4">
        <f t="shared" si="457"/>
        <v>41831.675034722226</v>
      </c>
      <c r="T2865" s="4">
        <f t="shared" si="458"/>
        <v>41891.675034722226</v>
      </c>
      <c r="U2865" s="18">
        <f t="shared" si="459"/>
        <v>60</v>
      </c>
    </row>
    <row r="2866" spans="1:21" ht="15.75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456"/>
        <v>1.6</v>
      </c>
      <c r="P2866" s="7">
        <f t="shared" si="462"/>
        <v>13.333333333333334</v>
      </c>
      <c r="Q2866" t="str">
        <f t="shared" si="460"/>
        <v>theater</v>
      </c>
      <c r="R2866" t="str">
        <f t="shared" si="461"/>
        <v>plays</v>
      </c>
      <c r="S2866" s="4">
        <f t="shared" si="457"/>
        <v>42172.613506944443</v>
      </c>
      <c r="T2866" s="4">
        <f t="shared" si="458"/>
        <v>42202.554166666669</v>
      </c>
      <c r="U2866" s="18">
        <f t="shared" si="459"/>
        <v>29.940659722225973</v>
      </c>
    </row>
    <row r="2867" spans="1:21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456"/>
        <v>0</v>
      </c>
      <c r="P2867" s="7">
        <v>0</v>
      </c>
      <c r="Q2867" t="str">
        <f t="shared" si="460"/>
        <v>theater</v>
      </c>
      <c r="R2867" t="str">
        <f t="shared" si="461"/>
        <v>plays</v>
      </c>
      <c r="S2867" s="4">
        <f t="shared" si="457"/>
        <v>41950.114108796297</v>
      </c>
      <c r="T2867" s="4">
        <f t="shared" si="458"/>
        <v>42010.114108796297</v>
      </c>
      <c r="U2867" s="18">
        <f t="shared" si="459"/>
        <v>60</v>
      </c>
    </row>
    <row r="2868" spans="1:21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456"/>
        <v>0.89999999999999991</v>
      </c>
      <c r="P2868" s="7">
        <f t="shared" ref="P2868:P2873" si="463">E2868/L2868</f>
        <v>22.5</v>
      </c>
      <c r="Q2868" t="str">
        <f t="shared" si="460"/>
        <v>theater</v>
      </c>
      <c r="R2868" t="str">
        <f t="shared" si="461"/>
        <v>plays</v>
      </c>
      <c r="S2868" s="4">
        <f t="shared" si="457"/>
        <v>42627.955104166671</v>
      </c>
      <c r="T2868" s="4">
        <f t="shared" si="458"/>
        <v>42657.916666666672</v>
      </c>
      <c r="U2868" s="18">
        <f t="shared" si="459"/>
        <v>29.961562500000582</v>
      </c>
    </row>
    <row r="2869" spans="1:21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456"/>
        <v>20.16</v>
      </c>
      <c r="P2869" s="7">
        <f t="shared" si="463"/>
        <v>50.4</v>
      </c>
      <c r="Q2869" t="str">
        <f t="shared" si="460"/>
        <v>theater</v>
      </c>
      <c r="R2869" t="str">
        <f t="shared" si="461"/>
        <v>plays</v>
      </c>
      <c r="S2869" s="4">
        <f t="shared" si="457"/>
        <v>42531.195277777777</v>
      </c>
      <c r="T2869" s="4">
        <f t="shared" si="458"/>
        <v>42555.166666666672</v>
      </c>
      <c r="U2869" s="18">
        <f t="shared" si="459"/>
        <v>23.97138888889458</v>
      </c>
    </row>
    <row r="2870" spans="1:21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456"/>
        <v>42.011733333333332</v>
      </c>
      <c r="P2870" s="7">
        <f t="shared" si="463"/>
        <v>105.02933333333334</v>
      </c>
      <c r="Q2870" t="str">
        <f t="shared" si="460"/>
        <v>theater</v>
      </c>
      <c r="R2870" t="str">
        <f t="shared" si="461"/>
        <v>plays</v>
      </c>
      <c r="S2870" s="4">
        <f t="shared" si="457"/>
        <v>42618.827013888891</v>
      </c>
      <c r="T2870" s="4">
        <f t="shared" si="458"/>
        <v>42648.827013888891</v>
      </c>
      <c r="U2870" s="18">
        <f t="shared" si="459"/>
        <v>30</v>
      </c>
    </row>
    <row r="2871" spans="1:21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456"/>
        <v>0.88500000000000001</v>
      </c>
      <c r="P2871" s="7">
        <f t="shared" si="463"/>
        <v>35.4</v>
      </c>
      <c r="Q2871" t="str">
        <f t="shared" si="460"/>
        <v>theater</v>
      </c>
      <c r="R2871" t="str">
        <f t="shared" si="461"/>
        <v>plays</v>
      </c>
      <c r="S2871" s="4">
        <f t="shared" si="457"/>
        <v>42540.593530092592</v>
      </c>
      <c r="T2871" s="4">
        <f t="shared" si="458"/>
        <v>42570.593530092592</v>
      </c>
      <c r="U2871" s="18">
        <f t="shared" si="459"/>
        <v>30</v>
      </c>
    </row>
    <row r="2872" spans="1:21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456"/>
        <v>15</v>
      </c>
      <c r="P2872" s="7">
        <f t="shared" si="463"/>
        <v>83.333333333333329</v>
      </c>
      <c r="Q2872" t="str">
        <f t="shared" si="460"/>
        <v>theater</v>
      </c>
      <c r="R2872" t="str">
        <f t="shared" si="461"/>
        <v>plays</v>
      </c>
      <c r="S2872" s="4">
        <f t="shared" si="457"/>
        <v>41746.189409722225</v>
      </c>
      <c r="T2872" s="4">
        <f t="shared" si="458"/>
        <v>41776.189409722225</v>
      </c>
      <c r="U2872" s="18">
        <f t="shared" si="459"/>
        <v>30</v>
      </c>
    </row>
    <row r="2873" spans="1:21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456"/>
        <v>4.67</v>
      </c>
      <c r="P2873" s="7">
        <f t="shared" si="463"/>
        <v>35.92307692307692</v>
      </c>
      <c r="Q2873" t="str">
        <f t="shared" si="460"/>
        <v>theater</v>
      </c>
      <c r="R2873" t="str">
        <f t="shared" si="461"/>
        <v>plays</v>
      </c>
      <c r="S2873" s="4">
        <f t="shared" si="457"/>
        <v>41974.738576388889</v>
      </c>
      <c r="T2873" s="4">
        <f t="shared" si="458"/>
        <v>41994.738576388889</v>
      </c>
      <c r="U2873" s="18">
        <f t="shared" si="459"/>
        <v>20</v>
      </c>
    </row>
    <row r="2874" spans="1:21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456"/>
        <v>0</v>
      </c>
      <c r="P2874" s="7">
        <v>0</v>
      </c>
      <c r="Q2874" t="str">
        <f t="shared" si="460"/>
        <v>theater</v>
      </c>
      <c r="R2874" t="str">
        <f t="shared" si="461"/>
        <v>plays</v>
      </c>
      <c r="S2874" s="4">
        <f t="shared" si="457"/>
        <v>42115.11618055556</v>
      </c>
      <c r="T2874" s="4">
        <f t="shared" si="458"/>
        <v>42175.11618055556</v>
      </c>
      <c r="U2874" s="18">
        <f t="shared" si="459"/>
        <v>60</v>
      </c>
    </row>
    <row r="2875" spans="1:21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456"/>
        <v>38.119999999999997</v>
      </c>
      <c r="P2875" s="7">
        <f>E2875/L2875</f>
        <v>119.125</v>
      </c>
      <c r="Q2875" t="str">
        <f t="shared" si="460"/>
        <v>theater</v>
      </c>
      <c r="R2875" t="str">
        <f t="shared" si="461"/>
        <v>plays</v>
      </c>
      <c r="S2875" s="4">
        <f t="shared" si="457"/>
        <v>42002.817488425921</v>
      </c>
      <c r="T2875" s="4">
        <f t="shared" si="458"/>
        <v>42032.817488425921</v>
      </c>
      <c r="U2875" s="18">
        <f t="shared" si="459"/>
        <v>30</v>
      </c>
    </row>
    <row r="2876" spans="1:21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456"/>
        <v>5.42</v>
      </c>
      <c r="P2876" s="7">
        <f>E2876/L2876</f>
        <v>90.333333333333329</v>
      </c>
      <c r="Q2876" t="str">
        <f t="shared" si="460"/>
        <v>theater</v>
      </c>
      <c r="R2876" t="str">
        <f t="shared" si="461"/>
        <v>plays</v>
      </c>
      <c r="S2876" s="4">
        <f t="shared" si="457"/>
        <v>42722.84474537037</v>
      </c>
      <c r="T2876" s="4">
        <f t="shared" si="458"/>
        <v>42752.84474537037</v>
      </c>
      <c r="U2876" s="18">
        <f t="shared" si="459"/>
        <v>30</v>
      </c>
    </row>
    <row r="2877" spans="1:21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456"/>
        <v>3.4999999999999996E-2</v>
      </c>
      <c r="P2877" s="7">
        <f>E2877/L2877</f>
        <v>2.3333333333333335</v>
      </c>
      <c r="Q2877" t="str">
        <f t="shared" si="460"/>
        <v>theater</v>
      </c>
      <c r="R2877" t="str">
        <f t="shared" si="461"/>
        <v>plays</v>
      </c>
      <c r="S2877" s="4">
        <f t="shared" si="457"/>
        <v>42465.128391203703</v>
      </c>
      <c r="T2877" s="4">
        <f t="shared" si="458"/>
        <v>42495.128391203703</v>
      </c>
      <c r="U2877" s="18">
        <f t="shared" si="459"/>
        <v>30</v>
      </c>
    </row>
    <row r="2878" spans="1:21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456"/>
        <v>0</v>
      </c>
      <c r="P2878" s="7">
        <v>0</v>
      </c>
      <c r="Q2878" t="str">
        <f t="shared" si="460"/>
        <v>theater</v>
      </c>
      <c r="R2878" t="str">
        <f t="shared" si="461"/>
        <v>plays</v>
      </c>
      <c r="S2878" s="4">
        <f t="shared" si="457"/>
        <v>42171.743969907402</v>
      </c>
      <c r="T2878" s="4">
        <f t="shared" si="458"/>
        <v>42201.743969907402</v>
      </c>
      <c r="U2878" s="18">
        <f t="shared" si="459"/>
        <v>30</v>
      </c>
    </row>
    <row r="2879" spans="1:21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456"/>
        <v>10.833333333333334</v>
      </c>
      <c r="P2879" s="7">
        <f>E2879/L2879</f>
        <v>108.33333333333333</v>
      </c>
      <c r="Q2879" t="str">
        <f t="shared" si="460"/>
        <v>theater</v>
      </c>
      <c r="R2879" t="str">
        <f t="shared" ref="R2879:R2910" si="464">RIGHT(N2879,5)</f>
        <v>plays</v>
      </c>
      <c r="S2879" s="4">
        <f t="shared" si="457"/>
        <v>42672.955138888894</v>
      </c>
      <c r="T2879" s="4">
        <f t="shared" si="458"/>
        <v>42704.708333333328</v>
      </c>
      <c r="U2879" s="18">
        <f t="shared" si="459"/>
        <v>31.753194444434484</v>
      </c>
    </row>
    <row r="2880" spans="1:21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456"/>
        <v>2.1</v>
      </c>
      <c r="P2880" s="7">
        <f>E2880/L2880</f>
        <v>15.75</v>
      </c>
      <c r="Q2880" t="str">
        <f t="shared" si="460"/>
        <v>theater</v>
      </c>
      <c r="R2880" t="str">
        <f t="shared" si="464"/>
        <v>plays</v>
      </c>
      <c r="S2880" s="4">
        <f t="shared" si="457"/>
        <v>42128.615682870368</v>
      </c>
      <c r="T2880" s="4">
        <f t="shared" si="458"/>
        <v>42188.615682870368</v>
      </c>
      <c r="U2880" s="18">
        <f t="shared" si="459"/>
        <v>60</v>
      </c>
    </row>
    <row r="2881" spans="1:21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456"/>
        <v>0.2589285714285714</v>
      </c>
      <c r="P2881" s="7">
        <f>E2881/L2881</f>
        <v>29</v>
      </c>
      <c r="Q2881" t="str">
        <f t="shared" si="460"/>
        <v>theater</v>
      </c>
      <c r="R2881" t="str">
        <f t="shared" si="464"/>
        <v>plays</v>
      </c>
      <c r="S2881" s="4">
        <f t="shared" si="457"/>
        <v>42359.725243055553</v>
      </c>
      <c r="T2881" s="4">
        <f t="shared" si="458"/>
        <v>42389.725243055553</v>
      </c>
      <c r="U2881" s="18">
        <f t="shared" si="459"/>
        <v>30</v>
      </c>
    </row>
    <row r="2882" spans="1:21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465">(E2882/D2882)*100</f>
        <v>23.333333333333332</v>
      </c>
      <c r="P2882" s="7">
        <f>E2882/L2882</f>
        <v>96.551724137931032</v>
      </c>
      <c r="Q2882" t="str">
        <f t="shared" si="460"/>
        <v>theater</v>
      </c>
      <c r="R2882" t="str">
        <f t="shared" si="464"/>
        <v>plays</v>
      </c>
      <c r="S2882" s="4">
        <f t="shared" ref="S2882:S2945" si="466" xml:space="preserve"> ((J2882/86400) +25569)</f>
        <v>42192.905694444446</v>
      </c>
      <c r="T2882" s="4">
        <f t="shared" ref="T2882:T2945" si="467" xml:space="preserve"> ((I2882/86400) +25569)</f>
        <v>42236.711805555555</v>
      </c>
      <c r="U2882" s="18">
        <f t="shared" si="459"/>
        <v>43.806111111109203</v>
      </c>
    </row>
    <row r="2883" spans="1:21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465"/>
        <v>0</v>
      </c>
      <c r="P2883" s="7">
        <v>0</v>
      </c>
      <c r="Q2883" t="str">
        <f t="shared" si="460"/>
        <v>theater</v>
      </c>
      <c r="R2883" t="str">
        <f t="shared" si="464"/>
        <v>plays</v>
      </c>
      <c r="S2883" s="4">
        <f t="shared" si="466"/>
        <v>41916.597638888888</v>
      </c>
      <c r="T2883" s="4">
        <f t="shared" si="467"/>
        <v>41976.639305555553</v>
      </c>
      <c r="U2883" s="18">
        <f t="shared" ref="U2883:U2946" si="468">T2883-S2883</f>
        <v>60.041666666664241</v>
      </c>
    </row>
    <row r="2884" spans="1:21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65"/>
        <v>33.6</v>
      </c>
      <c r="P2884" s="7">
        <f t="shared" ref="P2884:P2889" si="469">E2884/L2884</f>
        <v>63</v>
      </c>
      <c r="Q2884" t="str">
        <f t="shared" si="460"/>
        <v>theater</v>
      </c>
      <c r="R2884" t="str">
        <f t="shared" si="464"/>
        <v>plays</v>
      </c>
      <c r="S2884" s="4">
        <f t="shared" si="466"/>
        <v>42461.596273148149</v>
      </c>
      <c r="T2884" s="4">
        <f t="shared" si="467"/>
        <v>42491.596273148149</v>
      </c>
      <c r="U2884" s="18">
        <f t="shared" si="468"/>
        <v>30</v>
      </c>
    </row>
    <row r="2885" spans="1:21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65"/>
        <v>19.079999999999998</v>
      </c>
      <c r="P2885" s="7">
        <f t="shared" si="469"/>
        <v>381.6</v>
      </c>
      <c r="Q2885" t="str">
        <f t="shared" si="460"/>
        <v>theater</v>
      </c>
      <c r="R2885" t="str">
        <f t="shared" si="464"/>
        <v>plays</v>
      </c>
      <c r="S2885" s="4">
        <f t="shared" si="466"/>
        <v>42370.90320601852</v>
      </c>
      <c r="T2885" s="4">
        <f t="shared" si="467"/>
        <v>42406.207638888889</v>
      </c>
      <c r="U2885" s="18">
        <f t="shared" si="468"/>
        <v>35.304432870369055</v>
      </c>
    </row>
    <row r="2886" spans="1:21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65"/>
        <v>0.41111111111111115</v>
      </c>
      <c r="P2886" s="7">
        <f t="shared" si="469"/>
        <v>46.25</v>
      </c>
      <c r="Q2886" t="str">
        <f t="shared" si="460"/>
        <v>theater</v>
      </c>
      <c r="R2886" t="str">
        <f t="shared" si="464"/>
        <v>plays</v>
      </c>
      <c r="S2886" s="4">
        <f t="shared" si="466"/>
        <v>41948.727256944447</v>
      </c>
      <c r="T2886" s="4">
        <f t="shared" si="467"/>
        <v>41978.727256944447</v>
      </c>
      <c r="U2886" s="18">
        <f t="shared" si="468"/>
        <v>30</v>
      </c>
    </row>
    <row r="2887" spans="1:21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65"/>
        <v>32.5</v>
      </c>
      <c r="P2887" s="7">
        <f t="shared" si="469"/>
        <v>26</v>
      </c>
      <c r="Q2887" t="str">
        <f t="shared" si="460"/>
        <v>theater</v>
      </c>
      <c r="R2887" t="str">
        <f t="shared" si="464"/>
        <v>plays</v>
      </c>
      <c r="S2887" s="4">
        <f t="shared" si="466"/>
        <v>42047.07640046296</v>
      </c>
      <c r="T2887" s="4">
        <f t="shared" si="467"/>
        <v>42077.034733796296</v>
      </c>
      <c r="U2887" s="18">
        <f t="shared" si="468"/>
        <v>29.958333333335759</v>
      </c>
    </row>
    <row r="2888" spans="1:21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65"/>
        <v>5</v>
      </c>
      <c r="P2888" s="7">
        <f t="shared" si="469"/>
        <v>10</v>
      </c>
      <c r="Q2888" t="str">
        <f t="shared" si="460"/>
        <v>theater</v>
      </c>
      <c r="R2888" t="str">
        <f t="shared" si="464"/>
        <v>plays</v>
      </c>
      <c r="S2888" s="4">
        <f t="shared" si="466"/>
        <v>42261.632916666669</v>
      </c>
      <c r="T2888" s="4">
        <f t="shared" si="467"/>
        <v>42266.165972222225</v>
      </c>
      <c r="U2888" s="18">
        <f t="shared" si="468"/>
        <v>4.5330555555556202</v>
      </c>
    </row>
    <row r="2889" spans="1:21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65"/>
        <v>0.16666666666666669</v>
      </c>
      <c r="P2889" s="7">
        <f t="shared" si="469"/>
        <v>5</v>
      </c>
      <c r="Q2889" t="str">
        <f t="shared" si="460"/>
        <v>theater</v>
      </c>
      <c r="R2889" t="str">
        <f t="shared" si="464"/>
        <v>plays</v>
      </c>
      <c r="S2889" s="4">
        <f t="shared" si="466"/>
        <v>41985.427361111113</v>
      </c>
      <c r="T2889" s="4">
        <f t="shared" si="467"/>
        <v>42015.427361111113</v>
      </c>
      <c r="U2889" s="18">
        <f t="shared" si="468"/>
        <v>30</v>
      </c>
    </row>
    <row r="2890" spans="1:21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65"/>
        <v>0</v>
      </c>
      <c r="P2890" s="7">
        <v>0</v>
      </c>
      <c r="Q2890" t="str">
        <f t="shared" si="460"/>
        <v>theater</v>
      </c>
      <c r="R2890" t="str">
        <f t="shared" si="464"/>
        <v>plays</v>
      </c>
      <c r="S2890" s="4">
        <f t="shared" si="466"/>
        <v>41922.535185185188</v>
      </c>
      <c r="T2890" s="4">
        <f t="shared" si="467"/>
        <v>41930.207638888889</v>
      </c>
      <c r="U2890" s="18">
        <f t="shared" si="468"/>
        <v>7.6724537037007394</v>
      </c>
    </row>
    <row r="2891" spans="1:21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65"/>
        <v>38.066666666666663</v>
      </c>
      <c r="P2891" s="7">
        <f>E2891/L2891</f>
        <v>81.571428571428569</v>
      </c>
      <c r="Q2891" t="str">
        <f t="shared" si="460"/>
        <v>theater</v>
      </c>
      <c r="R2891" t="str">
        <f t="shared" si="464"/>
        <v>plays</v>
      </c>
      <c r="S2891" s="4">
        <f t="shared" si="466"/>
        <v>41850.863252314812</v>
      </c>
      <c r="T2891" s="4">
        <f t="shared" si="467"/>
        <v>41880.863252314812</v>
      </c>
      <c r="U2891" s="18">
        <f t="shared" si="468"/>
        <v>30</v>
      </c>
    </row>
    <row r="2892" spans="1:21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65"/>
        <v>1.05</v>
      </c>
      <c r="P2892" s="7">
        <f>E2892/L2892</f>
        <v>7</v>
      </c>
      <c r="Q2892" t="str">
        <f t="shared" si="460"/>
        <v>theater</v>
      </c>
      <c r="R2892" t="str">
        <f t="shared" si="464"/>
        <v>plays</v>
      </c>
      <c r="S2892" s="4">
        <f t="shared" si="466"/>
        <v>41831.742962962962</v>
      </c>
      <c r="T2892" s="4">
        <f t="shared" si="467"/>
        <v>41860.125</v>
      </c>
      <c r="U2892" s="18">
        <f t="shared" si="468"/>
        <v>28.382037037037662</v>
      </c>
    </row>
    <row r="2893" spans="1:21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65"/>
        <v>2.73</v>
      </c>
      <c r="P2893" s="7">
        <f>E2893/L2893</f>
        <v>27.3</v>
      </c>
      <c r="Q2893" t="str">
        <f t="shared" si="460"/>
        <v>theater</v>
      </c>
      <c r="R2893" t="str">
        <f t="shared" si="464"/>
        <v>plays</v>
      </c>
      <c r="S2893" s="4">
        <f t="shared" si="466"/>
        <v>42415.883425925931</v>
      </c>
      <c r="T2893" s="4">
        <f t="shared" si="467"/>
        <v>42475.84175925926</v>
      </c>
      <c r="U2893" s="18">
        <f t="shared" si="468"/>
        <v>59.958333333328483</v>
      </c>
    </row>
    <row r="2894" spans="1:21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65"/>
        <v>9.0909090909090917</v>
      </c>
      <c r="P2894" s="7">
        <f>E2894/L2894</f>
        <v>29.411764705882351</v>
      </c>
      <c r="Q2894" t="str">
        <f t="shared" si="460"/>
        <v>theater</v>
      </c>
      <c r="R2894" t="str">
        <f t="shared" si="464"/>
        <v>plays</v>
      </c>
      <c r="S2894" s="4">
        <f t="shared" si="466"/>
        <v>41869.714166666665</v>
      </c>
      <c r="T2894" s="4">
        <f t="shared" si="467"/>
        <v>41876.875</v>
      </c>
      <c r="U2894" s="18">
        <f t="shared" si="468"/>
        <v>7.1608333333351766</v>
      </c>
    </row>
    <row r="2895" spans="1:21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65"/>
        <v>0.5</v>
      </c>
      <c r="P2895" s="7">
        <f>E2895/L2895</f>
        <v>12.5</v>
      </c>
      <c r="Q2895" t="str">
        <f t="shared" si="460"/>
        <v>theater</v>
      </c>
      <c r="R2895" t="str">
        <f t="shared" si="464"/>
        <v>plays</v>
      </c>
      <c r="S2895" s="4">
        <f t="shared" si="466"/>
        <v>41953.773090277777</v>
      </c>
      <c r="T2895" s="4">
        <f t="shared" si="467"/>
        <v>42013.083333333328</v>
      </c>
      <c r="U2895" s="18">
        <f t="shared" si="468"/>
        <v>59.310243055551837</v>
      </c>
    </row>
    <row r="2896" spans="1:21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465"/>
        <v>0</v>
      </c>
      <c r="P2896" s="7">
        <v>0</v>
      </c>
      <c r="Q2896" t="str">
        <f t="shared" si="460"/>
        <v>theater</v>
      </c>
      <c r="R2896" t="str">
        <f t="shared" si="464"/>
        <v>plays</v>
      </c>
      <c r="S2896" s="4">
        <f t="shared" si="466"/>
        <v>42037.986284722225</v>
      </c>
      <c r="T2896" s="4">
        <f t="shared" si="467"/>
        <v>42097.944618055553</v>
      </c>
      <c r="U2896" s="18">
        <f t="shared" si="468"/>
        <v>59.958333333328483</v>
      </c>
    </row>
    <row r="2897" spans="1:21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65"/>
        <v>4.5999999999999996</v>
      </c>
      <c r="P2897" s="7">
        <f>E2897/L2897</f>
        <v>5.75</v>
      </c>
      <c r="Q2897" t="str">
        <f t="shared" si="460"/>
        <v>theater</v>
      </c>
      <c r="R2897" t="str">
        <f t="shared" si="464"/>
        <v>plays</v>
      </c>
      <c r="S2897" s="4">
        <f t="shared" si="466"/>
        <v>41811.555462962962</v>
      </c>
      <c r="T2897" s="4">
        <f t="shared" si="467"/>
        <v>41812.875</v>
      </c>
      <c r="U2897" s="18">
        <f t="shared" si="468"/>
        <v>1.3195370370376622</v>
      </c>
    </row>
    <row r="2898" spans="1:21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65"/>
        <v>20.833333333333336</v>
      </c>
      <c r="P2898" s="7">
        <f>E2898/L2898</f>
        <v>52.083333333333336</v>
      </c>
      <c r="Q2898" t="str">
        <f t="shared" si="460"/>
        <v>theater</v>
      </c>
      <c r="R2898" t="str">
        <f t="shared" si="464"/>
        <v>plays</v>
      </c>
      <c r="S2898" s="4">
        <f t="shared" si="466"/>
        <v>42701.908807870372</v>
      </c>
      <c r="T2898" s="4">
        <f t="shared" si="467"/>
        <v>42716.25</v>
      </c>
      <c r="U2898" s="18">
        <f t="shared" si="468"/>
        <v>14.341192129628325</v>
      </c>
    </row>
    <row r="2899" spans="1:21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65"/>
        <v>4.583333333333333</v>
      </c>
      <c r="P2899" s="7">
        <f>E2899/L2899</f>
        <v>183.33333333333334</v>
      </c>
      <c r="Q2899" t="str">
        <f t="shared" si="460"/>
        <v>theater</v>
      </c>
      <c r="R2899" t="str">
        <f t="shared" si="464"/>
        <v>plays</v>
      </c>
      <c r="S2899" s="4">
        <f t="shared" si="466"/>
        <v>42258.646504629629</v>
      </c>
      <c r="T2899" s="4">
        <f t="shared" si="467"/>
        <v>42288.645196759258</v>
      </c>
      <c r="U2899" s="18">
        <f t="shared" si="468"/>
        <v>29.99869212962949</v>
      </c>
    </row>
    <row r="2900" spans="1:21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65"/>
        <v>4.2133333333333338</v>
      </c>
      <c r="P2900" s="7">
        <f>E2900/L2900</f>
        <v>26.333333333333332</v>
      </c>
      <c r="Q2900" t="str">
        <f t="shared" si="460"/>
        <v>theater</v>
      </c>
      <c r="R2900" t="str">
        <f t="shared" si="464"/>
        <v>plays</v>
      </c>
      <c r="S2900" s="4">
        <f t="shared" si="466"/>
        <v>42278.664965277778</v>
      </c>
      <c r="T2900" s="4">
        <f t="shared" si="467"/>
        <v>42308.664965277778</v>
      </c>
      <c r="U2900" s="18">
        <f t="shared" si="468"/>
        <v>30</v>
      </c>
    </row>
    <row r="2901" spans="1:21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65"/>
        <v>0</v>
      </c>
      <c r="P2901" s="7">
        <v>0</v>
      </c>
      <c r="Q2901" t="str">
        <f t="shared" si="460"/>
        <v>theater</v>
      </c>
      <c r="R2901" t="str">
        <f t="shared" si="464"/>
        <v>plays</v>
      </c>
      <c r="S2901" s="4">
        <f t="shared" si="466"/>
        <v>42515.078217592592</v>
      </c>
      <c r="T2901" s="4">
        <f t="shared" si="467"/>
        <v>42575.078217592592</v>
      </c>
      <c r="U2901" s="18">
        <f t="shared" si="468"/>
        <v>60</v>
      </c>
    </row>
    <row r="2902" spans="1:21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65"/>
        <v>61.909090909090914</v>
      </c>
      <c r="P2902" s="7">
        <f t="shared" ref="P2902:P2944" si="470">E2902/L2902</f>
        <v>486.42857142857144</v>
      </c>
      <c r="Q2902" t="str">
        <f t="shared" si="460"/>
        <v>theater</v>
      </c>
      <c r="R2902" t="str">
        <f t="shared" si="464"/>
        <v>plays</v>
      </c>
      <c r="S2902" s="4">
        <f t="shared" si="466"/>
        <v>41830.234166666669</v>
      </c>
      <c r="T2902" s="4">
        <f t="shared" si="467"/>
        <v>41860.234166666669</v>
      </c>
      <c r="U2902" s="18">
        <f t="shared" si="468"/>
        <v>30</v>
      </c>
    </row>
    <row r="2903" spans="1:21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65"/>
        <v>0.8</v>
      </c>
      <c r="P2903" s="7">
        <f t="shared" si="470"/>
        <v>3</v>
      </c>
      <c r="Q2903" t="str">
        <f t="shared" si="460"/>
        <v>theater</v>
      </c>
      <c r="R2903" t="str">
        <f t="shared" si="464"/>
        <v>plays</v>
      </c>
      <c r="S2903" s="4">
        <f t="shared" si="466"/>
        <v>41982.904386574075</v>
      </c>
      <c r="T2903" s="4">
        <f t="shared" si="467"/>
        <v>42042.904386574075</v>
      </c>
      <c r="U2903" s="18">
        <f t="shared" si="468"/>
        <v>60</v>
      </c>
    </row>
    <row r="2904" spans="1:21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65"/>
        <v>1.6666666666666666E-2</v>
      </c>
      <c r="P2904" s="7">
        <f t="shared" si="470"/>
        <v>25</v>
      </c>
      <c r="Q2904" t="str">
        <f t="shared" si="460"/>
        <v>theater</v>
      </c>
      <c r="R2904" t="str">
        <f t="shared" si="464"/>
        <v>plays</v>
      </c>
      <c r="S2904" s="4">
        <f t="shared" si="466"/>
        <v>42210.439768518518</v>
      </c>
      <c r="T2904" s="4">
        <f t="shared" si="467"/>
        <v>42240.439768518518</v>
      </c>
      <c r="U2904" s="18">
        <f t="shared" si="468"/>
        <v>30</v>
      </c>
    </row>
    <row r="2905" spans="1:21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65"/>
        <v>0.77999999999999992</v>
      </c>
      <c r="P2905" s="7">
        <f t="shared" si="470"/>
        <v>9.75</v>
      </c>
      <c r="Q2905" t="str">
        <f t="shared" si="460"/>
        <v>theater</v>
      </c>
      <c r="R2905" t="str">
        <f t="shared" si="464"/>
        <v>plays</v>
      </c>
      <c r="S2905" s="4">
        <f t="shared" si="466"/>
        <v>42196.166874999995</v>
      </c>
      <c r="T2905" s="4">
        <f t="shared" si="467"/>
        <v>42256.166874999995</v>
      </c>
      <c r="U2905" s="18">
        <f t="shared" si="468"/>
        <v>60</v>
      </c>
    </row>
    <row r="2906" spans="1:21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65"/>
        <v>5</v>
      </c>
      <c r="P2906" s="7">
        <f t="shared" si="470"/>
        <v>18.75</v>
      </c>
      <c r="Q2906" t="str">
        <f t="shared" si="460"/>
        <v>theater</v>
      </c>
      <c r="R2906" t="str">
        <f t="shared" si="464"/>
        <v>plays</v>
      </c>
      <c r="S2906" s="4">
        <f t="shared" si="466"/>
        <v>41940.967951388891</v>
      </c>
      <c r="T2906" s="4">
        <f t="shared" si="467"/>
        <v>41952.5</v>
      </c>
      <c r="U2906" s="18">
        <f t="shared" si="468"/>
        <v>11.532048611108621</v>
      </c>
    </row>
    <row r="2907" spans="1:21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65"/>
        <v>17.771428571428572</v>
      </c>
      <c r="P2907" s="7">
        <f t="shared" si="470"/>
        <v>36.588235294117645</v>
      </c>
      <c r="Q2907" t="str">
        <f t="shared" si="460"/>
        <v>theater</v>
      </c>
      <c r="R2907" t="str">
        <f t="shared" si="464"/>
        <v>plays</v>
      </c>
      <c r="S2907" s="4">
        <f t="shared" si="466"/>
        <v>42606.056863425925</v>
      </c>
      <c r="T2907" s="4">
        <f t="shared" si="467"/>
        <v>42620.056863425925</v>
      </c>
      <c r="U2907" s="18">
        <f t="shared" si="468"/>
        <v>14</v>
      </c>
    </row>
    <row r="2908" spans="1:21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65"/>
        <v>9.4166666666666661</v>
      </c>
      <c r="P2908" s="7">
        <f t="shared" si="470"/>
        <v>80.714285714285708</v>
      </c>
      <c r="Q2908" t="str">
        <f t="shared" si="460"/>
        <v>theater</v>
      </c>
      <c r="R2908" t="str">
        <f t="shared" si="464"/>
        <v>plays</v>
      </c>
      <c r="S2908" s="4">
        <f t="shared" si="466"/>
        <v>42199.648912037039</v>
      </c>
      <c r="T2908" s="4">
        <f t="shared" si="467"/>
        <v>42217.041666666672</v>
      </c>
      <c r="U2908" s="18">
        <f t="shared" si="468"/>
        <v>17.392754629632691</v>
      </c>
    </row>
    <row r="2909" spans="1:21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65"/>
        <v>0.08</v>
      </c>
      <c r="P2909" s="7">
        <f t="shared" si="470"/>
        <v>1</v>
      </c>
      <c r="Q2909" t="str">
        <f t="shared" si="460"/>
        <v>theater</v>
      </c>
      <c r="R2909" t="str">
        <f t="shared" si="464"/>
        <v>plays</v>
      </c>
      <c r="S2909" s="4">
        <f t="shared" si="466"/>
        <v>42444.877743055556</v>
      </c>
      <c r="T2909" s="4">
        <f t="shared" si="467"/>
        <v>42504.877743055556</v>
      </c>
      <c r="U2909" s="18">
        <f t="shared" si="468"/>
        <v>60</v>
      </c>
    </row>
    <row r="2910" spans="1:21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65"/>
        <v>2.75</v>
      </c>
      <c r="P2910" s="7">
        <f t="shared" si="470"/>
        <v>52.8</v>
      </c>
      <c r="Q2910" t="str">
        <f t="shared" si="460"/>
        <v>theater</v>
      </c>
      <c r="R2910" t="str">
        <f t="shared" si="464"/>
        <v>plays</v>
      </c>
      <c r="S2910" s="4">
        <f t="shared" si="466"/>
        <v>42499.73170138889</v>
      </c>
      <c r="T2910" s="4">
        <f t="shared" si="467"/>
        <v>42529.73170138889</v>
      </c>
      <c r="U2910" s="18">
        <f t="shared" si="468"/>
        <v>30</v>
      </c>
    </row>
    <row r="2911" spans="1:21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65"/>
        <v>1.1111111111111112E-2</v>
      </c>
      <c r="P2911" s="7">
        <f t="shared" si="470"/>
        <v>20</v>
      </c>
      <c r="Q2911" t="str">
        <f t="shared" ref="Q2911:Q2974" si="471">LEFT(N2911,7)</f>
        <v>theater</v>
      </c>
      <c r="R2911" t="str">
        <f t="shared" ref="R2911:R2922" si="472">RIGHT(N2911,5)</f>
        <v>plays</v>
      </c>
      <c r="S2911" s="4">
        <f t="shared" si="466"/>
        <v>41929.266215277778</v>
      </c>
      <c r="T2911" s="4">
        <f t="shared" si="467"/>
        <v>41968.823611111111</v>
      </c>
      <c r="U2911" s="18">
        <f t="shared" si="468"/>
        <v>39.55739583333343</v>
      </c>
    </row>
    <row r="2912" spans="1:21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65"/>
        <v>3.3333333333333335E-3</v>
      </c>
      <c r="P2912" s="7">
        <f t="shared" si="470"/>
        <v>1</v>
      </c>
      <c r="Q2912" t="str">
        <f t="shared" si="471"/>
        <v>theater</v>
      </c>
      <c r="R2912" t="str">
        <f t="shared" si="472"/>
        <v>plays</v>
      </c>
      <c r="S2912" s="4">
        <f t="shared" si="466"/>
        <v>42107.841284722221</v>
      </c>
      <c r="T2912" s="4">
        <f t="shared" si="467"/>
        <v>42167.841284722221</v>
      </c>
      <c r="U2912" s="18">
        <f t="shared" si="468"/>
        <v>60</v>
      </c>
    </row>
    <row r="2913" spans="1:21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65"/>
        <v>36.5</v>
      </c>
      <c r="P2913" s="7">
        <f t="shared" si="470"/>
        <v>46.928571428571431</v>
      </c>
      <c r="Q2913" t="str">
        <f t="shared" si="471"/>
        <v>theater</v>
      </c>
      <c r="R2913" t="str">
        <f t="shared" si="472"/>
        <v>plays</v>
      </c>
      <c r="S2913" s="4">
        <f t="shared" si="466"/>
        <v>42142.768819444449</v>
      </c>
      <c r="T2913" s="4">
        <f t="shared" si="467"/>
        <v>42182.768819444449</v>
      </c>
      <c r="U2913" s="18">
        <f t="shared" si="468"/>
        <v>40</v>
      </c>
    </row>
    <row r="2914" spans="1:21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65"/>
        <v>14.058171745152354</v>
      </c>
      <c r="P2914" s="7">
        <f t="shared" si="470"/>
        <v>78.07692307692308</v>
      </c>
      <c r="Q2914" t="str">
        <f t="shared" si="471"/>
        <v>theater</v>
      </c>
      <c r="R2914" t="str">
        <f t="shared" si="472"/>
        <v>plays</v>
      </c>
      <c r="S2914" s="4">
        <f t="shared" si="466"/>
        <v>42354.131643518514</v>
      </c>
      <c r="T2914" s="4">
        <f t="shared" si="467"/>
        <v>42384.131643518514</v>
      </c>
      <c r="U2914" s="18">
        <f t="shared" si="468"/>
        <v>30</v>
      </c>
    </row>
    <row r="2915" spans="1:21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65"/>
        <v>0.02</v>
      </c>
      <c r="P2915" s="7">
        <f t="shared" si="470"/>
        <v>1</v>
      </c>
      <c r="Q2915" t="str">
        <f t="shared" si="471"/>
        <v>theater</v>
      </c>
      <c r="R2915" t="str">
        <f t="shared" si="472"/>
        <v>plays</v>
      </c>
      <c r="S2915" s="4">
        <f t="shared" si="466"/>
        <v>41828.922905092593</v>
      </c>
      <c r="T2915" s="4">
        <f t="shared" si="467"/>
        <v>41888.922905092593</v>
      </c>
      <c r="U2915" s="18">
        <f t="shared" si="468"/>
        <v>60</v>
      </c>
    </row>
    <row r="2916" spans="1:21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65"/>
        <v>4.0000000000000001E-3</v>
      </c>
      <c r="P2916" s="7">
        <f t="shared" si="470"/>
        <v>1</v>
      </c>
      <c r="Q2916" t="str">
        <f t="shared" si="471"/>
        <v>theater</v>
      </c>
      <c r="R2916" t="str">
        <f t="shared" si="472"/>
        <v>plays</v>
      </c>
      <c r="S2916" s="4">
        <f t="shared" si="466"/>
        <v>42017.907337962963</v>
      </c>
      <c r="T2916" s="4">
        <f t="shared" si="467"/>
        <v>42077.865671296298</v>
      </c>
      <c r="U2916" s="18">
        <f t="shared" si="468"/>
        <v>59.958333333335759</v>
      </c>
    </row>
    <row r="2917" spans="1:21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65"/>
        <v>61.1</v>
      </c>
      <c r="P2917" s="7">
        <f t="shared" si="470"/>
        <v>203.66666666666666</v>
      </c>
      <c r="Q2917" t="str">
        <f t="shared" si="471"/>
        <v>theater</v>
      </c>
      <c r="R2917" t="str">
        <f t="shared" si="472"/>
        <v>plays</v>
      </c>
      <c r="S2917" s="4">
        <f t="shared" si="466"/>
        <v>42415.398032407407</v>
      </c>
      <c r="T2917" s="4">
        <f t="shared" si="467"/>
        <v>42445.356365740736</v>
      </c>
      <c r="U2917" s="18">
        <f t="shared" si="468"/>
        <v>29.958333333328483</v>
      </c>
    </row>
    <row r="2918" spans="1:21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65"/>
        <v>7.8378378378378386</v>
      </c>
      <c r="P2918" s="7">
        <f t="shared" si="470"/>
        <v>20.714285714285715</v>
      </c>
      <c r="Q2918" t="str">
        <f t="shared" si="471"/>
        <v>theater</v>
      </c>
      <c r="R2918" t="str">
        <f t="shared" si="472"/>
        <v>plays</v>
      </c>
      <c r="S2918" s="4">
        <f t="shared" si="466"/>
        <v>41755.476724537039</v>
      </c>
      <c r="T2918" s="4">
        <f t="shared" si="467"/>
        <v>41778.476724537039</v>
      </c>
      <c r="U2918" s="18">
        <f t="shared" si="468"/>
        <v>23</v>
      </c>
    </row>
    <row r="2919" spans="1:21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65"/>
        <v>21.85</v>
      </c>
      <c r="P2919" s="7">
        <f t="shared" si="470"/>
        <v>48.555555555555557</v>
      </c>
      <c r="Q2919" t="str">
        <f t="shared" si="471"/>
        <v>theater</v>
      </c>
      <c r="R2919" t="str">
        <f t="shared" si="472"/>
        <v>plays</v>
      </c>
      <c r="S2919" s="4">
        <f t="shared" si="466"/>
        <v>42245.234340277777</v>
      </c>
      <c r="T2919" s="4">
        <f t="shared" si="467"/>
        <v>42263.234340277777</v>
      </c>
      <c r="U2919" s="18">
        <f t="shared" si="468"/>
        <v>18</v>
      </c>
    </row>
    <row r="2920" spans="1:21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65"/>
        <v>27.24</v>
      </c>
      <c r="P2920" s="7">
        <f t="shared" si="470"/>
        <v>68.099999999999994</v>
      </c>
      <c r="Q2920" t="str">
        <f t="shared" si="471"/>
        <v>theater</v>
      </c>
      <c r="R2920" t="str">
        <f t="shared" si="472"/>
        <v>plays</v>
      </c>
      <c r="S2920" s="4">
        <f t="shared" si="466"/>
        <v>42278.629710648151</v>
      </c>
      <c r="T2920" s="4">
        <f t="shared" si="467"/>
        <v>42306.629710648151</v>
      </c>
      <c r="U2920" s="18">
        <f t="shared" si="468"/>
        <v>28</v>
      </c>
    </row>
    <row r="2921" spans="1:21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65"/>
        <v>8.5</v>
      </c>
      <c r="P2921" s="7">
        <f t="shared" si="470"/>
        <v>8.5</v>
      </c>
      <c r="Q2921" t="str">
        <f t="shared" si="471"/>
        <v>theater</v>
      </c>
      <c r="R2921" t="str">
        <f t="shared" si="472"/>
        <v>plays</v>
      </c>
      <c r="S2921" s="4">
        <f t="shared" si="466"/>
        <v>41826.61954861111</v>
      </c>
      <c r="T2921" s="4">
        <f t="shared" si="467"/>
        <v>41856.61954861111</v>
      </c>
      <c r="U2921" s="18">
        <f t="shared" si="468"/>
        <v>30</v>
      </c>
    </row>
    <row r="2922" spans="1:21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65"/>
        <v>26.840000000000003</v>
      </c>
      <c r="P2922" s="7">
        <f t="shared" si="470"/>
        <v>51.615384615384613</v>
      </c>
      <c r="Q2922" t="str">
        <f t="shared" si="471"/>
        <v>theater</v>
      </c>
      <c r="R2922" t="str">
        <f t="shared" si="472"/>
        <v>plays</v>
      </c>
      <c r="S2922" s="4">
        <f t="shared" si="466"/>
        <v>42058.792476851857</v>
      </c>
      <c r="T2922" s="4">
        <f t="shared" si="467"/>
        <v>42088.750810185185</v>
      </c>
      <c r="U2922" s="18">
        <f t="shared" si="468"/>
        <v>29.958333333328483</v>
      </c>
    </row>
    <row r="2923" spans="1:21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65"/>
        <v>129</v>
      </c>
      <c r="P2923" s="7">
        <f t="shared" si="470"/>
        <v>43</v>
      </c>
      <c r="Q2923" t="str">
        <f t="shared" si="471"/>
        <v>theater</v>
      </c>
      <c r="R2923" t="str">
        <f t="shared" ref="R2923:R2942" si="473">RIGHT(N2923,7)</f>
        <v>musical</v>
      </c>
      <c r="S2923" s="4">
        <f t="shared" si="466"/>
        <v>41877.886620370373</v>
      </c>
      <c r="T2923" s="4">
        <f t="shared" si="467"/>
        <v>41907.886620370373</v>
      </c>
      <c r="U2923" s="18">
        <f t="shared" si="468"/>
        <v>30</v>
      </c>
    </row>
    <row r="2924" spans="1:21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65"/>
        <v>100</v>
      </c>
      <c r="P2924" s="7">
        <f t="shared" si="470"/>
        <v>83.333333333333329</v>
      </c>
      <c r="Q2924" t="str">
        <f t="shared" si="471"/>
        <v>theater</v>
      </c>
      <c r="R2924" t="str">
        <f t="shared" si="473"/>
        <v>musical</v>
      </c>
      <c r="S2924" s="4">
        <f t="shared" si="466"/>
        <v>42097.874155092592</v>
      </c>
      <c r="T2924" s="4">
        <f t="shared" si="467"/>
        <v>42142.874155092592</v>
      </c>
      <c r="U2924" s="18">
        <f t="shared" si="468"/>
        <v>45</v>
      </c>
    </row>
    <row r="2925" spans="1:21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65"/>
        <v>100</v>
      </c>
      <c r="P2925" s="7">
        <f t="shared" si="470"/>
        <v>30</v>
      </c>
      <c r="Q2925" t="str">
        <f t="shared" si="471"/>
        <v>theater</v>
      </c>
      <c r="R2925" t="str">
        <f t="shared" si="473"/>
        <v>musical</v>
      </c>
      <c r="S2925" s="4">
        <f t="shared" si="466"/>
        <v>42013.15253472222</v>
      </c>
      <c r="T2925" s="4">
        <f t="shared" si="467"/>
        <v>42028.125</v>
      </c>
      <c r="U2925" s="18">
        <f t="shared" si="468"/>
        <v>14.972465277780429</v>
      </c>
    </row>
    <row r="2926" spans="1:21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65"/>
        <v>103.2</v>
      </c>
      <c r="P2926" s="7">
        <f t="shared" si="470"/>
        <v>175.51020408163265</v>
      </c>
      <c r="Q2926" t="str">
        <f t="shared" si="471"/>
        <v>theater</v>
      </c>
      <c r="R2926" t="str">
        <f t="shared" si="473"/>
        <v>musical</v>
      </c>
      <c r="S2926" s="4">
        <f t="shared" si="466"/>
        <v>42103.556828703702</v>
      </c>
      <c r="T2926" s="4">
        <f t="shared" si="467"/>
        <v>42133.165972222225</v>
      </c>
      <c r="U2926" s="18">
        <f t="shared" si="468"/>
        <v>29.609143518522615</v>
      </c>
    </row>
    <row r="2927" spans="1:21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65"/>
        <v>102.44597777777777</v>
      </c>
      <c r="P2927" s="7">
        <f t="shared" si="470"/>
        <v>231.66175879396985</v>
      </c>
      <c r="Q2927" t="str">
        <f t="shared" si="471"/>
        <v>theater</v>
      </c>
      <c r="R2927" t="str">
        <f t="shared" si="473"/>
        <v>musical</v>
      </c>
      <c r="S2927" s="4">
        <f t="shared" si="466"/>
        <v>41863.584120370375</v>
      </c>
      <c r="T2927" s="4">
        <f t="shared" si="467"/>
        <v>41893.584120370375</v>
      </c>
      <c r="U2927" s="18">
        <f t="shared" si="468"/>
        <v>30</v>
      </c>
    </row>
    <row r="2928" spans="1:21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65"/>
        <v>125</v>
      </c>
      <c r="P2928" s="7">
        <f t="shared" si="470"/>
        <v>75</v>
      </c>
      <c r="Q2928" t="str">
        <f t="shared" si="471"/>
        <v>theater</v>
      </c>
      <c r="R2928" t="str">
        <f t="shared" si="473"/>
        <v>musical</v>
      </c>
      <c r="S2928" s="4">
        <f t="shared" si="466"/>
        <v>42044.765960648147</v>
      </c>
      <c r="T2928" s="4">
        <f t="shared" si="467"/>
        <v>42058.765960648147</v>
      </c>
      <c r="U2928" s="18">
        <f t="shared" si="468"/>
        <v>14</v>
      </c>
    </row>
    <row r="2929" spans="1:21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65"/>
        <v>130.83333333333334</v>
      </c>
      <c r="P2929" s="7">
        <f t="shared" si="470"/>
        <v>112.14285714285714</v>
      </c>
      <c r="Q2929" t="str">
        <f t="shared" si="471"/>
        <v>theater</v>
      </c>
      <c r="R2929" t="str">
        <f t="shared" si="473"/>
        <v>musical</v>
      </c>
      <c r="S2929" s="4">
        <f t="shared" si="466"/>
        <v>41806.669317129628</v>
      </c>
      <c r="T2929" s="4">
        <f t="shared" si="467"/>
        <v>41835.208333333336</v>
      </c>
      <c r="U2929" s="18">
        <f t="shared" si="468"/>
        <v>28.539016203707433</v>
      </c>
    </row>
    <row r="2930" spans="1:21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65"/>
        <v>100</v>
      </c>
      <c r="P2930" s="7">
        <f t="shared" si="470"/>
        <v>41.666666666666664</v>
      </c>
      <c r="Q2930" t="str">
        <f t="shared" si="471"/>
        <v>theater</v>
      </c>
      <c r="R2930" t="str">
        <f t="shared" si="473"/>
        <v>musical</v>
      </c>
      <c r="S2930" s="4">
        <f t="shared" si="466"/>
        <v>42403.998217592598</v>
      </c>
      <c r="T2930" s="4">
        <f t="shared" si="467"/>
        <v>42433.998217592598</v>
      </c>
      <c r="U2930" s="18">
        <f t="shared" si="468"/>
        <v>30</v>
      </c>
    </row>
    <row r="2931" spans="1:21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65"/>
        <v>102.06937499999999</v>
      </c>
      <c r="P2931" s="7">
        <f t="shared" si="470"/>
        <v>255.17343750000001</v>
      </c>
      <c r="Q2931" t="str">
        <f t="shared" si="471"/>
        <v>theater</v>
      </c>
      <c r="R2931" t="str">
        <f t="shared" si="473"/>
        <v>musical</v>
      </c>
      <c r="S2931" s="4">
        <f t="shared" si="466"/>
        <v>41754.564328703702</v>
      </c>
      <c r="T2931" s="4">
        <f t="shared" si="467"/>
        <v>41784.564328703702</v>
      </c>
      <c r="U2931" s="18">
        <f t="shared" si="468"/>
        <v>30</v>
      </c>
    </row>
    <row r="2932" spans="1:21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65"/>
        <v>100.92000000000002</v>
      </c>
      <c r="P2932" s="7">
        <f t="shared" si="470"/>
        <v>162.7741935483871</v>
      </c>
      <c r="Q2932" t="str">
        <f t="shared" si="471"/>
        <v>theater</v>
      </c>
      <c r="R2932" t="str">
        <f t="shared" si="473"/>
        <v>musical</v>
      </c>
      <c r="S2932" s="4">
        <f t="shared" si="466"/>
        <v>42101.584074074075</v>
      </c>
      <c r="T2932" s="4">
        <f t="shared" si="467"/>
        <v>42131.584074074075</v>
      </c>
      <c r="U2932" s="18">
        <f t="shared" si="468"/>
        <v>30</v>
      </c>
    </row>
    <row r="2933" spans="1:21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65"/>
        <v>106</v>
      </c>
      <c r="P2933" s="7">
        <f t="shared" si="470"/>
        <v>88.333333333333329</v>
      </c>
      <c r="Q2933" t="str">
        <f t="shared" si="471"/>
        <v>theater</v>
      </c>
      <c r="R2933" t="str">
        <f t="shared" si="473"/>
        <v>musical</v>
      </c>
      <c r="S2933" s="4">
        <f t="shared" si="466"/>
        <v>41872.291238425925</v>
      </c>
      <c r="T2933" s="4">
        <f t="shared" si="467"/>
        <v>41897.255555555559</v>
      </c>
      <c r="U2933" s="18">
        <f t="shared" si="468"/>
        <v>24.964317129633855</v>
      </c>
    </row>
    <row r="2934" spans="1:21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65"/>
        <v>105.0967741935484</v>
      </c>
      <c r="P2934" s="7">
        <f t="shared" si="470"/>
        <v>85.736842105263165</v>
      </c>
      <c r="Q2934" t="str">
        <f t="shared" si="471"/>
        <v>theater</v>
      </c>
      <c r="R2934" t="str">
        <f t="shared" si="473"/>
        <v>musical</v>
      </c>
      <c r="S2934" s="4">
        <f t="shared" si="466"/>
        <v>42025.164780092593</v>
      </c>
      <c r="T2934" s="4">
        <f t="shared" si="467"/>
        <v>42056.458333333328</v>
      </c>
      <c r="U2934" s="18">
        <f t="shared" si="468"/>
        <v>31.293553240735491</v>
      </c>
    </row>
    <row r="2935" spans="1:21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65"/>
        <v>102.76</v>
      </c>
      <c r="P2935" s="7">
        <f t="shared" si="470"/>
        <v>47.574074074074076</v>
      </c>
      <c r="Q2935" t="str">
        <f t="shared" si="471"/>
        <v>theater</v>
      </c>
      <c r="R2935" t="str">
        <f t="shared" si="473"/>
        <v>musical</v>
      </c>
      <c r="S2935" s="4">
        <f t="shared" si="466"/>
        <v>42495.956631944442</v>
      </c>
      <c r="T2935" s="4">
        <f t="shared" si="467"/>
        <v>42525.956631944442</v>
      </c>
      <c r="U2935" s="18">
        <f t="shared" si="468"/>
        <v>30</v>
      </c>
    </row>
    <row r="2936" spans="1:21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65"/>
        <v>108</v>
      </c>
      <c r="P2936" s="7">
        <f t="shared" si="470"/>
        <v>72.972972972972968</v>
      </c>
      <c r="Q2936" t="str">
        <f t="shared" si="471"/>
        <v>theater</v>
      </c>
      <c r="R2936" t="str">
        <f t="shared" si="473"/>
        <v>musical</v>
      </c>
      <c r="S2936" s="4">
        <f t="shared" si="466"/>
        <v>41775.636157407411</v>
      </c>
      <c r="T2936" s="4">
        <f t="shared" si="467"/>
        <v>41805.636157407411</v>
      </c>
      <c r="U2936" s="18">
        <f t="shared" si="468"/>
        <v>30</v>
      </c>
    </row>
    <row r="2937" spans="1:21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65"/>
        <v>100.88571428571429</v>
      </c>
      <c r="P2937" s="7">
        <f t="shared" si="470"/>
        <v>90.538461538461533</v>
      </c>
      <c r="Q2937" t="str">
        <f t="shared" si="471"/>
        <v>theater</v>
      </c>
      <c r="R2937" t="str">
        <f t="shared" si="473"/>
        <v>musical</v>
      </c>
      <c r="S2937" s="4">
        <f t="shared" si="466"/>
        <v>42553.583425925928</v>
      </c>
      <c r="T2937" s="4">
        <f t="shared" si="467"/>
        <v>42611.708333333328</v>
      </c>
      <c r="U2937" s="18">
        <f t="shared" si="468"/>
        <v>58.124907407400315</v>
      </c>
    </row>
    <row r="2938" spans="1:21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65"/>
        <v>128</v>
      </c>
      <c r="P2938" s="7">
        <f t="shared" si="470"/>
        <v>37.647058823529413</v>
      </c>
      <c r="Q2938" t="str">
        <f t="shared" si="471"/>
        <v>theater</v>
      </c>
      <c r="R2938" t="str">
        <f t="shared" si="473"/>
        <v>musical</v>
      </c>
      <c r="S2938" s="4">
        <f t="shared" si="466"/>
        <v>41912.650729166664</v>
      </c>
      <c r="T2938" s="4">
        <f t="shared" si="467"/>
        <v>41925.207638888889</v>
      </c>
      <c r="U2938" s="18">
        <f t="shared" si="468"/>
        <v>12.5569097222251</v>
      </c>
    </row>
    <row r="2939" spans="1:21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65"/>
        <v>133.33333333333331</v>
      </c>
      <c r="P2939" s="7">
        <f t="shared" si="470"/>
        <v>36.363636363636367</v>
      </c>
      <c r="Q2939" t="str">
        <f t="shared" si="471"/>
        <v>theater</v>
      </c>
      <c r="R2939" t="str">
        <f t="shared" si="473"/>
        <v>musical</v>
      </c>
      <c r="S2939" s="4">
        <f t="shared" si="466"/>
        <v>41803.457326388889</v>
      </c>
      <c r="T2939" s="4">
        <f t="shared" si="467"/>
        <v>41833.457326388889</v>
      </c>
      <c r="U2939" s="18">
        <f t="shared" si="468"/>
        <v>30</v>
      </c>
    </row>
    <row r="2940" spans="1:21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65"/>
        <v>101.375</v>
      </c>
      <c r="P2940" s="7">
        <f t="shared" si="470"/>
        <v>126.71875</v>
      </c>
      <c r="Q2940" t="str">
        <f t="shared" si="471"/>
        <v>theater</v>
      </c>
      <c r="R2940" t="str">
        <f t="shared" si="473"/>
        <v>musical</v>
      </c>
      <c r="S2940" s="4">
        <f t="shared" si="466"/>
        <v>42004.703865740739</v>
      </c>
      <c r="T2940" s="4">
        <f t="shared" si="467"/>
        <v>42034.703865740739</v>
      </c>
      <c r="U2940" s="18">
        <f t="shared" si="468"/>
        <v>30</v>
      </c>
    </row>
    <row r="2941" spans="1:21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65"/>
        <v>102.875</v>
      </c>
      <c r="P2941" s="7">
        <f t="shared" si="470"/>
        <v>329.2</v>
      </c>
      <c r="Q2941" t="str">
        <f t="shared" si="471"/>
        <v>theater</v>
      </c>
      <c r="R2941" t="str">
        <f t="shared" si="473"/>
        <v>musical</v>
      </c>
      <c r="S2941" s="4">
        <f t="shared" si="466"/>
        <v>41845.809166666666</v>
      </c>
      <c r="T2941" s="4">
        <f t="shared" si="467"/>
        <v>41879.041666666664</v>
      </c>
      <c r="U2941" s="18">
        <f t="shared" si="468"/>
        <v>33.232499999998254</v>
      </c>
    </row>
    <row r="2942" spans="1:21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65"/>
        <v>107.24000000000001</v>
      </c>
      <c r="P2942" s="7">
        <f t="shared" si="470"/>
        <v>81.242424242424249</v>
      </c>
      <c r="Q2942" t="str">
        <f t="shared" si="471"/>
        <v>theater</v>
      </c>
      <c r="R2942" t="str">
        <f t="shared" si="473"/>
        <v>musical</v>
      </c>
      <c r="S2942" s="4">
        <f t="shared" si="466"/>
        <v>41982.773356481484</v>
      </c>
      <c r="T2942" s="4">
        <f t="shared" si="467"/>
        <v>42022.773356481484</v>
      </c>
      <c r="U2942" s="18">
        <f t="shared" si="468"/>
        <v>40</v>
      </c>
    </row>
    <row r="2943" spans="1:21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65"/>
        <v>4.0000000000000001E-3</v>
      </c>
      <c r="P2943" s="7">
        <f t="shared" si="470"/>
        <v>1</v>
      </c>
      <c r="Q2943" t="str">
        <f t="shared" si="471"/>
        <v>theater</v>
      </c>
      <c r="R2943" t="str">
        <f t="shared" ref="R2943:R2962" si="474">RIGHT(N2943,6)</f>
        <v>spaces</v>
      </c>
      <c r="S2943" s="4">
        <f t="shared" si="466"/>
        <v>42034.960127314815</v>
      </c>
      <c r="T2943" s="4">
        <f t="shared" si="467"/>
        <v>42064.960127314815</v>
      </c>
      <c r="U2943" s="18">
        <f t="shared" si="468"/>
        <v>30</v>
      </c>
    </row>
    <row r="2944" spans="1:21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65"/>
        <v>20.424999999999997</v>
      </c>
      <c r="P2944" s="7">
        <f t="shared" si="470"/>
        <v>202.22772277227722</v>
      </c>
      <c r="Q2944" t="str">
        <f t="shared" si="471"/>
        <v>theater</v>
      </c>
      <c r="R2944" t="str">
        <f t="shared" si="474"/>
        <v>spaces</v>
      </c>
      <c r="S2944" s="4">
        <f t="shared" si="466"/>
        <v>42334.803923611107</v>
      </c>
      <c r="T2944" s="4">
        <f t="shared" si="467"/>
        <v>42354.845833333333</v>
      </c>
      <c r="U2944" s="18">
        <f t="shared" si="468"/>
        <v>20.041909722225682</v>
      </c>
    </row>
    <row r="2945" spans="1:21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65"/>
        <v>0</v>
      </c>
      <c r="P2945" s="7">
        <v>0</v>
      </c>
      <c r="Q2945" t="str">
        <f t="shared" si="471"/>
        <v>theater</v>
      </c>
      <c r="R2945" t="str">
        <f t="shared" si="474"/>
        <v>spaces</v>
      </c>
      <c r="S2945" s="4">
        <f t="shared" si="466"/>
        <v>42077.129398148143</v>
      </c>
      <c r="T2945" s="4">
        <f t="shared" si="467"/>
        <v>42107.129398148143</v>
      </c>
      <c r="U2945" s="18">
        <f t="shared" si="468"/>
        <v>30</v>
      </c>
    </row>
    <row r="2946" spans="1:21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475">(E2946/D2946)*100</f>
        <v>1</v>
      </c>
      <c r="P2946" s="7">
        <f>E2946/L2946</f>
        <v>100</v>
      </c>
      <c r="Q2946" t="str">
        <f t="shared" si="471"/>
        <v>theater</v>
      </c>
      <c r="R2946" t="str">
        <f t="shared" si="474"/>
        <v>spaces</v>
      </c>
      <c r="S2946" s="4">
        <f t="shared" ref="S2946:S3009" si="476" xml:space="preserve"> ((J2946/86400) +25569)</f>
        <v>42132.9143287037</v>
      </c>
      <c r="T2946" s="4">
        <f t="shared" ref="T2946:T3009" si="477" xml:space="preserve"> ((I2946/86400) +25569)</f>
        <v>42162.9143287037</v>
      </c>
      <c r="U2946" s="18">
        <f t="shared" si="468"/>
        <v>30</v>
      </c>
    </row>
    <row r="2947" spans="1:21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475"/>
        <v>0</v>
      </c>
      <c r="P2947" s="7">
        <v>0</v>
      </c>
      <c r="Q2947" t="str">
        <f t="shared" si="471"/>
        <v>theater</v>
      </c>
      <c r="R2947" t="str">
        <f t="shared" si="474"/>
        <v>spaces</v>
      </c>
      <c r="S2947" s="4">
        <f t="shared" si="476"/>
        <v>42118.139583333337</v>
      </c>
      <c r="T2947" s="4">
        <f t="shared" si="477"/>
        <v>42148.139583333337</v>
      </c>
      <c r="U2947" s="18">
        <f t="shared" ref="U2947:U3010" si="478">T2947-S2947</f>
        <v>30</v>
      </c>
    </row>
    <row r="2948" spans="1:21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475"/>
        <v>0.1</v>
      </c>
      <c r="P2948" s="7">
        <f>E2948/L2948</f>
        <v>1</v>
      </c>
      <c r="Q2948" t="str">
        <f t="shared" si="471"/>
        <v>theater</v>
      </c>
      <c r="R2948" t="str">
        <f t="shared" si="474"/>
        <v>spaces</v>
      </c>
      <c r="S2948" s="4">
        <f t="shared" si="476"/>
        <v>42567.531157407408</v>
      </c>
      <c r="T2948" s="4">
        <f t="shared" si="477"/>
        <v>42597.531157407408</v>
      </c>
      <c r="U2948" s="18">
        <f t="shared" si="478"/>
        <v>30</v>
      </c>
    </row>
    <row r="2949" spans="1:21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475"/>
        <v>4.2880000000000003</v>
      </c>
      <c r="P2949" s="7">
        <f>E2949/L2949</f>
        <v>82.461538461538467</v>
      </c>
      <c r="Q2949" t="str">
        <f t="shared" si="471"/>
        <v>theater</v>
      </c>
      <c r="R2949" t="str">
        <f t="shared" si="474"/>
        <v>spaces</v>
      </c>
      <c r="S2949" s="4">
        <f t="shared" si="476"/>
        <v>42649.562118055561</v>
      </c>
      <c r="T2949" s="4">
        <f t="shared" si="477"/>
        <v>42698.71597222222</v>
      </c>
      <c r="U2949" s="18">
        <f t="shared" si="478"/>
        <v>49.153854166659585</v>
      </c>
    </row>
    <row r="2950" spans="1:21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475"/>
        <v>4.8000000000000004E-3</v>
      </c>
      <c r="P2950" s="7">
        <f>E2950/L2950</f>
        <v>2.6666666666666665</v>
      </c>
      <c r="Q2950" t="str">
        <f t="shared" si="471"/>
        <v>theater</v>
      </c>
      <c r="R2950" t="str">
        <f t="shared" si="474"/>
        <v>spaces</v>
      </c>
      <c r="S2950" s="4">
        <f t="shared" si="476"/>
        <v>42097.649224537032</v>
      </c>
      <c r="T2950" s="4">
        <f t="shared" si="477"/>
        <v>42157.649224537032</v>
      </c>
      <c r="U2950" s="18">
        <f t="shared" si="478"/>
        <v>60</v>
      </c>
    </row>
    <row r="2951" spans="1:21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475"/>
        <v>2.5</v>
      </c>
      <c r="P2951" s="7">
        <f>E2951/L2951</f>
        <v>12.5</v>
      </c>
      <c r="Q2951" t="str">
        <f t="shared" si="471"/>
        <v>theater</v>
      </c>
      <c r="R2951" t="str">
        <f t="shared" si="474"/>
        <v>spaces</v>
      </c>
      <c r="S2951" s="4">
        <f t="shared" si="476"/>
        <v>42297.823113425926</v>
      </c>
      <c r="T2951" s="4">
        <f t="shared" si="477"/>
        <v>42327.864780092597</v>
      </c>
      <c r="U2951" s="18">
        <f t="shared" si="478"/>
        <v>30.041666666671517</v>
      </c>
    </row>
    <row r="2952" spans="1:21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475"/>
        <v>0</v>
      </c>
      <c r="P2952" s="7">
        <v>0</v>
      </c>
      <c r="Q2952" t="str">
        <f t="shared" si="471"/>
        <v>theater</v>
      </c>
      <c r="R2952" t="str">
        <f t="shared" si="474"/>
        <v>spaces</v>
      </c>
      <c r="S2952" s="4">
        <f t="shared" si="476"/>
        <v>42362.36518518519</v>
      </c>
      <c r="T2952" s="4">
        <f t="shared" si="477"/>
        <v>42392.36518518519</v>
      </c>
      <c r="U2952" s="18">
        <f t="shared" si="478"/>
        <v>30</v>
      </c>
    </row>
    <row r="2953" spans="1:21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475"/>
        <v>2.1919999999999997</v>
      </c>
      <c r="P2953" s="7">
        <f>E2953/L2953</f>
        <v>18.896551724137932</v>
      </c>
      <c r="Q2953" t="str">
        <f t="shared" si="471"/>
        <v>theater</v>
      </c>
      <c r="R2953" t="str">
        <f t="shared" si="474"/>
        <v>spaces</v>
      </c>
      <c r="S2953" s="4">
        <f t="shared" si="476"/>
        <v>41872.802928240737</v>
      </c>
      <c r="T2953" s="4">
        <f t="shared" si="477"/>
        <v>41917.802928240737</v>
      </c>
      <c r="U2953" s="18">
        <f t="shared" si="478"/>
        <v>45</v>
      </c>
    </row>
    <row r="2954" spans="1:21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475"/>
        <v>8.0250000000000004</v>
      </c>
      <c r="P2954" s="7">
        <f>E2954/L2954</f>
        <v>200.625</v>
      </c>
      <c r="Q2954" t="str">
        <f t="shared" si="471"/>
        <v>theater</v>
      </c>
      <c r="R2954" t="str">
        <f t="shared" si="474"/>
        <v>spaces</v>
      </c>
      <c r="S2954" s="4">
        <f t="shared" si="476"/>
        <v>42628.690266203703</v>
      </c>
      <c r="T2954" s="4">
        <f t="shared" si="477"/>
        <v>42660.166666666672</v>
      </c>
      <c r="U2954" s="18">
        <f t="shared" si="478"/>
        <v>31.476400462968741</v>
      </c>
    </row>
    <row r="2955" spans="1:21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475"/>
        <v>0.15125</v>
      </c>
      <c r="P2955" s="7">
        <f>E2955/L2955</f>
        <v>201.66666666666666</v>
      </c>
      <c r="Q2955" t="str">
        <f t="shared" si="471"/>
        <v>theater</v>
      </c>
      <c r="R2955" t="str">
        <f t="shared" si="474"/>
        <v>spaces</v>
      </c>
      <c r="S2955" s="4">
        <f t="shared" si="476"/>
        <v>42255.791909722218</v>
      </c>
      <c r="T2955" s="4">
        <f t="shared" si="477"/>
        <v>42285.791909722218</v>
      </c>
      <c r="U2955" s="18">
        <f t="shared" si="478"/>
        <v>30</v>
      </c>
    </row>
    <row r="2956" spans="1:21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475"/>
        <v>0</v>
      </c>
      <c r="P2956" s="7">
        <v>0</v>
      </c>
      <c r="Q2956" t="str">
        <f t="shared" si="471"/>
        <v>theater</v>
      </c>
      <c r="R2956" t="str">
        <f t="shared" si="474"/>
        <v>spaces</v>
      </c>
      <c r="S2956" s="4">
        <f t="shared" si="476"/>
        <v>42790.583368055552</v>
      </c>
      <c r="T2956" s="4">
        <f t="shared" si="477"/>
        <v>42810.541701388887</v>
      </c>
      <c r="U2956" s="18">
        <f t="shared" si="478"/>
        <v>19.958333333335759</v>
      </c>
    </row>
    <row r="2957" spans="1:21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475"/>
        <v>59.583333333333336</v>
      </c>
      <c r="P2957" s="7">
        <f>E2957/L2957</f>
        <v>65</v>
      </c>
      <c r="Q2957" t="str">
        <f t="shared" si="471"/>
        <v>theater</v>
      </c>
      <c r="R2957" t="str">
        <f t="shared" si="474"/>
        <v>spaces</v>
      </c>
      <c r="S2957" s="4">
        <f t="shared" si="476"/>
        <v>42141.741307870368</v>
      </c>
      <c r="T2957" s="4">
        <f t="shared" si="477"/>
        <v>42171.741307870368</v>
      </c>
      <c r="U2957" s="18">
        <f t="shared" si="478"/>
        <v>30</v>
      </c>
    </row>
    <row r="2958" spans="1:21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475"/>
        <v>16.734177215189874</v>
      </c>
      <c r="P2958" s="7">
        <f>E2958/L2958</f>
        <v>66.099999999999994</v>
      </c>
      <c r="Q2958" t="str">
        <f t="shared" si="471"/>
        <v>theater</v>
      </c>
      <c r="R2958" t="str">
        <f t="shared" si="474"/>
        <v>spaces</v>
      </c>
      <c r="S2958" s="4">
        <f t="shared" si="476"/>
        <v>42464.958912037036</v>
      </c>
      <c r="T2958" s="4">
        <f t="shared" si="477"/>
        <v>42494.958912037036</v>
      </c>
      <c r="U2958" s="18">
        <f t="shared" si="478"/>
        <v>30</v>
      </c>
    </row>
    <row r="2959" spans="1:21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475"/>
        <v>1.8666666666666669</v>
      </c>
      <c r="P2959" s="7">
        <f>E2959/L2959</f>
        <v>93.333333333333329</v>
      </c>
      <c r="Q2959" t="str">
        <f t="shared" si="471"/>
        <v>theater</v>
      </c>
      <c r="R2959" t="str">
        <f t="shared" si="474"/>
        <v>spaces</v>
      </c>
      <c r="S2959" s="4">
        <f t="shared" si="476"/>
        <v>42031.011249999996</v>
      </c>
      <c r="T2959" s="4">
        <f t="shared" si="477"/>
        <v>42090.969583333332</v>
      </c>
      <c r="U2959" s="18">
        <f t="shared" si="478"/>
        <v>59.958333333335759</v>
      </c>
    </row>
    <row r="2960" spans="1:21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475"/>
        <v>0</v>
      </c>
      <c r="P2960" s="7">
        <v>0</v>
      </c>
      <c r="Q2960" t="str">
        <f t="shared" si="471"/>
        <v>theater</v>
      </c>
      <c r="R2960" t="str">
        <f t="shared" si="474"/>
        <v>spaces</v>
      </c>
      <c r="S2960" s="4">
        <f t="shared" si="476"/>
        <v>42438.779131944444</v>
      </c>
      <c r="T2960" s="4">
        <f t="shared" si="477"/>
        <v>42498.73746527778</v>
      </c>
      <c r="U2960" s="18">
        <f t="shared" si="478"/>
        <v>59.958333333335759</v>
      </c>
    </row>
    <row r="2961" spans="1:21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475"/>
        <v>0</v>
      </c>
      <c r="P2961" s="7">
        <v>0</v>
      </c>
      <c r="Q2961" t="str">
        <f t="shared" si="471"/>
        <v>theater</v>
      </c>
      <c r="R2961" t="str">
        <f t="shared" si="474"/>
        <v>spaces</v>
      </c>
      <c r="S2961" s="4">
        <f t="shared" si="476"/>
        <v>42498.008391203708</v>
      </c>
      <c r="T2961" s="4">
        <f t="shared" si="477"/>
        <v>42528.008391203708</v>
      </c>
      <c r="U2961" s="18">
        <f t="shared" si="478"/>
        <v>30</v>
      </c>
    </row>
    <row r="2962" spans="1:21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475"/>
        <v>0</v>
      </c>
      <c r="P2962" s="7">
        <v>0</v>
      </c>
      <c r="Q2962" t="str">
        <f t="shared" si="471"/>
        <v>theater</v>
      </c>
      <c r="R2962" t="str">
        <f t="shared" si="474"/>
        <v>spaces</v>
      </c>
      <c r="S2962" s="4">
        <f t="shared" si="476"/>
        <v>41863.757210648146</v>
      </c>
      <c r="T2962" s="4">
        <f t="shared" si="477"/>
        <v>41893.757210648146</v>
      </c>
      <c r="U2962" s="18">
        <f t="shared" si="478"/>
        <v>30</v>
      </c>
    </row>
    <row r="2963" spans="1:21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475"/>
        <v>109.62</v>
      </c>
      <c r="P2963" s="7">
        <f t="shared" ref="P2963:P2994" si="479">E2963/L2963</f>
        <v>50.75</v>
      </c>
      <c r="Q2963" t="str">
        <f t="shared" si="471"/>
        <v>theater</v>
      </c>
      <c r="R2963" t="str">
        <f t="shared" ref="R2963:R2982" si="480">RIGHT(N2963,5)</f>
        <v>plays</v>
      </c>
      <c r="S2963" s="4">
        <f t="shared" si="476"/>
        <v>42061.212488425925</v>
      </c>
      <c r="T2963" s="4">
        <f t="shared" si="477"/>
        <v>42089.166666666672</v>
      </c>
      <c r="U2963" s="18">
        <f t="shared" si="478"/>
        <v>27.954178240746842</v>
      </c>
    </row>
    <row r="2964" spans="1:21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475"/>
        <v>121.8</v>
      </c>
      <c r="P2964" s="7">
        <f t="shared" si="479"/>
        <v>60.9</v>
      </c>
      <c r="Q2964" t="str">
        <f t="shared" si="471"/>
        <v>theater</v>
      </c>
      <c r="R2964" t="str">
        <f t="shared" si="480"/>
        <v>plays</v>
      </c>
      <c r="S2964" s="4">
        <f t="shared" si="476"/>
        <v>42036.24428240741</v>
      </c>
      <c r="T2964" s="4">
        <f t="shared" si="477"/>
        <v>42064.290972222225</v>
      </c>
      <c r="U2964" s="18">
        <f t="shared" si="478"/>
        <v>28.046689814815181</v>
      </c>
    </row>
    <row r="2965" spans="1:21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475"/>
        <v>106.85</v>
      </c>
      <c r="P2965" s="7">
        <f t="shared" si="479"/>
        <v>109.03061224489795</v>
      </c>
      <c r="Q2965" t="str">
        <f t="shared" si="471"/>
        <v>theater</v>
      </c>
      <c r="R2965" t="str">
        <f t="shared" si="480"/>
        <v>plays</v>
      </c>
      <c r="S2965" s="4">
        <f t="shared" si="476"/>
        <v>42157.470185185186</v>
      </c>
      <c r="T2965" s="4">
        <f t="shared" si="477"/>
        <v>42187.470185185186</v>
      </c>
      <c r="U2965" s="18">
        <f t="shared" si="478"/>
        <v>30</v>
      </c>
    </row>
    <row r="2966" spans="1:21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475"/>
        <v>100.71379999999999</v>
      </c>
      <c r="P2966" s="7">
        <f t="shared" si="479"/>
        <v>25.692295918367346</v>
      </c>
      <c r="Q2966" t="str">
        <f t="shared" si="471"/>
        <v>theater</v>
      </c>
      <c r="R2966" t="str">
        <f t="shared" si="480"/>
        <v>plays</v>
      </c>
      <c r="S2966" s="4">
        <f t="shared" si="476"/>
        <v>41827.909942129627</v>
      </c>
      <c r="T2966" s="4">
        <f t="shared" si="477"/>
        <v>41857.897222222222</v>
      </c>
      <c r="U2966" s="18">
        <f t="shared" si="478"/>
        <v>29.987280092595029</v>
      </c>
    </row>
    <row r="2967" spans="1:21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475"/>
        <v>109.00000000000001</v>
      </c>
      <c r="P2967" s="7">
        <f t="shared" si="479"/>
        <v>41.92307692307692</v>
      </c>
      <c r="Q2967" t="str">
        <f t="shared" si="471"/>
        <v>theater</v>
      </c>
      <c r="R2967" t="str">
        <f t="shared" si="480"/>
        <v>plays</v>
      </c>
      <c r="S2967" s="4">
        <f t="shared" si="476"/>
        <v>42162.729548611111</v>
      </c>
      <c r="T2967" s="4">
        <f t="shared" si="477"/>
        <v>42192.729548611111</v>
      </c>
      <c r="U2967" s="18">
        <f t="shared" si="478"/>
        <v>30</v>
      </c>
    </row>
    <row r="2968" spans="1:21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475"/>
        <v>113.63000000000001</v>
      </c>
      <c r="P2968" s="7">
        <f t="shared" si="479"/>
        <v>88.7734375</v>
      </c>
      <c r="Q2968" t="str">
        <f t="shared" si="471"/>
        <v>theater</v>
      </c>
      <c r="R2968" t="str">
        <f t="shared" si="480"/>
        <v>plays</v>
      </c>
      <c r="S2968" s="4">
        <f t="shared" si="476"/>
        <v>42233.738564814819</v>
      </c>
      <c r="T2968" s="4">
        <f t="shared" si="477"/>
        <v>42263.738564814819</v>
      </c>
      <c r="U2968" s="18">
        <f t="shared" si="478"/>
        <v>30</v>
      </c>
    </row>
    <row r="2969" spans="1:21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475"/>
        <v>113.92</v>
      </c>
      <c r="P2969" s="7">
        <f t="shared" si="479"/>
        <v>80.225352112676063</v>
      </c>
      <c r="Q2969" t="str">
        <f t="shared" si="471"/>
        <v>theater</v>
      </c>
      <c r="R2969" t="str">
        <f t="shared" si="480"/>
        <v>plays</v>
      </c>
      <c r="S2969" s="4">
        <f t="shared" si="476"/>
        <v>42042.197824074072</v>
      </c>
      <c r="T2969" s="4">
        <f t="shared" si="477"/>
        <v>42072.156157407408</v>
      </c>
      <c r="U2969" s="18">
        <f t="shared" si="478"/>
        <v>29.958333333335759</v>
      </c>
    </row>
    <row r="2970" spans="1:21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475"/>
        <v>106</v>
      </c>
      <c r="P2970" s="7">
        <f t="shared" si="479"/>
        <v>78.936170212765958</v>
      </c>
      <c r="Q2970" t="str">
        <f t="shared" si="471"/>
        <v>theater</v>
      </c>
      <c r="R2970" t="str">
        <f t="shared" si="480"/>
        <v>plays</v>
      </c>
      <c r="S2970" s="4">
        <f t="shared" si="476"/>
        <v>42585.523842592593</v>
      </c>
      <c r="T2970" s="4">
        <f t="shared" si="477"/>
        <v>42599.165972222225</v>
      </c>
      <c r="U2970" s="18">
        <f t="shared" si="478"/>
        <v>13.642129629632109</v>
      </c>
    </row>
    <row r="2971" spans="1:21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475"/>
        <v>162.5</v>
      </c>
      <c r="P2971" s="7">
        <f t="shared" si="479"/>
        <v>95.588235294117652</v>
      </c>
      <c r="Q2971" t="str">
        <f t="shared" si="471"/>
        <v>theater</v>
      </c>
      <c r="R2971" t="str">
        <f t="shared" si="480"/>
        <v>plays</v>
      </c>
      <c r="S2971" s="4">
        <f t="shared" si="476"/>
        <v>42097.786493055552</v>
      </c>
      <c r="T2971" s="4">
        <f t="shared" si="477"/>
        <v>42127.952083333337</v>
      </c>
      <c r="U2971" s="18">
        <f t="shared" si="478"/>
        <v>30.165590277785668</v>
      </c>
    </row>
    <row r="2972" spans="1:21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475"/>
        <v>106</v>
      </c>
      <c r="P2972" s="7">
        <f t="shared" si="479"/>
        <v>69.890109890109883</v>
      </c>
      <c r="Q2972" t="str">
        <f t="shared" si="471"/>
        <v>theater</v>
      </c>
      <c r="R2972" t="str">
        <f t="shared" si="480"/>
        <v>plays</v>
      </c>
      <c r="S2972" s="4">
        <f t="shared" si="476"/>
        <v>41808.669571759259</v>
      </c>
      <c r="T2972" s="4">
        <f t="shared" si="477"/>
        <v>41838.669571759259</v>
      </c>
      <c r="U2972" s="18">
        <f t="shared" si="478"/>
        <v>30</v>
      </c>
    </row>
    <row r="2973" spans="1:21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475"/>
        <v>100.15624999999999</v>
      </c>
      <c r="P2973" s="7">
        <f t="shared" si="479"/>
        <v>74.534883720930239</v>
      </c>
      <c r="Q2973" t="str">
        <f t="shared" si="471"/>
        <v>theater</v>
      </c>
      <c r="R2973" t="str">
        <f t="shared" si="480"/>
        <v>plays</v>
      </c>
      <c r="S2973" s="4">
        <f t="shared" si="476"/>
        <v>41852.658310185187</v>
      </c>
      <c r="T2973" s="4">
        <f t="shared" si="477"/>
        <v>41882.658310185187</v>
      </c>
      <c r="U2973" s="18">
        <f t="shared" si="478"/>
        <v>30</v>
      </c>
    </row>
    <row r="2974" spans="1:21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475"/>
        <v>105.35000000000001</v>
      </c>
      <c r="P2974" s="7">
        <f t="shared" si="479"/>
        <v>123.94117647058823</v>
      </c>
      <c r="Q2974" t="str">
        <f t="shared" si="471"/>
        <v>theater</v>
      </c>
      <c r="R2974" t="str">
        <f t="shared" si="480"/>
        <v>plays</v>
      </c>
      <c r="S2974" s="4">
        <f t="shared" si="476"/>
        <v>42694.110185185185</v>
      </c>
      <c r="T2974" s="4">
        <f t="shared" si="477"/>
        <v>42709.041666666672</v>
      </c>
      <c r="U2974" s="18">
        <f t="shared" si="478"/>
        <v>14.931481481486117</v>
      </c>
    </row>
    <row r="2975" spans="1:21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475"/>
        <v>174.8</v>
      </c>
      <c r="P2975" s="7">
        <f t="shared" si="479"/>
        <v>264.84848484848487</v>
      </c>
      <c r="Q2975" t="str">
        <f t="shared" ref="Q2975:Q3038" si="481">LEFT(N2975,7)</f>
        <v>theater</v>
      </c>
      <c r="R2975" t="str">
        <f t="shared" si="480"/>
        <v>plays</v>
      </c>
      <c r="S2975" s="4">
        <f t="shared" si="476"/>
        <v>42341.818379629629</v>
      </c>
      <c r="T2975" s="4">
        <f t="shared" si="477"/>
        <v>42370.166666666672</v>
      </c>
      <c r="U2975" s="18">
        <f t="shared" si="478"/>
        <v>28.34828703704261</v>
      </c>
    </row>
    <row r="2976" spans="1:21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475"/>
        <v>102</v>
      </c>
      <c r="P2976" s="7">
        <f t="shared" si="479"/>
        <v>58.620689655172413</v>
      </c>
      <c r="Q2976" t="str">
        <f t="shared" si="481"/>
        <v>theater</v>
      </c>
      <c r="R2976" t="str">
        <f t="shared" si="480"/>
        <v>plays</v>
      </c>
      <c r="S2976" s="4">
        <f t="shared" si="476"/>
        <v>41880.061006944445</v>
      </c>
      <c r="T2976" s="4">
        <f t="shared" si="477"/>
        <v>41908.065972222219</v>
      </c>
      <c r="U2976" s="18">
        <f t="shared" si="478"/>
        <v>28.004965277774318</v>
      </c>
    </row>
    <row r="2977" spans="1:21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475"/>
        <v>100.125</v>
      </c>
      <c r="P2977" s="7">
        <f t="shared" si="479"/>
        <v>70.884955752212392</v>
      </c>
      <c r="Q2977" t="str">
        <f t="shared" si="481"/>
        <v>theater</v>
      </c>
      <c r="R2977" t="str">
        <f t="shared" si="480"/>
        <v>plays</v>
      </c>
      <c r="S2977" s="4">
        <f t="shared" si="476"/>
        <v>41941.683865740742</v>
      </c>
      <c r="T2977" s="4">
        <f t="shared" si="477"/>
        <v>41970.125</v>
      </c>
      <c r="U2977" s="18">
        <f t="shared" si="478"/>
        <v>28.441134259257524</v>
      </c>
    </row>
    <row r="2978" spans="1:21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475"/>
        <v>171.42857142857142</v>
      </c>
      <c r="P2978" s="7">
        <f t="shared" si="479"/>
        <v>8.5714285714285712</v>
      </c>
      <c r="Q2978" t="str">
        <f t="shared" si="481"/>
        <v>theater</v>
      </c>
      <c r="R2978" t="str">
        <f t="shared" si="480"/>
        <v>plays</v>
      </c>
      <c r="S2978" s="4">
        <f t="shared" si="476"/>
        <v>42425.730671296296</v>
      </c>
      <c r="T2978" s="4">
        <f t="shared" si="477"/>
        <v>42442.5</v>
      </c>
      <c r="U2978" s="18">
        <f t="shared" si="478"/>
        <v>16.76932870370365</v>
      </c>
    </row>
    <row r="2979" spans="1:21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475"/>
        <v>113.56666666666666</v>
      </c>
      <c r="P2979" s="7">
        <f t="shared" si="479"/>
        <v>113.56666666666666</v>
      </c>
      <c r="Q2979" t="str">
        <f t="shared" si="481"/>
        <v>theater</v>
      </c>
      <c r="R2979" t="str">
        <f t="shared" si="480"/>
        <v>plays</v>
      </c>
      <c r="S2979" s="4">
        <f t="shared" si="476"/>
        <v>42026.88118055556</v>
      </c>
      <c r="T2979" s="4">
        <f t="shared" si="477"/>
        <v>42086.093055555553</v>
      </c>
      <c r="U2979" s="18">
        <f t="shared" si="478"/>
        <v>59.211874999993597</v>
      </c>
    </row>
    <row r="2980" spans="1:21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475"/>
        <v>129.46666666666667</v>
      </c>
      <c r="P2980" s="7">
        <f t="shared" si="479"/>
        <v>60.6875</v>
      </c>
      <c r="Q2980" t="str">
        <f t="shared" si="481"/>
        <v>theater</v>
      </c>
      <c r="R2980" t="str">
        <f t="shared" si="480"/>
        <v>plays</v>
      </c>
      <c r="S2980" s="4">
        <f t="shared" si="476"/>
        <v>41922.640590277777</v>
      </c>
      <c r="T2980" s="4">
        <f t="shared" si="477"/>
        <v>41932.249305555553</v>
      </c>
      <c r="U2980" s="18">
        <f t="shared" si="478"/>
        <v>9.6087152777763549</v>
      </c>
    </row>
    <row r="2981" spans="1:21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475"/>
        <v>101.4</v>
      </c>
      <c r="P2981" s="7">
        <f t="shared" si="479"/>
        <v>110.21739130434783</v>
      </c>
      <c r="Q2981" t="str">
        <f t="shared" si="481"/>
        <v>theater</v>
      </c>
      <c r="R2981" t="str">
        <f t="shared" si="480"/>
        <v>plays</v>
      </c>
      <c r="S2981" s="4">
        <f t="shared" si="476"/>
        <v>41993.824340277773</v>
      </c>
      <c r="T2981" s="4">
        <f t="shared" si="477"/>
        <v>42010.25</v>
      </c>
      <c r="U2981" s="18">
        <f t="shared" si="478"/>
        <v>16.425659722226555</v>
      </c>
    </row>
    <row r="2982" spans="1:21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475"/>
        <v>109.16666666666666</v>
      </c>
      <c r="P2982" s="7">
        <f t="shared" si="479"/>
        <v>136.45833333333334</v>
      </c>
      <c r="Q2982" t="str">
        <f t="shared" si="481"/>
        <v>theater</v>
      </c>
      <c r="R2982" t="str">
        <f t="shared" si="480"/>
        <v>plays</v>
      </c>
      <c r="S2982" s="4">
        <f t="shared" si="476"/>
        <v>42219.915856481486</v>
      </c>
      <c r="T2982" s="4">
        <f t="shared" si="477"/>
        <v>42240.083333333328</v>
      </c>
      <c r="U2982" s="18">
        <f t="shared" si="478"/>
        <v>20.167476851842366</v>
      </c>
    </row>
    <row r="2983" spans="1:21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475"/>
        <v>128.92500000000001</v>
      </c>
      <c r="P2983" s="7">
        <f t="shared" si="479"/>
        <v>53.164948453608247</v>
      </c>
      <c r="Q2983" t="str">
        <f t="shared" si="481"/>
        <v>theater</v>
      </c>
      <c r="R2983" t="str">
        <f t="shared" ref="R2983:R3014" si="482">RIGHT(N2983,6)</f>
        <v>spaces</v>
      </c>
      <c r="S2983" s="4">
        <f t="shared" si="476"/>
        <v>42225.559675925921</v>
      </c>
      <c r="T2983" s="4">
        <f t="shared" si="477"/>
        <v>42270.559675925921</v>
      </c>
      <c r="U2983" s="18">
        <f t="shared" si="478"/>
        <v>45</v>
      </c>
    </row>
    <row r="2984" spans="1:21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475"/>
        <v>102.06</v>
      </c>
      <c r="P2984" s="7">
        <f t="shared" si="479"/>
        <v>86.491525423728817</v>
      </c>
      <c r="Q2984" t="str">
        <f t="shared" si="481"/>
        <v>theater</v>
      </c>
      <c r="R2984" t="str">
        <f t="shared" si="482"/>
        <v>spaces</v>
      </c>
      <c r="S2984" s="4">
        <f t="shared" si="476"/>
        <v>42381.686840277776</v>
      </c>
      <c r="T2984" s="4">
        <f t="shared" si="477"/>
        <v>42411.686840277776</v>
      </c>
      <c r="U2984" s="18">
        <f t="shared" si="478"/>
        <v>30</v>
      </c>
    </row>
    <row r="2985" spans="1:21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475"/>
        <v>146.53957758620692</v>
      </c>
      <c r="P2985" s="7">
        <f t="shared" si="479"/>
        <v>155.23827397260274</v>
      </c>
      <c r="Q2985" t="str">
        <f t="shared" si="481"/>
        <v>theater</v>
      </c>
      <c r="R2985" t="str">
        <f t="shared" si="482"/>
        <v>spaces</v>
      </c>
      <c r="S2985" s="4">
        <f t="shared" si="476"/>
        <v>41894.632361111115</v>
      </c>
      <c r="T2985" s="4">
        <f t="shared" si="477"/>
        <v>41954.674027777779</v>
      </c>
      <c r="U2985" s="18">
        <f t="shared" si="478"/>
        <v>60.041666666664241</v>
      </c>
    </row>
    <row r="2986" spans="1:21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475"/>
        <v>100.352</v>
      </c>
      <c r="P2986" s="7">
        <f t="shared" si="479"/>
        <v>115.08256880733946</v>
      </c>
      <c r="Q2986" t="str">
        <f t="shared" si="481"/>
        <v>theater</v>
      </c>
      <c r="R2986" t="str">
        <f t="shared" si="482"/>
        <v>spaces</v>
      </c>
      <c r="S2986" s="4">
        <f t="shared" si="476"/>
        <v>42576.278715277775</v>
      </c>
      <c r="T2986" s="4">
        <f t="shared" si="477"/>
        <v>42606.278715277775</v>
      </c>
      <c r="U2986" s="18">
        <f t="shared" si="478"/>
        <v>30</v>
      </c>
    </row>
    <row r="2987" spans="1:21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475"/>
        <v>121.64999999999999</v>
      </c>
      <c r="P2987" s="7">
        <f t="shared" si="479"/>
        <v>109.5945945945946</v>
      </c>
      <c r="Q2987" t="str">
        <f t="shared" si="481"/>
        <v>theater</v>
      </c>
      <c r="R2987" t="str">
        <f t="shared" si="482"/>
        <v>spaces</v>
      </c>
      <c r="S2987" s="4">
        <f t="shared" si="476"/>
        <v>42654.973703703705</v>
      </c>
      <c r="T2987" s="4">
        <f t="shared" si="477"/>
        <v>42674.166666666672</v>
      </c>
      <c r="U2987" s="18">
        <f t="shared" si="478"/>
        <v>19.192962962966703</v>
      </c>
    </row>
    <row r="2988" spans="1:21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475"/>
        <v>105.5</v>
      </c>
      <c r="P2988" s="7">
        <f t="shared" si="479"/>
        <v>45.214285714285715</v>
      </c>
      <c r="Q2988" t="str">
        <f t="shared" si="481"/>
        <v>theater</v>
      </c>
      <c r="R2988" t="str">
        <f t="shared" si="482"/>
        <v>spaces</v>
      </c>
      <c r="S2988" s="4">
        <f t="shared" si="476"/>
        <v>42431.500069444446</v>
      </c>
      <c r="T2988" s="4">
        <f t="shared" si="477"/>
        <v>42491.458402777775</v>
      </c>
      <c r="U2988" s="18">
        <f t="shared" si="478"/>
        <v>59.958333333328483</v>
      </c>
    </row>
    <row r="2989" spans="1:21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475"/>
        <v>110.4008</v>
      </c>
      <c r="P2989" s="7">
        <f t="shared" si="479"/>
        <v>104.15169811320754</v>
      </c>
      <c r="Q2989" t="str">
        <f t="shared" si="481"/>
        <v>theater</v>
      </c>
      <c r="R2989" t="str">
        <f t="shared" si="482"/>
        <v>spaces</v>
      </c>
      <c r="S2989" s="4">
        <f t="shared" si="476"/>
        <v>42627.307303240741</v>
      </c>
      <c r="T2989" s="4">
        <f t="shared" si="477"/>
        <v>42656</v>
      </c>
      <c r="U2989" s="18">
        <f t="shared" si="478"/>
        <v>28.692696759258979</v>
      </c>
    </row>
    <row r="2990" spans="1:21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475"/>
        <v>100</v>
      </c>
      <c r="P2990" s="7">
        <f t="shared" si="479"/>
        <v>35.714285714285715</v>
      </c>
      <c r="Q2990" t="str">
        <f t="shared" si="481"/>
        <v>theater</v>
      </c>
      <c r="R2990" t="str">
        <f t="shared" si="482"/>
        <v>spaces</v>
      </c>
      <c r="S2990" s="4">
        <f t="shared" si="476"/>
        <v>42511.36204861111</v>
      </c>
      <c r="T2990" s="4">
        <f t="shared" si="477"/>
        <v>42541.36204861111</v>
      </c>
      <c r="U2990" s="18">
        <f t="shared" si="478"/>
        <v>30</v>
      </c>
    </row>
    <row r="2991" spans="1:21" ht="15.75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475"/>
        <v>176.535</v>
      </c>
      <c r="P2991" s="7">
        <f t="shared" si="479"/>
        <v>96.997252747252745</v>
      </c>
      <c r="Q2991" t="str">
        <f t="shared" si="481"/>
        <v>theater</v>
      </c>
      <c r="R2991" t="str">
        <f t="shared" si="482"/>
        <v>spaces</v>
      </c>
      <c r="S2991" s="4">
        <f t="shared" si="476"/>
        <v>42337.02039351852</v>
      </c>
      <c r="T2991" s="4">
        <f t="shared" si="477"/>
        <v>42359.207638888889</v>
      </c>
      <c r="U2991" s="18">
        <f t="shared" si="478"/>
        <v>22.187245370369055</v>
      </c>
    </row>
    <row r="2992" spans="1:21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475"/>
        <v>100</v>
      </c>
      <c r="P2992" s="7">
        <f t="shared" si="479"/>
        <v>370.37037037037038</v>
      </c>
      <c r="Q2992" t="str">
        <f t="shared" si="481"/>
        <v>theater</v>
      </c>
      <c r="R2992" t="str">
        <f t="shared" si="482"/>
        <v>spaces</v>
      </c>
      <c r="S2992" s="4">
        <f t="shared" si="476"/>
        <v>42341.57430555555</v>
      </c>
      <c r="T2992" s="4">
        <f t="shared" si="477"/>
        <v>42376.57430555555</v>
      </c>
      <c r="U2992" s="18">
        <f t="shared" si="478"/>
        <v>35</v>
      </c>
    </row>
    <row r="2993" spans="1:21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475"/>
        <v>103.29411764705883</v>
      </c>
      <c r="P2993" s="7">
        <f t="shared" si="479"/>
        <v>94.408602150537632</v>
      </c>
      <c r="Q2993" t="str">
        <f t="shared" si="481"/>
        <v>theater</v>
      </c>
      <c r="R2993" t="str">
        <f t="shared" si="482"/>
        <v>spaces</v>
      </c>
      <c r="S2993" s="4">
        <f t="shared" si="476"/>
        <v>42740.837152777778</v>
      </c>
      <c r="T2993" s="4">
        <f t="shared" si="477"/>
        <v>42762.837152777778</v>
      </c>
      <c r="U2993" s="18">
        <f t="shared" si="478"/>
        <v>22</v>
      </c>
    </row>
    <row r="2994" spans="1:21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475"/>
        <v>104.5</v>
      </c>
      <c r="P2994" s="7">
        <f t="shared" si="479"/>
        <v>48.984375</v>
      </c>
      <c r="Q2994" t="str">
        <f t="shared" si="481"/>
        <v>theater</v>
      </c>
      <c r="R2994" t="str">
        <f t="shared" si="482"/>
        <v>spaces</v>
      </c>
      <c r="S2994" s="4">
        <f t="shared" si="476"/>
        <v>42622.767476851848</v>
      </c>
      <c r="T2994" s="4">
        <f t="shared" si="477"/>
        <v>42652.767476851848</v>
      </c>
      <c r="U2994" s="18">
        <f t="shared" si="478"/>
        <v>30</v>
      </c>
    </row>
    <row r="2995" spans="1:21" ht="15.75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475"/>
        <v>100.29999999999998</v>
      </c>
      <c r="P2995" s="7">
        <f t="shared" ref="P2995:P3026" si="483">E2995/L2995</f>
        <v>45.590909090909093</v>
      </c>
      <c r="Q2995" t="str">
        <f t="shared" si="481"/>
        <v>theater</v>
      </c>
      <c r="R2995" t="str">
        <f t="shared" si="482"/>
        <v>spaces</v>
      </c>
      <c r="S2995" s="4">
        <f t="shared" si="476"/>
        <v>42390.838738425926</v>
      </c>
      <c r="T2995" s="4">
        <f t="shared" si="477"/>
        <v>42420.838738425926</v>
      </c>
      <c r="U2995" s="18">
        <f t="shared" si="478"/>
        <v>30</v>
      </c>
    </row>
    <row r="2996" spans="1:21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475"/>
        <v>457.74666666666673</v>
      </c>
      <c r="P2996" s="7">
        <f t="shared" si="483"/>
        <v>23.275254237288134</v>
      </c>
      <c r="Q2996" t="str">
        <f t="shared" si="481"/>
        <v>theater</v>
      </c>
      <c r="R2996" t="str">
        <f t="shared" si="482"/>
        <v>spaces</v>
      </c>
      <c r="S2996" s="4">
        <f t="shared" si="476"/>
        <v>41885.478842592594</v>
      </c>
      <c r="T2996" s="4">
        <f t="shared" si="477"/>
        <v>41915.478842592594</v>
      </c>
      <c r="U2996" s="18">
        <f t="shared" si="478"/>
        <v>30</v>
      </c>
    </row>
    <row r="2997" spans="1:21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475"/>
        <v>104.96000000000001</v>
      </c>
      <c r="P2997" s="7">
        <f t="shared" si="483"/>
        <v>63.2289156626506</v>
      </c>
      <c r="Q2997" t="str">
        <f t="shared" si="481"/>
        <v>theater</v>
      </c>
      <c r="R2997" t="str">
        <f t="shared" si="482"/>
        <v>spaces</v>
      </c>
      <c r="S2997" s="4">
        <f t="shared" si="476"/>
        <v>42724.665173611109</v>
      </c>
      <c r="T2997" s="4">
        <f t="shared" si="477"/>
        <v>42754.665173611109</v>
      </c>
      <c r="U2997" s="18">
        <f t="shared" si="478"/>
        <v>30</v>
      </c>
    </row>
    <row r="2998" spans="1:21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475"/>
        <v>171.94285714285715</v>
      </c>
      <c r="P2998" s="7">
        <f t="shared" si="483"/>
        <v>153.5204081632653</v>
      </c>
      <c r="Q2998" t="str">
        <f t="shared" si="481"/>
        <v>theater</v>
      </c>
      <c r="R2998" t="str">
        <f t="shared" si="482"/>
        <v>spaces</v>
      </c>
      <c r="S2998" s="4">
        <f t="shared" si="476"/>
        <v>42090.912499999999</v>
      </c>
      <c r="T2998" s="4">
        <f t="shared" si="477"/>
        <v>42150.912499999999</v>
      </c>
      <c r="U2998" s="18">
        <f t="shared" si="478"/>
        <v>60</v>
      </c>
    </row>
    <row r="2999" spans="1:21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475"/>
        <v>103.73000000000002</v>
      </c>
      <c r="P2999" s="7">
        <f t="shared" si="483"/>
        <v>90.2</v>
      </c>
      <c r="Q2999" t="str">
        <f t="shared" si="481"/>
        <v>theater</v>
      </c>
      <c r="R2999" t="str">
        <f t="shared" si="482"/>
        <v>spaces</v>
      </c>
      <c r="S2999" s="4">
        <f t="shared" si="476"/>
        <v>42775.733715277776</v>
      </c>
      <c r="T2999" s="4">
        <f t="shared" si="477"/>
        <v>42793.207638888889</v>
      </c>
      <c r="U2999" s="18">
        <f t="shared" si="478"/>
        <v>17.473923611112696</v>
      </c>
    </row>
    <row r="3000" spans="1:21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475"/>
        <v>103.029</v>
      </c>
      <c r="P3000" s="7">
        <f t="shared" si="483"/>
        <v>118.97113163972287</v>
      </c>
      <c r="Q3000" t="str">
        <f t="shared" si="481"/>
        <v>theater</v>
      </c>
      <c r="R3000" t="str">
        <f t="shared" si="482"/>
        <v>spaces</v>
      </c>
      <c r="S3000" s="4">
        <f t="shared" si="476"/>
        <v>41778.193622685183</v>
      </c>
      <c r="T3000" s="4">
        <f t="shared" si="477"/>
        <v>41806.184027777781</v>
      </c>
      <c r="U3000" s="18">
        <f t="shared" si="478"/>
        <v>27.990405092597939</v>
      </c>
    </row>
    <row r="3001" spans="1:21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475"/>
        <v>118.88888888888889</v>
      </c>
      <c r="P3001" s="7">
        <f t="shared" si="483"/>
        <v>80.25</v>
      </c>
      <c r="Q3001" t="str">
        <f t="shared" si="481"/>
        <v>theater</v>
      </c>
      <c r="R3001" t="str">
        <f t="shared" si="482"/>
        <v>spaces</v>
      </c>
      <c r="S3001" s="4">
        <f t="shared" si="476"/>
        <v>42780.740277777775</v>
      </c>
      <c r="T3001" s="4">
        <f t="shared" si="477"/>
        <v>42795.083333333328</v>
      </c>
      <c r="U3001" s="18">
        <f t="shared" si="478"/>
        <v>14.343055555553292</v>
      </c>
    </row>
    <row r="3002" spans="1:21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475"/>
        <v>100</v>
      </c>
      <c r="P3002" s="7">
        <f t="shared" si="483"/>
        <v>62.5</v>
      </c>
      <c r="Q3002" t="str">
        <f t="shared" si="481"/>
        <v>theater</v>
      </c>
      <c r="R3002" t="str">
        <f t="shared" si="482"/>
        <v>spaces</v>
      </c>
      <c r="S3002" s="4">
        <f t="shared" si="476"/>
        <v>42752.827199074076</v>
      </c>
      <c r="T3002" s="4">
        <f t="shared" si="477"/>
        <v>42766.75</v>
      </c>
      <c r="U3002" s="18">
        <f t="shared" si="478"/>
        <v>13.922800925924093</v>
      </c>
    </row>
    <row r="3003" spans="1:21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475"/>
        <v>318.69988910451895</v>
      </c>
      <c r="P3003" s="7">
        <f t="shared" si="483"/>
        <v>131.37719999999999</v>
      </c>
      <c r="Q3003" t="str">
        <f t="shared" si="481"/>
        <v>theater</v>
      </c>
      <c r="R3003" t="str">
        <f t="shared" si="482"/>
        <v>spaces</v>
      </c>
      <c r="S3003" s="4">
        <f t="shared" si="476"/>
        <v>42534.895625000005</v>
      </c>
      <c r="T3003" s="4">
        <f t="shared" si="477"/>
        <v>42564.895625000005</v>
      </c>
      <c r="U3003" s="18">
        <f t="shared" si="478"/>
        <v>30</v>
      </c>
    </row>
    <row r="3004" spans="1:21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475"/>
        <v>108.50614285714286</v>
      </c>
      <c r="P3004" s="7">
        <f t="shared" si="483"/>
        <v>73.032980769230775</v>
      </c>
      <c r="Q3004" t="str">
        <f t="shared" si="481"/>
        <v>theater</v>
      </c>
      <c r="R3004" t="str">
        <f t="shared" si="482"/>
        <v>spaces</v>
      </c>
      <c r="S3004" s="4">
        <f t="shared" si="476"/>
        <v>41239.83625</v>
      </c>
      <c r="T3004" s="4">
        <f t="shared" si="477"/>
        <v>41269.83625</v>
      </c>
      <c r="U3004" s="18">
        <f t="shared" si="478"/>
        <v>30</v>
      </c>
    </row>
    <row r="3005" spans="1:21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475"/>
        <v>101.16666666666667</v>
      </c>
      <c r="P3005" s="7">
        <f t="shared" si="483"/>
        <v>178.52941176470588</v>
      </c>
      <c r="Q3005" t="str">
        <f t="shared" si="481"/>
        <v>theater</v>
      </c>
      <c r="R3005" t="str">
        <f t="shared" si="482"/>
        <v>spaces</v>
      </c>
      <c r="S3005" s="4">
        <f t="shared" si="476"/>
        <v>42398.849259259259</v>
      </c>
      <c r="T3005" s="4">
        <f t="shared" si="477"/>
        <v>42430.249305555553</v>
      </c>
      <c r="U3005" s="18">
        <f t="shared" si="478"/>
        <v>31.400046296294022</v>
      </c>
    </row>
    <row r="3006" spans="1:21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475"/>
        <v>112.815</v>
      </c>
      <c r="P3006" s="7">
        <f t="shared" si="483"/>
        <v>162.90974729241879</v>
      </c>
      <c r="Q3006" t="str">
        <f t="shared" si="481"/>
        <v>theater</v>
      </c>
      <c r="R3006" t="str">
        <f t="shared" si="482"/>
        <v>spaces</v>
      </c>
      <c r="S3006" s="4">
        <f t="shared" si="476"/>
        <v>41928.881064814814</v>
      </c>
      <c r="T3006" s="4">
        <f t="shared" si="477"/>
        <v>41958.922731481478</v>
      </c>
      <c r="U3006" s="18">
        <f t="shared" si="478"/>
        <v>30.041666666664241</v>
      </c>
    </row>
    <row r="3007" spans="1:21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475"/>
        <v>120.49622641509434</v>
      </c>
      <c r="P3007" s="7">
        <f t="shared" si="483"/>
        <v>108.24237288135593</v>
      </c>
      <c r="Q3007" t="str">
        <f t="shared" si="481"/>
        <v>theater</v>
      </c>
      <c r="R3007" t="str">
        <f t="shared" si="482"/>
        <v>spaces</v>
      </c>
      <c r="S3007" s="4">
        <f t="shared" si="476"/>
        <v>41888.674826388888</v>
      </c>
      <c r="T3007" s="4">
        <f t="shared" si="477"/>
        <v>41918.674826388888</v>
      </c>
      <c r="U3007" s="18">
        <f t="shared" si="478"/>
        <v>30</v>
      </c>
    </row>
    <row r="3008" spans="1:21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475"/>
        <v>107.74999999999999</v>
      </c>
      <c r="P3008" s="7">
        <f t="shared" si="483"/>
        <v>88.865979381443296</v>
      </c>
      <c r="Q3008" t="str">
        <f t="shared" si="481"/>
        <v>theater</v>
      </c>
      <c r="R3008" t="str">
        <f t="shared" si="482"/>
        <v>spaces</v>
      </c>
      <c r="S3008" s="4">
        <f t="shared" si="476"/>
        <v>41957.756840277776</v>
      </c>
      <c r="T3008" s="4">
        <f t="shared" si="477"/>
        <v>41987.756840277776</v>
      </c>
      <c r="U3008" s="18">
        <f t="shared" si="478"/>
        <v>30</v>
      </c>
    </row>
    <row r="3009" spans="1:21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475"/>
        <v>180</v>
      </c>
      <c r="P3009" s="7">
        <f t="shared" si="483"/>
        <v>54</v>
      </c>
      <c r="Q3009" t="str">
        <f t="shared" si="481"/>
        <v>theater</v>
      </c>
      <c r="R3009" t="str">
        <f t="shared" si="482"/>
        <v>spaces</v>
      </c>
      <c r="S3009" s="4">
        <f t="shared" si="476"/>
        <v>42098.216238425928</v>
      </c>
      <c r="T3009" s="4">
        <f t="shared" si="477"/>
        <v>42119.216238425928</v>
      </c>
      <c r="U3009" s="18">
        <f t="shared" si="478"/>
        <v>21</v>
      </c>
    </row>
    <row r="3010" spans="1:21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484">(E3010/D3010)*100</f>
        <v>101.16666666666667</v>
      </c>
      <c r="P3010" s="7">
        <f t="shared" si="483"/>
        <v>116.73076923076923</v>
      </c>
      <c r="Q3010" t="str">
        <f t="shared" si="481"/>
        <v>theater</v>
      </c>
      <c r="R3010" t="str">
        <f t="shared" si="482"/>
        <v>spaces</v>
      </c>
      <c r="S3010" s="4">
        <f t="shared" ref="S3010:S3073" si="485" xml:space="preserve"> ((J3010/86400) +25569)</f>
        <v>42360.212025462963</v>
      </c>
      <c r="T3010" s="4">
        <f t="shared" ref="T3010:T3073" si="486" xml:space="preserve"> ((I3010/86400) +25569)</f>
        <v>42390.212025462963</v>
      </c>
      <c r="U3010" s="18">
        <f t="shared" si="478"/>
        <v>30</v>
      </c>
    </row>
    <row r="3011" spans="1:21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484"/>
        <v>119.756</v>
      </c>
      <c r="P3011" s="7">
        <f t="shared" si="483"/>
        <v>233.8984375</v>
      </c>
      <c r="Q3011" t="str">
        <f t="shared" si="481"/>
        <v>theater</v>
      </c>
      <c r="R3011" t="str">
        <f t="shared" si="482"/>
        <v>spaces</v>
      </c>
      <c r="S3011" s="4">
        <f t="shared" si="485"/>
        <v>41939.569907407407</v>
      </c>
      <c r="T3011" s="4">
        <f t="shared" si="486"/>
        <v>41969.611574074079</v>
      </c>
      <c r="U3011" s="18">
        <f t="shared" ref="U3011:U3074" si="487">T3011-S3011</f>
        <v>30.041666666671517</v>
      </c>
    </row>
    <row r="3012" spans="1:21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484"/>
        <v>158</v>
      </c>
      <c r="P3012" s="7">
        <f t="shared" si="483"/>
        <v>158</v>
      </c>
      <c r="Q3012" t="str">
        <f t="shared" si="481"/>
        <v>theater</v>
      </c>
      <c r="R3012" t="str">
        <f t="shared" si="482"/>
        <v>spaces</v>
      </c>
      <c r="S3012" s="4">
        <f t="shared" si="485"/>
        <v>41996.832395833335</v>
      </c>
      <c r="T3012" s="4">
        <f t="shared" si="486"/>
        <v>42056.832395833335</v>
      </c>
      <c r="U3012" s="18">
        <f t="shared" si="487"/>
        <v>60</v>
      </c>
    </row>
    <row r="3013" spans="1:21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484"/>
        <v>123.66666666666666</v>
      </c>
      <c r="P3013" s="7">
        <f t="shared" si="483"/>
        <v>14.84</v>
      </c>
      <c r="Q3013" t="str">
        <f t="shared" si="481"/>
        <v>theater</v>
      </c>
      <c r="R3013" t="str">
        <f t="shared" si="482"/>
        <v>spaces</v>
      </c>
      <c r="S3013" s="4">
        <f t="shared" si="485"/>
        <v>42334.468935185185</v>
      </c>
      <c r="T3013" s="4">
        <f t="shared" si="486"/>
        <v>42361.957638888889</v>
      </c>
      <c r="U3013" s="18">
        <f t="shared" si="487"/>
        <v>27.488703703704232</v>
      </c>
    </row>
    <row r="3014" spans="1:21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484"/>
        <v>117.12499999999999</v>
      </c>
      <c r="P3014" s="7">
        <f t="shared" si="483"/>
        <v>85.181818181818187</v>
      </c>
      <c r="Q3014" t="str">
        <f t="shared" si="481"/>
        <v>theater</v>
      </c>
      <c r="R3014" t="str">
        <f t="shared" si="482"/>
        <v>spaces</v>
      </c>
      <c r="S3014" s="4">
        <f t="shared" si="485"/>
        <v>42024.702893518523</v>
      </c>
      <c r="T3014" s="4">
        <f t="shared" si="486"/>
        <v>42045.702893518523</v>
      </c>
      <c r="U3014" s="18">
        <f t="shared" si="487"/>
        <v>21</v>
      </c>
    </row>
    <row r="3015" spans="1:21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484"/>
        <v>156.96</v>
      </c>
      <c r="P3015" s="7">
        <f t="shared" si="483"/>
        <v>146.69158878504672</v>
      </c>
      <c r="Q3015" t="str">
        <f t="shared" si="481"/>
        <v>theater</v>
      </c>
      <c r="R3015" t="str">
        <f t="shared" ref="R3015:R3046" si="488">RIGHT(N3015,6)</f>
        <v>spaces</v>
      </c>
      <c r="S3015" s="4">
        <f t="shared" si="485"/>
        <v>42146.836215277777</v>
      </c>
      <c r="T3015" s="4">
        <f t="shared" si="486"/>
        <v>42176.836215277777</v>
      </c>
      <c r="U3015" s="18">
        <f t="shared" si="487"/>
        <v>30</v>
      </c>
    </row>
    <row r="3016" spans="1:21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484"/>
        <v>113.104</v>
      </c>
      <c r="P3016" s="7">
        <f t="shared" si="483"/>
        <v>50.764811490125673</v>
      </c>
      <c r="Q3016" t="str">
        <f t="shared" si="481"/>
        <v>theater</v>
      </c>
      <c r="R3016" t="str">
        <f t="shared" si="488"/>
        <v>spaces</v>
      </c>
      <c r="S3016" s="4">
        <f t="shared" si="485"/>
        <v>41920.123611111107</v>
      </c>
      <c r="T3016" s="4">
        <f t="shared" si="486"/>
        <v>41948.208333333336</v>
      </c>
      <c r="U3016" s="18">
        <f t="shared" si="487"/>
        <v>28.084722222229175</v>
      </c>
    </row>
    <row r="3017" spans="1:21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484"/>
        <v>103.17647058823529</v>
      </c>
      <c r="P3017" s="7">
        <f t="shared" si="483"/>
        <v>87.7</v>
      </c>
      <c r="Q3017" t="str">
        <f t="shared" si="481"/>
        <v>theater</v>
      </c>
      <c r="R3017" t="str">
        <f t="shared" si="488"/>
        <v>spaces</v>
      </c>
      <c r="S3017" s="4">
        <f t="shared" si="485"/>
        <v>41785.72729166667</v>
      </c>
      <c r="T3017" s="4">
        <f t="shared" si="486"/>
        <v>41801.166666666664</v>
      </c>
      <c r="U3017" s="18">
        <f t="shared" si="487"/>
        <v>15.43937499999447</v>
      </c>
    </row>
    <row r="3018" spans="1:21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484"/>
        <v>102.61176470588236</v>
      </c>
      <c r="P3018" s="7">
        <f t="shared" si="483"/>
        <v>242.27777777777777</v>
      </c>
      <c r="Q3018" t="str">
        <f t="shared" si="481"/>
        <v>theater</v>
      </c>
      <c r="R3018" t="str">
        <f t="shared" si="488"/>
        <v>spaces</v>
      </c>
      <c r="S3018" s="4">
        <f t="shared" si="485"/>
        <v>41778.548055555555</v>
      </c>
      <c r="T3018" s="4">
        <f t="shared" si="486"/>
        <v>41838.548055555555</v>
      </c>
      <c r="U3018" s="18">
        <f t="shared" si="487"/>
        <v>60</v>
      </c>
    </row>
    <row r="3019" spans="1:21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484"/>
        <v>105.84090909090908</v>
      </c>
      <c r="P3019" s="7">
        <f t="shared" si="483"/>
        <v>146.44654088050314</v>
      </c>
      <c r="Q3019" t="str">
        <f t="shared" si="481"/>
        <v>theater</v>
      </c>
      <c r="R3019" t="str">
        <f t="shared" si="488"/>
        <v>spaces</v>
      </c>
      <c r="S3019" s="4">
        <f t="shared" si="485"/>
        <v>41841.850034722222</v>
      </c>
      <c r="T3019" s="4">
        <f t="shared" si="486"/>
        <v>41871.850034722222</v>
      </c>
      <c r="U3019" s="18">
        <f t="shared" si="487"/>
        <v>30</v>
      </c>
    </row>
    <row r="3020" spans="1:21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484"/>
        <v>100.71428571428571</v>
      </c>
      <c r="P3020" s="7">
        <f t="shared" si="483"/>
        <v>103.17073170731707</v>
      </c>
      <c r="Q3020" t="str">
        <f t="shared" si="481"/>
        <v>theater</v>
      </c>
      <c r="R3020" t="str">
        <f t="shared" si="488"/>
        <v>spaces</v>
      </c>
      <c r="S3020" s="4">
        <f t="shared" si="485"/>
        <v>42163.298333333332</v>
      </c>
      <c r="T3020" s="4">
        <f t="shared" si="486"/>
        <v>42205.916666666672</v>
      </c>
      <c r="U3020" s="18">
        <f t="shared" si="487"/>
        <v>42.618333333339251</v>
      </c>
    </row>
    <row r="3021" spans="1:21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484"/>
        <v>121.23333333333332</v>
      </c>
      <c r="P3021" s="7">
        <f t="shared" si="483"/>
        <v>80.464601769911511</v>
      </c>
      <c r="Q3021" t="str">
        <f t="shared" si="481"/>
        <v>theater</v>
      </c>
      <c r="R3021" t="str">
        <f t="shared" si="488"/>
        <v>spaces</v>
      </c>
      <c r="S3021" s="4">
        <f t="shared" si="485"/>
        <v>41758.833564814813</v>
      </c>
      <c r="T3021" s="4">
        <f t="shared" si="486"/>
        <v>41786.125</v>
      </c>
      <c r="U3021" s="18">
        <f t="shared" si="487"/>
        <v>27.291435185186856</v>
      </c>
    </row>
    <row r="3022" spans="1:21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484"/>
        <v>100.57142857142858</v>
      </c>
      <c r="P3022" s="7">
        <f t="shared" si="483"/>
        <v>234.66666666666666</v>
      </c>
      <c r="Q3022" t="str">
        <f t="shared" si="481"/>
        <v>theater</v>
      </c>
      <c r="R3022" t="str">
        <f t="shared" si="488"/>
        <v>spaces</v>
      </c>
      <c r="S3022" s="4">
        <f t="shared" si="485"/>
        <v>42170.846446759257</v>
      </c>
      <c r="T3022" s="4">
        <f t="shared" si="486"/>
        <v>42230.846446759257</v>
      </c>
      <c r="U3022" s="18">
        <f t="shared" si="487"/>
        <v>60</v>
      </c>
    </row>
    <row r="3023" spans="1:21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484"/>
        <v>116.02222222222223</v>
      </c>
      <c r="P3023" s="7">
        <f t="shared" si="483"/>
        <v>50.689320388349515</v>
      </c>
      <c r="Q3023" t="str">
        <f t="shared" si="481"/>
        <v>theater</v>
      </c>
      <c r="R3023" t="str">
        <f t="shared" si="488"/>
        <v>spaces</v>
      </c>
      <c r="S3023" s="4">
        <f t="shared" si="485"/>
        <v>42660.618854166663</v>
      </c>
      <c r="T3023" s="4">
        <f t="shared" si="486"/>
        <v>42696.249305555553</v>
      </c>
      <c r="U3023" s="18">
        <f t="shared" si="487"/>
        <v>35.630451388889924</v>
      </c>
    </row>
    <row r="3024" spans="1:21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484"/>
        <v>100.88</v>
      </c>
      <c r="P3024" s="7">
        <f t="shared" si="483"/>
        <v>162.70967741935485</v>
      </c>
      <c r="Q3024" t="str">
        <f t="shared" si="481"/>
        <v>theater</v>
      </c>
      <c r="R3024" t="str">
        <f t="shared" si="488"/>
        <v>spaces</v>
      </c>
      <c r="S3024" s="4">
        <f t="shared" si="485"/>
        <v>42564.95380787037</v>
      </c>
      <c r="T3024" s="4">
        <f t="shared" si="486"/>
        <v>42609.95380787037</v>
      </c>
      <c r="U3024" s="18">
        <f t="shared" si="487"/>
        <v>45</v>
      </c>
    </row>
    <row r="3025" spans="1:21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484"/>
        <v>103</v>
      </c>
      <c r="P3025" s="7">
        <f t="shared" si="483"/>
        <v>120.16666666666667</v>
      </c>
      <c r="Q3025" t="str">
        <f t="shared" si="481"/>
        <v>theater</v>
      </c>
      <c r="R3025" t="str">
        <f t="shared" si="488"/>
        <v>spaces</v>
      </c>
      <c r="S3025" s="4">
        <f t="shared" si="485"/>
        <v>42121.675763888888</v>
      </c>
      <c r="T3025" s="4">
        <f t="shared" si="486"/>
        <v>42166.675763888888</v>
      </c>
      <c r="U3025" s="18">
        <f t="shared" si="487"/>
        <v>45</v>
      </c>
    </row>
    <row r="3026" spans="1:21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484"/>
        <v>246.42</v>
      </c>
      <c r="P3026" s="7">
        <f t="shared" si="483"/>
        <v>67.697802197802204</v>
      </c>
      <c r="Q3026" t="str">
        <f t="shared" si="481"/>
        <v>theater</v>
      </c>
      <c r="R3026" t="str">
        <f t="shared" si="488"/>
        <v>spaces</v>
      </c>
      <c r="S3026" s="4">
        <f t="shared" si="485"/>
        <v>41158.993923611109</v>
      </c>
      <c r="T3026" s="4">
        <f t="shared" si="486"/>
        <v>41188.993923611109</v>
      </c>
      <c r="U3026" s="18">
        <f t="shared" si="487"/>
        <v>30</v>
      </c>
    </row>
    <row r="3027" spans="1:21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484"/>
        <v>302.2</v>
      </c>
      <c r="P3027" s="7">
        <f t="shared" ref="P3027:P3055" si="489">E3027/L3027</f>
        <v>52.103448275862071</v>
      </c>
      <c r="Q3027" t="str">
        <f t="shared" si="481"/>
        <v>theater</v>
      </c>
      <c r="R3027" t="str">
        <f t="shared" si="488"/>
        <v>spaces</v>
      </c>
      <c r="S3027" s="4">
        <f t="shared" si="485"/>
        <v>41761.509409722225</v>
      </c>
      <c r="T3027" s="4">
        <f t="shared" si="486"/>
        <v>41789.666666666664</v>
      </c>
      <c r="U3027" s="18">
        <f t="shared" si="487"/>
        <v>28.157256944439723</v>
      </c>
    </row>
    <row r="3028" spans="1:21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484"/>
        <v>143.33333333333334</v>
      </c>
      <c r="P3028" s="7">
        <f t="shared" si="489"/>
        <v>51.6</v>
      </c>
      <c r="Q3028" t="str">
        <f t="shared" si="481"/>
        <v>theater</v>
      </c>
      <c r="R3028" t="str">
        <f t="shared" si="488"/>
        <v>spaces</v>
      </c>
      <c r="S3028" s="4">
        <f t="shared" si="485"/>
        <v>42783.459398148145</v>
      </c>
      <c r="T3028" s="4">
        <f t="shared" si="486"/>
        <v>42797.459398148145</v>
      </c>
      <c r="U3028" s="18">
        <f t="shared" si="487"/>
        <v>14</v>
      </c>
    </row>
    <row r="3029" spans="1:21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484"/>
        <v>131.44</v>
      </c>
      <c r="P3029" s="7">
        <f t="shared" si="489"/>
        <v>164.3</v>
      </c>
      <c r="Q3029" t="str">
        <f t="shared" si="481"/>
        <v>theater</v>
      </c>
      <c r="R3029" t="str">
        <f t="shared" si="488"/>
        <v>spaces</v>
      </c>
      <c r="S3029" s="4">
        <f t="shared" si="485"/>
        <v>42053.704293981486</v>
      </c>
      <c r="T3029" s="4">
        <f t="shared" si="486"/>
        <v>42083.662627314814</v>
      </c>
      <c r="U3029" s="18">
        <f t="shared" si="487"/>
        <v>29.958333333328483</v>
      </c>
    </row>
    <row r="3030" spans="1:21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484"/>
        <v>168.01999999999998</v>
      </c>
      <c r="P3030" s="7">
        <f t="shared" si="489"/>
        <v>84.858585858585855</v>
      </c>
      <c r="Q3030" t="str">
        <f t="shared" si="481"/>
        <v>theater</v>
      </c>
      <c r="R3030" t="str">
        <f t="shared" si="488"/>
        <v>spaces</v>
      </c>
      <c r="S3030" s="4">
        <f t="shared" si="485"/>
        <v>42567.264178240745</v>
      </c>
      <c r="T3030" s="4">
        <f t="shared" si="486"/>
        <v>42597.264178240745</v>
      </c>
      <c r="U3030" s="18">
        <f t="shared" si="487"/>
        <v>30</v>
      </c>
    </row>
    <row r="3031" spans="1:21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484"/>
        <v>109.67666666666666</v>
      </c>
      <c r="P3031" s="7">
        <f t="shared" si="489"/>
        <v>94.548850574712645</v>
      </c>
      <c r="Q3031" t="str">
        <f t="shared" si="481"/>
        <v>theater</v>
      </c>
      <c r="R3031" t="str">
        <f t="shared" si="488"/>
        <v>spaces</v>
      </c>
      <c r="S3031" s="4">
        <f t="shared" si="485"/>
        <v>41932.708877314813</v>
      </c>
      <c r="T3031" s="4">
        <f t="shared" si="486"/>
        <v>41961.190972222219</v>
      </c>
      <c r="U3031" s="18">
        <f t="shared" si="487"/>
        <v>28.482094907405553</v>
      </c>
    </row>
    <row r="3032" spans="1:21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484"/>
        <v>106.6857142857143</v>
      </c>
      <c r="P3032" s="7">
        <f t="shared" si="489"/>
        <v>45.536585365853661</v>
      </c>
      <c r="Q3032" t="str">
        <f t="shared" si="481"/>
        <v>theater</v>
      </c>
      <c r="R3032" t="str">
        <f t="shared" si="488"/>
        <v>spaces</v>
      </c>
      <c r="S3032" s="4">
        <f t="shared" si="485"/>
        <v>42233.747349537036</v>
      </c>
      <c r="T3032" s="4">
        <f t="shared" si="486"/>
        <v>42263.747349537036</v>
      </c>
      <c r="U3032" s="18">
        <f t="shared" si="487"/>
        <v>30</v>
      </c>
    </row>
    <row r="3033" spans="1:21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484"/>
        <v>100</v>
      </c>
      <c r="P3033" s="7">
        <f t="shared" si="489"/>
        <v>51.724137931034484</v>
      </c>
      <c r="Q3033" t="str">
        <f t="shared" si="481"/>
        <v>theater</v>
      </c>
      <c r="R3033" t="str">
        <f t="shared" si="488"/>
        <v>spaces</v>
      </c>
      <c r="S3033" s="4">
        <f t="shared" si="485"/>
        <v>42597.882488425923</v>
      </c>
      <c r="T3033" s="4">
        <f t="shared" si="486"/>
        <v>42657.882488425923</v>
      </c>
      <c r="U3033" s="18">
        <f t="shared" si="487"/>
        <v>60</v>
      </c>
    </row>
    <row r="3034" spans="1:21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484"/>
        <v>127.2</v>
      </c>
      <c r="P3034" s="7">
        <f t="shared" si="489"/>
        <v>50.88</v>
      </c>
      <c r="Q3034" t="str">
        <f t="shared" si="481"/>
        <v>theater</v>
      </c>
      <c r="R3034" t="str">
        <f t="shared" si="488"/>
        <v>spaces</v>
      </c>
      <c r="S3034" s="4">
        <f t="shared" si="485"/>
        <v>42228.044664351852</v>
      </c>
      <c r="T3034" s="4">
        <f t="shared" si="486"/>
        <v>42258.044664351852</v>
      </c>
      <c r="U3034" s="18">
        <f t="shared" si="487"/>
        <v>30</v>
      </c>
    </row>
    <row r="3035" spans="1:21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484"/>
        <v>146.53333333333333</v>
      </c>
      <c r="P3035" s="7">
        <f t="shared" si="489"/>
        <v>191.13043478260869</v>
      </c>
      <c r="Q3035" t="str">
        <f t="shared" si="481"/>
        <v>theater</v>
      </c>
      <c r="R3035" t="str">
        <f t="shared" si="488"/>
        <v>spaces</v>
      </c>
      <c r="S3035" s="4">
        <f t="shared" si="485"/>
        <v>42570.110243055555</v>
      </c>
      <c r="T3035" s="4">
        <f t="shared" si="486"/>
        <v>42600.110243055555</v>
      </c>
      <c r="U3035" s="18">
        <f t="shared" si="487"/>
        <v>30</v>
      </c>
    </row>
    <row r="3036" spans="1:21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484"/>
        <v>112.53599999999999</v>
      </c>
      <c r="P3036" s="7">
        <f t="shared" si="489"/>
        <v>89.314285714285717</v>
      </c>
      <c r="Q3036" t="str">
        <f t="shared" si="481"/>
        <v>theater</v>
      </c>
      <c r="R3036" t="str">
        <f t="shared" si="488"/>
        <v>spaces</v>
      </c>
      <c r="S3036" s="4">
        <f t="shared" si="485"/>
        <v>42644.535358796296</v>
      </c>
      <c r="T3036" s="4">
        <f t="shared" si="486"/>
        <v>42675.165972222225</v>
      </c>
      <c r="U3036" s="18">
        <f t="shared" si="487"/>
        <v>30.630613425928459</v>
      </c>
    </row>
    <row r="3037" spans="1:21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484"/>
        <v>108.78684000000001</v>
      </c>
      <c r="P3037" s="7">
        <f t="shared" si="489"/>
        <v>88.588631921824103</v>
      </c>
      <c r="Q3037" t="str">
        <f t="shared" si="481"/>
        <v>theater</v>
      </c>
      <c r="R3037" t="str">
        <f t="shared" si="488"/>
        <v>spaces</v>
      </c>
      <c r="S3037" s="4">
        <f t="shared" si="485"/>
        <v>41368.560289351852</v>
      </c>
      <c r="T3037" s="4">
        <f t="shared" si="486"/>
        <v>41398.560289351852</v>
      </c>
      <c r="U3037" s="18">
        <f t="shared" si="487"/>
        <v>30</v>
      </c>
    </row>
    <row r="3038" spans="1:21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484"/>
        <v>126.732</v>
      </c>
      <c r="P3038" s="7">
        <f t="shared" si="489"/>
        <v>96.300911854103347</v>
      </c>
      <c r="Q3038" t="str">
        <f t="shared" si="481"/>
        <v>theater</v>
      </c>
      <c r="R3038" t="str">
        <f t="shared" si="488"/>
        <v>spaces</v>
      </c>
      <c r="S3038" s="4">
        <f t="shared" si="485"/>
        <v>41466.785231481481</v>
      </c>
      <c r="T3038" s="4">
        <f t="shared" si="486"/>
        <v>41502.499305555553</v>
      </c>
      <c r="U3038" s="18">
        <f t="shared" si="487"/>
        <v>35.714074074072414</v>
      </c>
    </row>
    <row r="3039" spans="1:21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484"/>
        <v>213.20000000000002</v>
      </c>
      <c r="P3039" s="7">
        <f t="shared" si="489"/>
        <v>33.3125</v>
      </c>
      <c r="Q3039" t="str">
        <f t="shared" ref="Q3039:Q3102" si="490">LEFT(N3039,7)</f>
        <v>theater</v>
      </c>
      <c r="R3039" t="str">
        <f t="shared" si="488"/>
        <v>spaces</v>
      </c>
      <c r="S3039" s="4">
        <f t="shared" si="485"/>
        <v>40378.893206018518</v>
      </c>
      <c r="T3039" s="4">
        <f t="shared" si="486"/>
        <v>40453.207638888889</v>
      </c>
      <c r="U3039" s="18">
        <f t="shared" si="487"/>
        <v>74.314432870371093</v>
      </c>
    </row>
    <row r="3040" spans="1:21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484"/>
        <v>100.49999999999999</v>
      </c>
      <c r="P3040" s="7">
        <f t="shared" si="489"/>
        <v>37.222222222222221</v>
      </c>
      <c r="Q3040" t="str">
        <f t="shared" si="490"/>
        <v>theater</v>
      </c>
      <c r="R3040" t="str">
        <f t="shared" si="488"/>
        <v>spaces</v>
      </c>
      <c r="S3040" s="4">
        <f t="shared" si="485"/>
        <v>42373.252280092594</v>
      </c>
      <c r="T3040" s="4">
        <f t="shared" si="486"/>
        <v>42433.252280092594</v>
      </c>
      <c r="U3040" s="18">
        <f t="shared" si="487"/>
        <v>60</v>
      </c>
    </row>
    <row r="3041" spans="1:21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484"/>
        <v>108.71389999999998</v>
      </c>
      <c r="P3041" s="7">
        <f t="shared" si="489"/>
        <v>92.130423728813554</v>
      </c>
      <c r="Q3041" t="str">
        <f t="shared" si="490"/>
        <v>theater</v>
      </c>
      <c r="R3041" t="str">
        <f t="shared" si="488"/>
        <v>spaces</v>
      </c>
      <c r="S3041" s="4">
        <f t="shared" si="485"/>
        <v>41610.794421296298</v>
      </c>
      <c r="T3041" s="4">
        <f t="shared" si="486"/>
        <v>41637.332638888889</v>
      </c>
      <c r="U3041" s="18">
        <f t="shared" si="487"/>
        <v>26.538217592591536</v>
      </c>
    </row>
    <row r="3042" spans="1:21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484"/>
        <v>107.5</v>
      </c>
      <c r="P3042" s="7">
        <f t="shared" si="489"/>
        <v>76.785714285714292</v>
      </c>
      <c r="Q3042" t="str">
        <f t="shared" si="490"/>
        <v>theater</v>
      </c>
      <c r="R3042" t="str">
        <f t="shared" si="488"/>
        <v>spaces</v>
      </c>
      <c r="S3042" s="4">
        <f t="shared" si="485"/>
        <v>42177.791909722218</v>
      </c>
      <c r="T3042" s="4">
        <f t="shared" si="486"/>
        <v>42181.958333333328</v>
      </c>
      <c r="U3042" s="18">
        <f t="shared" si="487"/>
        <v>4.1664236111100763</v>
      </c>
    </row>
    <row r="3043" spans="1:21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484"/>
        <v>110.48192771084338</v>
      </c>
      <c r="P3043" s="7">
        <f t="shared" si="489"/>
        <v>96.526315789473685</v>
      </c>
      <c r="Q3043" t="str">
        <f t="shared" si="490"/>
        <v>theater</v>
      </c>
      <c r="R3043" t="str">
        <f t="shared" si="488"/>
        <v>spaces</v>
      </c>
      <c r="S3043" s="4">
        <f t="shared" si="485"/>
        <v>42359.868611111116</v>
      </c>
      <c r="T3043" s="4">
        <f t="shared" si="486"/>
        <v>42389.868611111116</v>
      </c>
      <c r="U3043" s="18">
        <f t="shared" si="487"/>
        <v>30</v>
      </c>
    </row>
    <row r="3044" spans="1:21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484"/>
        <v>128</v>
      </c>
      <c r="P3044" s="7">
        <f t="shared" si="489"/>
        <v>51.891891891891895</v>
      </c>
      <c r="Q3044" t="str">
        <f t="shared" si="490"/>
        <v>theater</v>
      </c>
      <c r="R3044" t="str">
        <f t="shared" si="488"/>
        <v>spaces</v>
      </c>
      <c r="S3044" s="4">
        <f t="shared" si="485"/>
        <v>42253.688043981485</v>
      </c>
      <c r="T3044" s="4">
        <f t="shared" si="486"/>
        <v>42283.688043981485</v>
      </c>
      <c r="U3044" s="18">
        <f t="shared" si="487"/>
        <v>30</v>
      </c>
    </row>
    <row r="3045" spans="1:21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484"/>
        <v>110.00666666666667</v>
      </c>
      <c r="P3045" s="7">
        <f t="shared" si="489"/>
        <v>128.9140625</v>
      </c>
      <c r="Q3045" t="str">
        <f t="shared" si="490"/>
        <v>theater</v>
      </c>
      <c r="R3045" t="str">
        <f t="shared" si="488"/>
        <v>spaces</v>
      </c>
      <c r="S3045" s="4">
        <f t="shared" si="485"/>
        <v>42083.070590277777</v>
      </c>
      <c r="T3045" s="4">
        <f t="shared" si="486"/>
        <v>42110.118055555555</v>
      </c>
      <c r="U3045" s="18">
        <f t="shared" si="487"/>
        <v>27.047465277777519</v>
      </c>
    </row>
    <row r="3046" spans="1:21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484"/>
        <v>109.34166666666667</v>
      </c>
      <c r="P3046" s="7">
        <f t="shared" si="489"/>
        <v>84.108974358974365</v>
      </c>
      <c r="Q3046" t="str">
        <f t="shared" si="490"/>
        <v>theater</v>
      </c>
      <c r="R3046" t="str">
        <f t="shared" si="488"/>
        <v>spaces</v>
      </c>
      <c r="S3046" s="4">
        <f t="shared" si="485"/>
        <v>42387.7268287037</v>
      </c>
      <c r="T3046" s="4">
        <f t="shared" si="486"/>
        <v>42402.7268287037</v>
      </c>
      <c r="U3046" s="18">
        <f t="shared" si="487"/>
        <v>15</v>
      </c>
    </row>
    <row r="3047" spans="1:21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484"/>
        <v>132.70650000000001</v>
      </c>
      <c r="P3047" s="7">
        <f t="shared" si="489"/>
        <v>82.941562500000003</v>
      </c>
      <c r="Q3047" t="str">
        <f t="shared" si="490"/>
        <v>theater</v>
      </c>
      <c r="R3047" t="str">
        <f t="shared" ref="R3047:R3078" si="491">RIGHT(N3047,6)</f>
        <v>spaces</v>
      </c>
      <c r="S3047" s="4">
        <f t="shared" si="485"/>
        <v>41843.155729166669</v>
      </c>
      <c r="T3047" s="4">
        <f t="shared" si="486"/>
        <v>41873.155729166669</v>
      </c>
      <c r="U3047" s="18">
        <f t="shared" si="487"/>
        <v>30</v>
      </c>
    </row>
    <row r="3048" spans="1:21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484"/>
        <v>190.84810126582278</v>
      </c>
      <c r="P3048" s="7">
        <f t="shared" si="489"/>
        <v>259.94827586206895</v>
      </c>
      <c r="Q3048" t="str">
        <f t="shared" si="490"/>
        <v>theater</v>
      </c>
      <c r="R3048" t="str">
        <f t="shared" si="491"/>
        <v>spaces</v>
      </c>
      <c r="S3048" s="4">
        <f t="shared" si="485"/>
        <v>41862.803078703706</v>
      </c>
      <c r="T3048" s="4">
        <f t="shared" si="486"/>
        <v>41892.202777777777</v>
      </c>
      <c r="U3048" s="18">
        <f t="shared" si="487"/>
        <v>29.399699074070668</v>
      </c>
    </row>
    <row r="3049" spans="1:21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484"/>
        <v>149</v>
      </c>
      <c r="P3049" s="7">
        <f t="shared" si="489"/>
        <v>37.25</v>
      </c>
      <c r="Q3049" t="str">
        <f t="shared" si="490"/>
        <v>theater</v>
      </c>
      <c r="R3049" t="str">
        <f t="shared" si="491"/>
        <v>spaces</v>
      </c>
      <c r="S3049" s="4">
        <f t="shared" si="485"/>
        <v>42443.989050925928</v>
      </c>
      <c r="T3049" s="4">
        <f t="shared" si="486"/>
        <v>42487.552777777775</v>
      </c>
      <c r="U3049" s="18">
        <f t="shared" si="487"/>
        <v>43.563726851847605</v>
      </c>
    </row>
    <row r="3050" spans="1:21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484"/>
        <v>166.4</v>
      </c>
      <c r="P3050" s="7">
        <f t="shared" si="489"/>
        <v>177.02127659574469</v>
      </c>
      <c r="Q3050" t="str">
        <f t="shared" si="490"/>
        <v>theater</v>
      </c>
      <c r="R3050" t="str">
        <f t="shared" si="491"/>
        <v>spaces</v>
      </c>
      <c r="S3050" s="4">
        <f t="shared" si="485"/>
        <v>41975.901180555556</v>
      </c>
      <c r="T3050" s="4">
        <f t="shared" si="486"/>
        <v>42004.890277777777</v>
      </c>
      <c r="U3050" s="18">
        <f t="shared" si="487"/>
        <v>28.989097222220153</v>
      </c>
    </row>
    <row r="3051" spans="1:21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484"/>
        <v>106.66666666666667</v>
      </c>
      <c r="P3051" s="7">
        <f t="shared" si="489"/>
        <v>74.074074074074076</v>
      </c>
      <c r="Q3051" t="str">
        <f t="shared" si="490"/>
        <v>theater</v>
      </c>
      <c r="R3051" t="str">
        <f t="shared" si="491"/>
        <v>spaces</v>
      </c>
      <c r="S3051" s="4">
        <f t="shared" si="485"/>
        <v>42139.014525462961</v>
      </c>
      <c r="T3051" s="4">
        <f t="shared" si="486"/>
        <v>42169.014525462961</v>
      </c>
      <c r="U3051" s="18">
        <f t="shared" si="487"/>
        <v>30</v>
      </c>
    </row>
    <row r="3052" spans="1:21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484"/>
        <v>106</v>
      </c>
      <c r="P3052" s="7">
        <f t="shared" si="489"/>
        <v>70.666666666666671</v>
      </c>
      <c r="Q3052" t="str">
        <f t="shared" si="490"/>
        <v>theater</v>
      </c>
      <c r="R3052" t="str">
        <f t="shared" si="491"/>
        <v>spaces</v>
      </c>
      <c r="S3052" s="4">
        <f t="shared" si="485"/>
        <v>42465.16851851852</v>
      </c>
      <c r="T3052" s="4">
        <f t="shared" si="486"/>
        <v>42495.16851851852</v>
      </c>
      <c r="U3052" s="18">
        <f t="shared" si="487"/>
        <v>30</v>
      </c>
    </row>
    <row r="3053" spans="1:21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484"/>
        <v>23.62857142857143</v>
      </c>
      <c r="P3053" s="7">
        <f t="shared" si="489"/>
        <v>23.62857142857143</v>
      </c>
      <c r="Q3053" t="str">
        <f t="shared" si="490"/>
        <v>theater</v>
      </c>
      <c r="R3053" t="str">
        <f t="shared" si="491"/>
        <v>spaces</v>
      </c>
      <c r="S3053" s="4">
        <f t="shared" si="485"/>
        <v>42744.416030092594</v>
      </c>
      <c r="T3053" s="4">
        <f t="shared" si="486"/>
        <v>42774.416030092594</v>
      </c>
      <c r="U3053" s="18">
        <f t="shared" si="487"/>
        <v>30</v>
      </c>
    </row>
    <row r="3054" spans="1:21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484"/>
        <v>0.15</v>
      </c>
      <c r="P3054" s="7">
        <f t="shared" si="489"/>
        <v>37.5</v>
      </c>
      <c r="Q3054" t="str">
        <f t="shared" si="490"/>
        <v>theater</v>
      </c>
      <c r="R3054" t="str">
        <f t="shared" si="491"/>
        <v>spaces</v>
      </c>
      <c r="S3054" s="4">
        <f t="shared" si="485"/>
        <v>42122.670069444444</v>
      </c>
      <c r="T3054" s="4">
        <f t="shared" si="486"/>
        <v>42152.665972222225</v>
      </c>
      <c r="U3054" s="18">
        <f t="shared" si="487"/>
        <v>29.995902777780429</v>
      </c>
    </row>
    <row r="3055" spans="1:21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484"/>
        <v>0.4</v>
      </c>
      <c r="P3055" s="7">
        <f t="shared" si="489"/>
        <v>13.333333333333334</v>
      </c>
      <c r="Q3055" t="str">
        <f t="shared" si="490"/>
        <v>theater</v>
      </c>
      <c r="R3055" t="str">
        <f t="shared" si="491"/>
        <v>spaces</v>
      </c>
      <c r="S3055" s="4">
        <f t="shared" si="485"/>
        <v>41862.761724537035</v>
      </c>
      <c r="T3055" s="4">
        <f t="shared" si="486"/>
        <v>41914.165972222225</v>
      </c>
      <c r="U3055" s="18">
        <f t="shared" si="487"/>
        <v>51.404247685190057</v>
      </c>
    </row>
    <row r="3056" spans="1:21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484"/>
        <v>0</v>
      </c>
      <c r="P3056" s="7">
        <v>0</v>
      </c>
      <c r="Q3056" t="str">
        <f t="shared" si="490"/>
        <v>theater</v>
      </c>
      <c r="R3056" t="str">
        <f t="shared" si="491"/>
        <v>spaces</v>
      </c>
      <c r="S3056" s="4">
        <f t="shared" si="485"/>
        <v>42027.832800925928</v>
      </c>
      <c r="T3056" s="4">
        <f t="shared" si="486"/>
        <v>42065.044444444444</v>
      </c>
      <c r="U3056" s="18">
        <f t="shared" si="487"/>
        <v>37.211643518516212</v>
      </c>
    </row>
    <row r="3057" spans="1:21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484"/>
        <v>5.0000000000000001E-3</v>
      </c>
      <c r="P3057" s="7">
        <f>E3057/L3057</f>
        <v>1</v>
      </c>
      <c r="Q3057" t="str">
        <f t="shared" si="490"/>
        <v>theater</v>
      </c>
      <c r="R3057" t="str">
        <f t="shared" si="491"/>
        <v>spaces</v>
      </c>
      <c r="S3057" s="4">
        <f t="shared" si="485"/>
        <v>41953.95821759259</v>
      </c>
      <c r="T3057" s="4">
        <f t="shared" si="486"/>
        <v>42013.95821759259</v>
      </c>
      <c r="U3057" s="18">
        <f t="shared" si="487"/>
        <v>60</v>
      </c>
    </row>
    <row r="3058" spans="1:21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484"/>
        <v>0</v>
      </c>
      <c r="P3058" s="7">
        <v>0</v>
      </c>
      <c r="Q3058" t="str">
        <f t="shared" si="490"/>
        <v>theater</v>
      </c>
      <c r="R3058" t="str">
        <f t="shared" si="491"/>
        <v>spaces</v>
      </c>
      <c r="S3058" s="4">
        <f t="shared" si="485"/>
        <v>41851.636388888888</v>
      </c>
      <c r="T3058" s="4">
        <f t="shared" si="486"/>
        <v>41911.636388888888</v>
      </c>
      <c r="U3058" s="18">
        <f t="shared" si="487"/>
        <v>60</v>
      </c>
    </row>
    <row r="3059" spans="1:21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484"/>
        <v>0</v>
      </c>
      <c r="P3059" s="7">
        <v>0</v>
      </c>
      <c r="Q3059" t="str">
        <f t="shared" si="490"/>
        <v>theater</v>
      </c>
      <c r="R3059" t="str">
        <f t="shared" si="491"/>
        <v>spaces</v>
      </c>
      <c r="S3059" s="4">
        <f t="shared" si="485"/>
        <v>42433.650590277779</v>
      </c>
      <c r="T3059" s="4">
        <f t="shared" si="486"/>
        <v>42463.608923611115</v>
      </c>
      <c r="U3059" s="18">
        <f t="shared" si="487"/>
        <v>29.958333333335759</v>
      </c>
    </row>
    <row r="3060" spans="1:21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484"/>
        <v>1.6666666666666666E-2</v>
      </c>
      <c r="P3060" s="7">
        <f>E3060/L3060</f>
        <v>1</v>
      </c>
      <c r="Q3060" t="str">
        <f t="shared" si="490"/>
        <v>theater</v>
      </c>
      <c r="R3060" t="str">
        <f t="shared" si="491"/>
        <v>spaces</v>
      </c>
      <c r="S3060" s="4">
        <f t="shared" si="485"/>
        <v>42460.374305555553</v>
      </c>
      <c r="T3060" s="4">
        <f t="shared" si="486"/>
        <v>42510.374305555553</v>
      </c>
      <c r="U3060" s="18">
        <f t="shared" si="487"/>
        <v>50</v>
      </c>
    </row>
    <row r="3061" spans="1:21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484"/>
        <v>3.0066666666666664</v>
      </c>
      <c r="P3061" s="7">
        <f>E3061/L3061</f>
        <v>41</v>
      </c>
      <c r="Q3061" t="str">
        <f t="shared" si="490"/>
        <v>theater</v>
      </c>
      <c r="R3061" t="str">
        <f t="shared" si="491"/>
        <v>spaces</v>
      </c>
      <c r="S3061" s="4">
        <f t="shared" si="485"/>
        <v>41829.935717592591</v>
      </c>
      <c r="T3061" s="4">
        <f t="shared" si="486"/>
        <v>41859.935717592591</v>
      </c>
      <c r="U3061" s="18">
        <f t="shared" si="487"/>
        <v>30</v>
      </c>
    </row>
    <row r="3062" spans="1:21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484"/>
        <v>0.15227272727272728</v>
      </c>
      <c r="P3062" s="7">
        <f>E3062/L3062</f>
        <v>55.833333333333336</v>
      </c>
      <c r="Q3062" t="str">
        <f t="shared" si="490"/>
        <v>theater</v>
      </c>
      <c r="R3062" t="str">
        <f t="shared" si="491"/>
        <v>spaces</v>
      </c>
      <c r="S3062" s="4">
        <f t="shared" si="485"/>
        <v>42245.274699074071</v>
      </c>
      <c r="T3062" s="4">
        <f t="shared" si="486"/>
        <v>42275.274699074071</v>
      </c>
      <c r="U3062" s="18">
        <f t="shared" si="487"/>
        <v>30</v>
      </c>
    </row>
    <row r="3063" spans="1:21" ht="15.75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484"/>
        <v>0</v>
      </c>
      <c r="P3063" s="7">
        <v>0</v>
      </c>
      <c r="Q3063" t="str">
        <f t="shared" si="490"/>
        <v>theater</v>
      </c>
      <c r="R3063" t="str">
        <f t="shared" si="491"/>
        <v>spaces</v>
      </c>
      <c r="S3063" s="4">
        <f t="shared" si="485"/>
        <v>41834.784120370372</v>
      </c>
      <c r="T3063" s="4">
        <f t="shared" si="486"/>
        <v>41864.784120370372</v>
      </c>
      <c r="U3063" s="18">
        <f t="shared" si="487"/>
        <v>30</v>
      </c>
    </row>
    <row r="3064" spans="1:21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484"/>
        <v>66.84</v>
      </c>
      <c r="P3064" s="7">
        <f t="shared" ref="P3064:P3083" si="492">E3064/L3064</f>
        <v>99.761194029850742</v>
      </c>
      <c r="Q3064" t="str">
        <f t="shared" si="490"/>
        <v>theater</v>
      </c>
      <c r="R3064" t="str">
        <f t="shared" si="491"/>
        <v>spaces</v>
      </c>
      <c r="S3064" s="4">
        <f t="shared" si="485"/>
        <v>42248.535787037035</v>
      </c>
      <c r="T3064" s="4">
        <f t="shared" si="486"/>
        <v>42277.75</v>
      </c>
      <c r="U3064" s="18">
        <f t="shared" si="487"/>
        <v>29.214212962964666</v>
      </c>
    </row>
    <row r="3065" spans="1:21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484"/>
        <v>19.566666666666666</v>
      </c>
      <c r="P3065" s="7">
        <f t="shared" si="492"/>
        <v>25.521739130434781</v>
      </c>
      <c r="Q3065" t="str">
        <f t="shared" si="490"/>
        <v>theater</v>
      </c>
      <c r="R3065" t="str">
        <f t="shared" si="491"/>
        <v>spaces</v>
      </c>
      <c r="S3065" s="4">
        <f t="shared" si="485"/>
        <v>42630.922893518524</v>
      </c>
      <c r="T3065" s="4">
        <f t="shared" si="486"/>
        <v>42665.922893518524</v>
      </c>
      <c r="U3065" s="18">
        <f t="shared" si="487"/>
        <v>35</v>
      </c>
    </row>
    <row r="3066" spans="1:21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484"/>
        <v>11.294666666666666</v>
      </c>
      <c r="P3066" s="7">
        <f t="shared" si="492"/>
        <v>117.65277777777777</v>
      </c>
      <c r="Q3066" t="str">
        <f t="shared" si="490"/>
        <v>theater</v>
      </c>
      <c r="R3066" t="str">
        <f t="shared" si="491"/>
        <v>spaces</v>
      </c>
      <c r="S3066" s="4">
        <f t="shared" si="485"/>
        <v>42299.130162037036</v>
      </c>
      <c r="T3066" s="4">
        <f t="shared" si="486"/>
        <v>42330.290972222225</v>
      </c>
      <c r="U3066" s="18">
        <f t="shared" si="487"/>
        <v>31.160810185188893</v>
      </c>
    </row>
    <row r="3067" spans="1:21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484"/>
        <v>0.04</v>
      </c>
      <c r="P3067" s="7">
        <f t="shared" si="492"/>
        <v>5</v>
      </c>
      <c r="Q3067" t="str">
        <f t="shared" si="490"/>
        <v>theater</v>
      </c>
      <c r="R3067" t="str">
        <f t="shared" si="491"/>
        <v>spaces</v>
      </c>
      <c r="S3067" s="4">
        <f t="shared" si="485"/>
        <v>41825.055231481485</v>
      </c>
      <c r="T3067" s="4">
        <f t="shared" si="486"/>
        <v>41850.055231481485</v>
      </c>
      <c r="U3067" s="18">
        <f t="shared" si="487"/>
        <v>25</v>
      </c>
    </row>
    <row r="3068" spans="1:21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484"/>
        <v>11.985714285714286</v>
      </c>
      <c r="P3068" s="7">
        <f t="shared" si="492"/>
        <v>2796.6666666666665</v>
      </c>
      <c r="Q3068" t="str">
        <f t="shared" si="490"/>
        <v>theater</v>
      </c>
      <c r="R3068" t="str">
        <f t="shared" si="491"/>
        <v>spaces</v>
      </c>
      <c r="S3068" s="4">
        <f t="shared" si="485"/>
        <v>42531.228437500002</v>
      </c>
      <c r="T3068" s="4">
        <f t="shared" si="486"/>
        <v>42561.228437500002</v>
      </c>
      <c r="U3068" s="18">
        <f t="shared" si="487"/>
        <v>30</v>
      </c>
    </row>
    <row r="3069" spans="1:21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484"/>
        <v>2.5</v>
      </c>
      <c r="P3069" s="7">
        <f t="shared" si="492"/>
        <v>200</v>
      </c>
      <c r="Q3069" t="str">
        <f t="shared" si="490"/>
        <v>theater</v>
      </c>
      <c r="R3069" t="str">
        <f t="shared" si="491"/>
        <v>spaces</v>
      </c>
      <c r="S3069" s="4">
        <f t="shared" si="485"/>
        <v>42226.938414351855</v>
      </c>
      <c r="T3069" s="4">
        <f t="shared" si="486"/>
        <v>42256.938414351855</v>
      </c>
      <c r="U3069" s="18">
        <f t="shared" si="487"/>
        <v>30</v>
      </c>
    </row>
    <row r="3070" spans="1:21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484"/>
        <v>6.9999999999999993E-2</v>
      </c>
      <c r="P3070" s="7">
        <f t="shared" si="492"/>
        <v>87.5</v>
      </c>
      <c r="Q3070" t="str">
        <f t="shared" si="490"/>
        <v>theater</v>
      </c>
      <c r="R3070" t="str">
        <f t="shared" si="491"/>
        <v>spaces</v>
      </c>
      <c r="S3070" s="4">
        <f t="shared" si="485"/>
        <v>42263.691574074073</v>
      </c>
      <c r="T3070" s="4">
        <f t="shared" si="486"/>
        <v>42293.691574074073</v>
      </c>
      <c r="U3070" s="18">
        <f t="shared" si="487"/>
        <v>30</v>
      </c>
    </row>
    <row r="3071" spans="1:21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484"/>
        <v>14.099999999999998</v>
      </c>
      <c r="P3071" s="7">
        <f t="shared" si="492"/>
        <v>20.142857142857142</v>
      </c>
      <c r="Q3071" t="str">
        <f t="shared" si="490"/>
        <v>theater</v>
      </c>
      <c r="R3071" t="str">
        <f t="shared" si="491"/>
        <v>spaces</v>
      </c>
      <c r="S3071" s="4">
        <f t="shared" si="485"/>
        <v>41957.833726851852</v>
      </c>
      <c r="T3071" s="4">
        <f t="shared" si="486"/>
        <v>41987.833726851852</v>
      </c>
      <c r="U3071" s="18">
        <f t="shared" si="487"/>
        <v>30</v>
      </c>
    </row>
    <row r="3072" spans="1:21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484"/>
        <v>3.34</v>
      </c>
      <c r="P3072" s="7">
        <f t="shared" si="492"/>
        <v>20.875</v>
      </c>
      <c r="Q3072" t="str">
        <f t="shared" si="490"/>
        <v>theater</v>
      </c>
      <c r="R3072" t="str">
        <f t="shared" si="491"/>
        <v>spaces</v>
      </c>
      <c r="S3072" s="4">
        <f t="shared" si="485"/>
        <v>42690.733437499999</v>
      </c>
      <c r="T3072" s="4">
        <f t="shared" si="486"/>
        <v>42711.733437499999</v>
      </c>
      <c r="U3072" s="18">
        <f t="shared" si="487"/>
        <v>21</v>
      </c>
    </row>
    <row r="3073" spans="1:21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484"/>
        <v>59.774999999999999</v>
      </c>
      <c r="P3073" s="7">
        <f t="shared" si="492"/>
        <v>61.307692307692307</v>
      </c>
      <c r="Q3073" t="str">
        <f t="shared" si="490"/>
        <v>theater</v>
      </c>
      <c r="R3073" t="str">
        <f t="shared" si="491"/>
        <v>spaces</v>
      </c>
      <c r="S3073" s="4">
        <f t="shared" si="485"/>
        <v>42097.732418981483</v>
      </c>
      <c r="T3073" s="4">
        <f t="shared" si="486"/>
        <v>42115.249305555553</v>
      </c>
      <c r="U3073" s="18">
        <f t="shared" si="487"/>
        <v>17.516886574070668</v>
      </c>
    </row>
    <row r="3074" spans="1:21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493">(E3074/D3074)*100</f>
        <v>1.6666666666666666E-2</v>
      </c>
      <c r="P3074" s="7">
        <f t="shared" si="492"/>
        <v>1</v>
      </c>
      <c r="Q3074" t="str">
        <f t="shared" si="490"/>
        <v>theater</v>
      </c>
      <c r="R3074" t="str">
        <f t="shared" si="491"/>
        <v>spaces</v>
      </c>
      <c r="S3074" s="4">
        <f t="shared" ref="S3074:S3137" si="494" xml:space="preserve"> ((J3074/86400) +25569)</f>
        <v>42658.690532407403</v>
      </c>
      <c r="T3074" s="4">
        <f t="shared" ref="T3074:T3137" si="495" xml:space="preserve"> ((I3074/86400) +25569)</f>
        <v>42673.073611111111</v>
      </c>
      <c r="U3074" s="18">
        <f t="shared" si="487"/>
        <v>14.383078703707724</v>
      </c>
    </row>
    <row r="3075" spans="1:21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493"/>
        <v>2.3035714285714284E-2</v>
      </c>
      <c r="P3075" s="7">
        <f t="shared" si="492"/>
        <v>92.142857142857139</v>
      </c>
      <c r="Q3075" t="str">
        <f t="shared" si="490"/>
        <v>theater</v>
      </c>
      <c r="R3075" t="str">
        <f t="shared" si="491"/>
        <v>spaces</v>
      </c>
      <c r="S3075" s="4">
        <f t="shared" si="494"/>
        <v>42111.684027777781</v>
      </c>
      <c r="T3075" s="4">
        <f t="shared" si="495"/>
        <v>42169.804861111115</v>
      </c>
      <c r="U3075" s="18">
        <f t="shared" ref="U3075:U3138" si="496">T3075-S3075</f>
        <v>58.120833333334303</v>
      </c>
    </row>
    <row r="3076" spans="1:21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493"/>
        <v>8.8000000000000009E-2</v>
      </c>
      <c r="P3076" s="7">
        <f t="shared" si="492"/>
        <v>7.333333333333333</v>
      </c>
      <c r="Q3076" t="str">
        <f t="shared" si="490"/>
        <v>theater</v>
      </c>
      <c r="R3076" t="str">
        <f t="shared" si="491"/>
        <v>spaces</v>
      </c>
      <c r="S3076" s="4">
        <f t="shared" si="494"/>
        <v>42409.571284722224</v>
      </c>
      <c r="T3076" s="4">
        <f t="shared" si="495"/>
        <v>42439.571284722224</v>
      </c>
      <c r="U3076" s="18">
        <f t="shared" si="496"/>
        <v>30</v>
      </c>
    </row>
    <row r="3077" spans="1:21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493"/>
        <v>8.64</v>
      </c>
      <c r="P3077" s="7">
        <f t="shared" si="492"/>
        <v>64.8</v>
      </c>
      <c r="Q3077" t="str">
        <f t="shared" si="490"/>
        <v>theater</v>
      </c>
      <c r="R3077" t="str">
        <f t="shared" si="491"/>
        <v>spaces</v>
      </c>
      <c r="S3077" s="4">
        <f t="shared" si="494"/>
        <v>42551.102314814816</v>
      </c>
      <c r="T3077" s="4">
        <f t="shared" si="495"/>
        <v>42601.102314814816</v>
      </c>
      <c r="U3077" s="18">
        <f t="shared" si="496"/>
        <v>50</v>
      </c>
    </row>
    <row r="3078" spans="1:21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493"/>
        <v>15.06</v>
      </c>
      <c r="P3078" s="7">
        <f t="shared" si="492"/>
        <v>30.12</v>
      </c>
      <c r="Q3078" t="str">
        <f t="shared" si="490"/>
        <v>theater</v>
      </c>
      <c r="R3078" t="str">
        <f t="shared" si="491"/>
        <v>spaces</v>
      </c>
      <c r="S3078" s="4">
        <f t="shared" si="494"/>
        <v>42226.651886574073</v>
      </c>
      <c r="T3078" s="4">
        <f t="shared" si="495"/>
        <v>42286.651886574073</v>
      </c>
      <c r="U3078" s="18">
        <f t="shared" si="496"/>
        <v>60</v>
      </c>
    </row>
    <row r="3079" spans="1:21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493"/>
        <v>0.47727272727272729</v>
      </c>
      <c r="P3079" s="7">
        <f t="shared" si="492"/>
        <v>52.5</v>
      </c>
      <c r="Q3079" t="str">
        <f t="shared" si="490"/>
        <v>theater</v>
      </c>
      <c r="R3079" t="str">
        <f t="shared" ref="R3079:R3110" si="497">RIGHT(N3079,6)</f>
        <v>spaces</v>
      </c>
      <c r="S3079" s="4">
        <f t="shared" si="494"/>
        <v>42766.956921296296</v>
      </c>
      <c r="T3079" s="4">
        <f t="shared" si="495"/>
        <v>42796.956921296296</v>
      </c>
      <c r="U3079" s="18">
        <f t="shared" si="496"/>
        <v>30</v>
      </c>
    </row>
    <row r="3080" spans="1:21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493"/>
        <v>0.11833333333333333</v>
      </c>
      <c r="P3080" s="7">
        <f t="shared" si="492"/>
        <v>23.666666666666668</v>
      </c>
      <c r="Q3080" t="str">
        <f t="shared" si="490"/>
        <v>theater</v>
      </c>
      <c r="R3080" t="str">
        <f t="shared" si="497"/>
        <v>spaces</v>
      </c>
      <c r="S3080" s="4">
        <f t="shared" si="494"/>
        <v>42031.138831018514</v>
      </c>
      <c r="T3080" s="4">
        <f t="shared" si="495"/>
        <v>42061.138831018514</v>
      </c>
      <c r="U3080" s="18">
        <f t="shared" si="496"/>
        <v>30</v>
      </c>
    </row>
    <row r="3081" spans="1:21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493"/>
        <v>0.8417399858735245</v>
      </c>
      <c r="P3081" s="7">
        <f t="shared" si="492"/>
        <v>415.77777777777777</v>
      </c>
      <c r="Q3081" t="str">
        <f t="shared" si="490"/>
        <v>theater</v>
      </c>
      <c r="R3081" t="str">
        <f t="shared" si="497"/>
        <v>spaces</v>
      </c>
      <c r="S3081" s="4">
        <f t="shared" si="494"/>
        <v>42055.713368055556</v>
      </c>
      <c r="T3081" s="4">
        <f t="shared" si="495"/>
        <v>42085.671701388885</v>
      </c>
      <c r="U3081" s="18">
        <f t="shared" si="496"/>
        <v>29.958333333328483</v>
      </c>
    </row>
    <row r="3082" spans="1:21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493"/>
        <v>1.8799999999999997E-2</v>
      </c>
      <c r="P3082" s="7">
        <f t="shared" si="492"/>
        <v>53.714285714285715</v>
      </c>
      <c r="Q3082" t="str">
        <f t="shared" si="490"/>
        <v>theater</v>
      </c>
      <c r="R3082" t="str">
        <f t="shared" si="497"/>
        <v>spaces</v>
      </c>
      <c r="S3082" s="4">
        <f t="shared" si="494"/>
        <v>41940.028287037036</v>
      </c>
      <c r="T3082" s="4">
        <f t="shared" si="495"/>
        <v>42000.0699537037</v>
      </c>
      <c r="U3082" s="18">
        <f t="shared" si="496"/>
        <v>60.041666666664241</v>
      </c>
    </row>
    <row r="3083" spans="1:21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493"/>
        <v>0.21029999999999999</v>
      </c>
      <c r="P3083" s="7">
        <f t="shared" si="492"/>
        <v>420.6</v>
      </c>
      <c r="Q3083" t="str">
        <f t="shared" si="490"/>
        <v>theater</v>
      </c>
      <c r="R3083" t="str">
        <f t="shared" si="497"/>
        <v>spaces</v>
      </c>
      <c r="S3083" s="4">
        <f t="shared" si="494"/>
        <v>42237.181608796294</v>
      </c>
      <c r="T3083" s="4">
        <f t="shared" si="495"/>
        <v>42267.181608796294</v>
      </c>
      <c r="U3083" s="18">
        <f t="shared" si="496"/>
        <v>30</v>
      </c>
    </row>
    <row r="3084" spans="1:21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493"/>
        <v>0</v>
      </c>
      <c r="P3084" s="7">
        <v>0</v>
      </c>
      <c r="Q3084" t="str">
        <f t="shared" si="490"/>
        <v>theater</v>
      </c>
      <c r="R3084" t="str">
        <f t="shared" si="497"/>
        <v>spaces</v>
      </c>
      <c r="S3084" s="4">
        <f t="shared" si="494"/>
        <v>42293.922986111109</v>
      </c>
      <c r="T3084" s="4">
        <f t="shared" si="495"/>
        <v>42323.96465277778</v>
      </c>
      <c r="U3084" s="18">
        <f t="shared" si="496"/>
        <v>30.041666666671517</v>
      </c>
    </row>
    <row r="3085" spans="1:21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493"/>
        <v>0.27999999999999997</v>
      </c>
      <c r="P3085" s="7">
        <f t="shared" ref="P3085:P3115" si="498">E3085/L3085</f>
        <v>18.666666666666668</v>
      </c>
      <c r="Q3085" t="str">
        <f t="shared" si="490"/>
        <v>theater</v>
      </c>
      <c r="R3085" t="str">
        <f t="shared" si="497"/>
        <v>spaces</v>
      </c>
      <c r="S3085" s="4">
        <f t="shared" si="494"/>
        <v>41853.563402777778</v>
      </c>
      <c r="T3085" s="4">
        <f t="shared" si="495"/>
        <v>41883.208333333336</v>
      </c>
      <c r="U3085" s="18">
        <f t="shared" si="496"/>
        <v>29.644930555557949</v>
      </c>
    </row>
    <row r="3086" spans="1:21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493"/>
        <v>11.57920670115792</v>
      </c>
      <c r="P3086" s="7">
        <f t="shared" si="498"/>
        <v>78.333333333333329</v>
      </c>
      <c r="Q3086" t="str">
        <f t="shared" si="490"/>
        <v>theater</v>
      </c>
      <c r="R3086" t="str">
        <f t="shared" si="497"/>
        <v>spaces</v>
      </c>
      <c r="S3086" s="4">
        <f t="shared" si="494"/>
        <v>42100.723738425921</v>
      </c>
      <c r="T3086" s="4">
        <f t="shared" si="495"/>
        <v>42129.783333333333</v>
      </c>
      <c r="U3086" s="18">
        <f t="shared" si="496"/>
        <v>29.059594907412247</v>
      </c>
    </row>
    <row r="3087" spans="1:21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493"/>
        <v>2.44</v>
      </c>
      <c r="P3087" s="7">
        <f t="shared" si="498"/>
        <v>67.777777777777771</v>
      </c>
      <c r="Q3087" t="str">
        <f t="shared" si="490"/>
        <v>theater</v>
      </c>
      <c r="R3087" t="str">
        <f t="shared" si="497"/>
        <v>spaces</v>
      </c>
      <c r="S3087" s="4">
        <f t="shared" si="494"/>
        <v>42246.883784722224</v>
      </c>
      <c r="T3087" s="4">
        <f t="shared" si="495"/>
        <v>42276.883784722224</v>
      </c>
      <c r="U3087" s="18">
        <f t="shared" si="496"/>
        <v>30</v>
      </c>
    </row>
    <row r="3088" spans="1:21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493"/>
        <v>0.25</v>
      </c>
      <c r="P3088" s="7">
        <f t="shared" si="498"/>
        <v>16.666666666666668</v>
      </c>
      <c r="Q3088" t="str">
        <f t="shared" si="490"/>
        <v>theater</v>
      </c>
      <c r="R3088" t="str">
        <f t="shared" si="497"/>
        <v>spaces</v>
      </c>
      <c r="S3088" s="4">
        <f t="shared" si="494"/>
        <v>42173.67082175926</v>
      </c>
      <c r="T3088" s="4">
        <f t="shared" si="495"/>
        <v>42233.67082175926</v>
      </c>
      <c r="U3088" s="18">
        <f t="shared" si="496"/>
        <v>60</v>
      </c>
    </row>
    <row r="3089" spans="1:21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493"/>
        <v>0.625</v>
      </c>
      <c r="P3089" s="7">
        <f t="shared" si="498"/>
        <v>62.5</v>
      </c>
      <c r="Q3089" t="str">
        <f t="shared" si="490"/>
        <v>theater</v>
      </c>
      <c r="R3089" t="str">
        <f t="shared" si="497"/>
        <v>spaces</v>
      </c>
      <c r="S3089" s="4">
        <f t="shared" si="494"/>
        <v>42665.150347222225</v>
      </c>
      <c r="T3089" s="4">
        <f t="shared" si="495"/>
        <v>42725.192013888889</v>
      </c>
      <c r="U3089" s="18">
        <f t="shared" si="496"/>
        <v>60.041666666664241</v>
      </c>
    </row>
    <row r="3090" spans="1:21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493"/>
        <v>0.19384615384615383</v>
      </c>
      <c r="P3090" s="7">
        <f t="shared" si="498"/>
        <v>42</v>
      </c>
      <c r="Q3090" t="str">
        <f t="shared" si="490"/>
        <v>theater</v>
      </c>
      <c r="R3090" t="str">
        <f t="shared" si="497"/>
        <v>spaces</v>
      </c>
      <c r="S3090" s="4">
        <f t="shared" si="494"/>
        <v>41981.57230324074</v>
      </c>
      <c r="T3090" s="4">
        <f t="shared" si="495"/>
        <v>42012.570138888885</v>
      </c>
      <c r="U3090" s="18">
        <f t="shared" si="496"/>
        <v>30.997835648144246</v>
      </c>
    </row>
    <row r="3091" spans="1:21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493"/>
        <v>23.416</v>
      </c>
      <c r="P3091" s="7">
        <f t="shared" si="498"/>
        <v>130.0888888888889</v>
      </c>
      <c r="Q3091" t="str">
        <f t="shared" si="490"/>
        <v>theater</v>
      </c>
      <c r="R3091" t="str">
        <f t="shared" si="497"/>
        <v>spaces</v>
      </c>
      <c r="S3091" s="4">
        <f t="shared" si="494"/>
        <v>42528.542627314819</v>
      </c>
      <c r="T3091" s="4">
        <f t="shared" si="495"/>
        <v>42560.082638888889</v>
      </c>
      <c r="U3091" s="18">
        <f t="shared" si="496"/>
        <v>31.540011574070377</v>
      </c>
    </row>
    <row r="3092" spans="1:21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493"/>
        <v>5.0808888888888886</v>
      </c>
      <c r="P3092" s="7">
        <f t="shared" si="498"/>
        <v>1270.2222222222222</v>
      </c>
      <c r="Q3092" t="str">
        <f t="shared" si="490"/>
        <v>theater</v>
      </c>
      <c r="R3092" t="str">
        <f t="shared" si="497"/>
        <v>spaces</v>
      </c>
      <c r="S3092" s="4">
        <f t="shared" si="494"/>
        <v>42065.818807870368</v>
      </c>
      <c r="T3092" s="4">
        <f t="shared" si="495"/>
        <v>42125.777141203704</v>
      </c>
      <c r="U3092" s="18">
        <f t="shared" si="496"/>
        <v>59.958333333335759</v>
      </c>
    </row>
    <row r="3093" spans="1:21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493"/>
        <v>15.920000000000002</v>
      </c>
      <c r="P3093" s="7">
        <f t="shared" si="498"/>
        <v>88.444444444444443</v>
      </c>
      <c r="Q3093" t="str">
        <f t="shared" si="490"/>
        <v>theater</v>
      </c>
      <c r="R3093" t="str">
        <f t="shared" si="497"/>
        <v>spaces</v>
      </c>
      <c r="S3093" s="4">
        <f t="shared" si="494"/>
        <v>42566.948414351849</v>
      </c>
      <c r="T3093" s="4">
        <f t="shared" si="495"/>
        <v>42596.948414351849</v>
      </c>
      <c r="U3093" s="18">
        <f t="shared" si="496"/>
        <v>30</v>
      </c>
    </row>
    <row r="3094" spans="1:21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493"/>
        <v>1.1831900000000002</v>
      </c>
      <c r="P3094" s="7">
        <f t="shared" si="498"/>
        <v>56.342380952380957</v>
      </c>
      <c r="Q3094" t="str">
        <f t="shared" si="490"/>
        <v>theater</v>
      </c>
      <c r="R3094" t="str">
        <f t="shared" si="497"/>
        <v>spaces</v>
      </c>
      <c r="S3094" s="4">
        <f t="shared" si="494"/>
        <v>42255.619351851856</v>
      </c>
      <c r="T3094" s="4">
        <f t="shared" si="495"/>
        <v>42292.916666666672</v>
      </c>
      <c r="U3094" s="18">
        <f t="shared" si="496"/>
        <v>37.297314814815763</v>
      </c>
    </row>
    <row r="3095" spans="1:21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493"/>
        <v>22.75</v>
      </c>
      <c r="P3095" s="7">
        <f t="shared" si="498"/>
        <v>53.529411764705884</v>
      </c>
      <c r="Q3095" t="str">
        <f t="shared" si="490"/>
        <v>theater</v>
      </c>
      <c r="R3095" t="str">
        <f t="shared" si="497"/>
        <v>spaces</v>
      </c>
      <c r="S3095" s="4">
        <f t="shared" si="494"/>
        <v>41760.909039351856</v>
      </c>
      <c r="T3095" s="4">
        <f t="shared" si="495"/>
        <v>41791.165972222225</v>
      </c>
      <c r="U3095" s="18">
        <f t="shared" si="496"/>
        <v>30.256932870368473</v>
      </c>
    </row>
    <row r="3096" spans="1:21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493"/>
        <v>2.5000000000000001E-2</v>
      </c>
      <c r="P3096" s="7">
        <f t="shared" si="498"/>
        <v>25</v>
      </c>
      <c r="Q3096" t="str">
        <f t="shared" si="490"/>
        <v>theater</v>
      </c>
      <c r="R3096" t="str">
        <f t="shared" si="497"/>
        <v>spaces</v>
      </c>
      <c r="S3096" s="4">
        <f t="shared" si="494"/>
        <v>42207.795787037037</v>
      </c>
      <c r="T3096" s="4">
        <f t="shared" si="495"/>
        <v>42267.795787037037</v>
      </c>
      <c r="U3096" s="18">
        <f t="shared" si="496"/>
        <v>60</v>
      </c>
    </row>
    <row r="3097" spans="1:21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493"/>
        <v>0.33512064343163539</v>
      </c>
      <c r="P3097" s="7">
        <f t="shared" si="498"/>
        <v>50</v>
      </c>
      <c r="Q3097" t="str">
        <f t="shared" si="490"/>
        <v>theater</v>
      </c>
      <c r="R3097" t="str">
        <f t="shared" si="497"/>
        <v>spaces</v>
      </c>
      <c r="S3097" s="4">
        <f t="shared" si="494"/>
        <v>42523.025231481486</v>
      </c>
      <c r="T3097" s="4">
        <f t="shared" si="495"/>
        <v>42583.025231481486</v>
      </c>
      <c r="U3097" s="18">
        <f t="shared" si="496"/>
        <v>60</v>
      </c>
    </row>
    <row r="3098" spans="1:21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493"/>
        <v>3.9750000000000001</v>
      </c>
      <c r="P3098" s="7">
        <f t="shared" si="498"/>
        <v>56.785714285714285</v>
      </c>
      <c r="Q3098" t="str">
        <f t="shared" si="490"/>
        <v>theater</v>
      </c>
      <c r="R3098" t="str">
        <f t="shared" si="497"/>
        <v>spaces</v>
      </c>
      <c r="S3098" s="4">
        <f t="shared" si="494"/>
        <v>42114.825532407413</v>
      </c>
      <c r="T3098" s="4">
        <f t="shared" si="495"/>
        <v>42144.825532407413</v>
      </c>
      <c r="U3098" s="18">
        <f t="shared" si="496"/>
        <v>30</v>
      </c>
    </row>
    <row r="3099" spans="1:21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493"/>
        <v>17.150000000000002</v>
      </c>
      <c r="P3099" s="7">
        <f t="shared" si="498"/>
        <v>40.833333333333336</v>
      </c>
      <c r="Q3099" t="str">
        <f t="shared" si="490"/>
        <v>theater</v>
      </c>
      <c r="R3099" t="str">
        <f t="shared" si="497"/>
        <v>spaces</v>
      </c>
      <c r="S3099" s="4">
        <f t="shared" si="494"/>
        <v>42629.503483796296</v>
      </c>
      <c r="T3099" s="4">
        <f t="shared" si="495"/>
        <v>42650.583333333328</v>
      </c>
      <c r="U3099" s="18">
        <f t="shared" si="496"/>
        <v>21.079849537032715</v>
      </c>
    </row>
    <row r="3100" spans="1:21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493"/>
        <v>3.6080041046690612</v>
      </c>
      <c r="P3100" s="7">
        <f t="shared" si="498"/>
        <v>65.111111111111114</v>
      </c>
      <c r="Q3100" t="str">
        <f t="shared" si="490"/>
        <v>theater</v>
      </c>
      <c r="R3100" t="str">
        <f t="shared" si="497"/>
        <v>spaces</v>
      </c>
      <c r="S3100" s="4">
        <f t="shared" si="494"/>
        <v>42359.792233796295</v>
      </c>
      <c r="T3100" s="4">
        <f t="shared" si="495"/>
        <v>42408.01180555555</v>
      </c>
      <c r="U3100" s="18">
        <f t="shared" si="496"/>
        <v>48.219571759254904</v>
      </c>
    </row>
    <row r="3101" spans="1:21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493"/>
        <v>13.900000000000002</v>
      </c>
      <c r="P3101" s="7">
        <f t="shared" si="498"/>
        <v>55.6</v>
      </c>
      <c r="Q3101" t="str">
        <f t="shared" si="490"/>
        <v>theater</v>
      </c>
      <c r="R3101" t="str">
        <f t="shared" si="497"/>
        <v>spaces</v>
      </c>
      <c r="S3101" s="4">
        <f t="shared" si="494"/>
        <v>42382.189710648148</v>
      </c>
      <c r="T3101" s="4">
        <f t="shared" si="495"/>
        <v>42412.189710648148</v>
      </c>
      <c r="U3101" s="18">
        <f t="shared" si="496"/>
        <v>30</v>
      </c>
    </row>
    <row r="3102" spans="1:21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493"/>
        <v>15.225</v>
      </c>
      <c r="P3102" s="7">
        <f t="shared" si="498"/>
        <v>140.53846153846155</v>
      </c>
      <c r="Q3102" t="str">
        <f t="shared" si="490"/>
        <v>theater</v>
      </c>
      <c r="R3102" t="str">
        <f t="shared" si="497"/>
        <v>spaces</v>
      </c>
      <c r="S3102" s="4">
        <f t="shared" si="494"/>
        <v>41902.622395833336</v>
      </c>
      <c r="T3102" s="4">
        <f t="shared" si="495"/>
        <v>41932.622395833336</v>
      </c>
      <c r="U3102" s="18">
        <f t="shared" si="496"/>
        <v>30</v>
      </c>
    </row>
    <row r="3103" spans="1:21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493"/>
        <v>12</v>
      </c>
      <c r="P3103" s="7">
        <f t="shared" si="498"/>
        <v>25</v>
      </c>
      <c r="Q3103" t="str">
        <f t="shared" ref="Q3103:Q3166" si="499">LEFT(N3103,7)</f>
        <v>theater</v>
      </c>
      <c r="R3103" t="str">
        <f t="shared" si="497"/>
        <v>spaces</v>
      </c>
      <c r="S3103" s="4">
        <f t="shared" si="494"/>
        <v>42171.383530092593</v>
      </c>
      <c r="T3103" s="4">
        <f t="shared" si="495"/>
        <v>42201.330555555556</v>
      </c>
      <c r="U3103" s="18">
        <f t="shared" si="496"/>
        <v>29.947025462963211</v>
      </c>
    </row>
    <row r="3104" spans="1:21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493"/>
        <v>39.112499999999997</v>
      </c>
      <c r="P3104" s="7">
        <f t="shared" si="498"/>
        <v>69.533333333333331</v>
      </c>
      <c r="Q3104" t="str">
        <f t="shared" si="499"/>
        <v>theater</v>
      </c>
      <c r="R3104" t="str">
        <f t="shared" si="497"/>
        <v>spaces</v>
      </c>
      <c r="S3104" s="4">
        <f t="shared" si="494"/>
        <v>42555.340486111112</v>
      </c>
      <c r="T3104" s="4">
        <f t="shared" si="495"/>
        <v>42605.340486111112</v>
      </c>
      <c r="U3104" s="18">
        <f t="shared" si="496"/>
        <v>50</v>
      </c>
    </row>
    <row r="3105" spans="1:21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493"/>
        <v>0.26829268292682928</v>
      </c>
      <c r="P3105" s="7">
        <f t="shared" si="498"/>
        <v>5.5</v>
      </c>
      <c r="Q3105" t="str">
        <f t="shared" si="499"/>
        <v>theater</v>
      </c>
      <c r="R3105" t="str">
        <f t="shared" si="497"/>
        <v>spaces</v>
      </c>
      <c r="S3105" s="4">
        <f t="shared" si="494"/>
        <v>42107.156319444446</v>
      </c>
      <c r="T3105" s="4">
        <f t="shared" si="495"/>
        <v>42167.156319444446</v>
      </c>
      <c r="U3105" s="18">
        <f t="shared" si="496"/>
        <v>60</v>
      </c>
    </row>
    <row r="3106" spans="1:21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493"/>
        <v>29.625</v>
      </c>
      <c r="P3106" s="7">
        <f t="shared" si="498"/>
        <v>237</v>
      </c>
      <c r="Q3106" t="str">
        <f t="shared" si="499"/>
        <v>theater</v>
      </c>
      <c r="R3106" t="str">
        <f t="shared" si="497"/>
        <v>spaces</v>
      </c>
      <c r="S3106" s="4">
        <f t="shared" si="494"/>
        <v>42006.908692129626</v>
      </c>
      <c r="T3106" s="4">
        <f t="shared" si="495"/>
        <v>42038.083333333328</v>
      </c>
      <c r="U3106" s="18">
        <f t="shared" si="496"/>
        <v>31.174641203702777</v>
      </c>
    </row>
    <row r="3107" spans="1:21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493"/>
        <v>42.360992301112063</v>
      </c>
      <c r="P3107" s="7">
        <f t="shared" si="498"/>
        <v>79.870967741935488</v>
      </c>
      <c r="Q3107" t="str">
        <f t="shared" si="499"/>
        <v>theater</v>
      </c>
      <c r="R3107" t="str">
        <f t="shared" si="497"/>
        <v>spaces</v>
      </c>
      <c r="S3107" s="4">
        <f t="shared" si="494"/>
        <v>41876.718935185185</v>
      </c>
      <c r="T3107" s="4">
        <f t="shared" si="495"/>
        <v>41931.208333333336</v>
      </c>
      <c r="U3107" s="18">
        <f t="shared" si="496"/>
        <v>54.48939814815094</v>
      </c>
    </row>
    <row r="3108" spans="1:21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493"/>
        <v>4.1000000000000005</v>
      </c>
      <c r="P3108" s="7">
        <f t="shared" si="498"/>
        <v>10.25</v>
      </c>
      <c r="Q3108" t="str">
        <f t="shared" si="499"/>
        <v>theater</v>
      </c>
      <c r="R3108" t="str">
        <f t="shared" si="497"/>
        <v>spaces</v>
      </c>
      <c r="S3108" s="4">
        <f t="shared" si="494"/>
        <v>42241.429120370369</v>
      </c>
      <c r="T3108" s="4">
        <f t="shared" si="495"/>
        <v>42263.916666666672</v>
      </c>
      <c r="U3108" s="18">
        <f t="shared" si="496"/>
        <v>22.487546296302753</v>
      </c>
    </row>
    <row r="3109" spans="1:21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493"/>
        <v>19.762499999999999</v>
      </c>
      <c r="P3109" s="7">
        <f t="shared" si="498"/>
        <v>272.58620689655174</v>
      </c>
      <c r="Q3109" t="str">
        <f t="shared" si="499"/>
        <v>theater</v>
      </c>
      <c r="R3109" t="str">
        <f t="shared" si="497"/>
        <v>spaces</v>
      </c>
      <c r="S3109" s="4">
        <f t="shared" si="494"/>
        <v>42128.814247685186</v>
      </c>
      <c r="T3109" s="4">
        <f t="shared" si="495"/>
        <v>42135.814247685186</v>
      </c>
      <c r="U3109" s="18">
        <f t="shared" si="496"/>
        <v>7</v>
      </c>
    </row>
    <row r="3110" spans="1:21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493"/>
        <v>5.1999999999999998E-2</v>
      </c>
      <c r="P3110" s="7">
        <f t="shared" si="498"/>
        <v>13</v>
      </c>
      <c r="Q3110" t="str">
        <f t="shared" si="499"/>
        <v>theater</v>
      </c>
      <c r="R3110" t="str">
        <f t="shared" si="497"/>
        <v>spaces</v>
      </c>
      <c r="S3110" s="4">
        <f t="shared" si="494"/>
        <v>42062.680486111116</v>
      </c>
      <c r="T3110" s="4">
        <f t="shared" si="495"/>
        <v>42122.638819444444</v>
      </c>
      <c r="U3110" s="18">
        <f t="shared" si="496"/>
        <v>59.958333333328483</v>
      </c>
    </row>
    <row r="3111" spans="1:21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493"/>
        <v>25.030188679245285</v>
      </c>
      <c r="P3111" s="7">
        <f t="shared" si="498"/>
        <v>58.184210526315788</v>
      </c>
      <c r="Q3111" t="str">
        <f t="shared" si="499"/>
        <v>theater</v>
      </c>
      <c r="R3111" t="str">
        <f t="shared" ref="R3111:R3129" si="500">RIGHT(N3111,6)</f>
        <v>spaces</v>
      </c>
      <c r="S3111" s="4">
        <f t="shared" si="494"/>
        <v>41844.125115740739</v>
      </c>
      <c r="T3111" s="4">
        <f t="shared" si="495"/>
        <v>41879.125115740739</v>
      </c>
      <c r="U3111" s="18">
        <f t="shared" si="496"/>
        <v>35</v>
      </c>
    </row>
    <row r="3112" spans="1:21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493"/>
        <v>0.04</v>
      </c>
      <c r="P3112" s="7">
        <f t="shared" si="498"/>
        <v>10</v>
      </c>
      <c r="Q3112" t="str">
        <f t="shared" si="499"/>
        <v>theater</v>
      </c>
      <c r="R3112" t="str">
        <f t="shared" si="500"/>
        <v>spaces</v>
      </c>
      <c r="S3112" s="4">
        <f t="shared" si="494"/>
        <v>42745.031469907408</v>
      </c>
      <c r="T3112" s="4">
        <f t="shared" si="495"/>
        <v>42785.031469907408</v>
      </c>
      <c r="U3112" s="18">
        <f t="shared" si="496"/>
        <v>40</v>
      </c>
    </row>
    <row r="3113" spans="1:21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493"/>
        <v>26.640000000000004</v>
      </c>
      <c r="P3113" s="7">
        <f t="shared" si="498"/>
        <v>70.10526315789474</v>
      </c>
      <c r="Q3113" t="str">
        <f t="shared" si="499"/>
        <v>theater</v>
      </c>
      <c r="R3113" t="str">
        <f t="shared" si="500"/>
        <v>spaces</v>
      </c>
      <c r="S3113" s="4">
        <f t="shared" si="494"/>
        <v>41885.595138888893</v>
      </c>
      <c r="T3113" s="4">
        <f t="shared" si="495"/>
        <v>41916.595138888893</v>
      </c>
      <c r="U3113" s="18">
        <f t="shared" si="496"/>
        <v>31</v>
      </c>
    </row>
    <row r="3114" spans="1:21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493"/>
        <v>4.7363636363636363</v>
      </c>
      <c r="P3114" s="7">
        <f t="shared" si="498"/>
        <v>57.888888888888886</v>
      </c>
      <c r="Q3114" t="str">
        <f t="shared" si="499"/>
        <v>theater</v>
      </c>
      <c r="R3114" t="str">
        <f t="shared" si="500"/>
        <v>spaces</v>
      </c>
      <c r="S3114" s="4">
        <f t="shared" si="494"/>
        <v>42615.121921296297</v>
      </c>
      <c r="T3114" s="4">
        <f t="shared" si="495"/>
        <v>42675.121921296297</v>
      </c>
      <c r="U3114" s="18">
        <f t="shared" si="496"/>
        <v>60</v>
      </c>
    </row>
    <row r="3115" spans="1:21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493"/>
        <v>4.2435339894712749</v>
      </c>
      <c r="P3115" s="7">
        <f t="shared" si="498"/>
        <v>125.27027027027027</v>
      </c>
      <c r="Q3115" t="str">
        <f t="shared" si="499"/>
        <v>theater</v>
      </c>
      <c r="R3115" t="str">
        <f t="shared" si="500"/>
        <v>spaces</v>
      </c>
      <c r="S3115" s="4">
        <f t="shared" si="494"/>
        <v>42081.731273148151</v>
      </c>
      <c r="T3115" s="4">
        <f t="shared" si="495"/>
        <v>42111.731273148151</v>
      </c>
      <c r="U3115" s="18">
        <f t="shared" si="496"/>
        <v>30</v>
      </c>
    </row>
    <row r="3116" spans="1:21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493"/>
        <v>0</v>
      </c>
      <c r="P3116" s="7">
        <v>0</v>
      </c>
      <c r="Q3116" t="str">
        <f t="shared" si="499"/>
        <v>theater</v>
      </c>
      <c r="R3116" t="str">
        <f t="shared" si="500"/>
        <v>spaces</v>
      </c>
      <c r="S3116" s="4">
        <f t="shared" si="494"/>
        <v>41843.632523148146</v>
      </c>
      <c r="T3116" s="4">
        <f t="shared" si="495"/>
        <v>41903.632523148146</v>
      </c>
      <c r="U3116" s="18">
        <f t="shared" si="496"/>
        <v>60</v>
      </c>
    </row>
    <row r="3117" spans="1:21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493"/>
        <v>3</v>
      </c>
      <c r="P3117" s="7">
        <f t="shared" ref="P3117:P3126" si="501">E3117/L3117</f>
        <v>300</v>
      </c>
      <c r="Q3117" t="str">
        <f t="shared" si="499"/>
        <v>theater</v>
      </c>
      <c r="R3117" t="str">
        <f t="shared" si="500"/>
        <v>spaces</v>
      </c>
      <c r="S3117" s="4">
        <f t="shared" si="494"/>
        <v>42496.447071759263</v>
      </c>
      <c r="T3117" s="4">
        <f t="shared" si="495"/>
        <v>42526.447071759263</v>
      </c>
      <c r="U3117" s="18">
        <f t="shared" si="496"/>
        <v>30</v>
      </c>
    </row>
    <row r="3118" spans="1:21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493"/>
        <v>57.333333333333336</v>
      </c>
      <c r="P3118" s="7">
        <f t="shared" si="501"/>
        <v>43</v>
      </c>
      <c r="Q3118" t="str">
        <f t="shared" si="499"/>
        <v>theater</v>
      </c>
      <c r="R3118" t="str">
        <f t="shared" si="500"/>
        <v>spaces</v>
      </c>
      <c r="S3118" s="4">
        <f t="shared" si="494"/>
        <v>42081.515335648146</v>
      </c>
      <c r="T3118" s="4">
        <f t="shared" si="495"/>
        <v>42095.515335648146</v>
      </c>
      <c r="U3118" s="18">
        <f t="shared" si="496"/>
        <v>14</v>
      </c>
    </row>
    <row r="3119" spans="1:21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493"/>
        <v>0.1</v>
      </c>
      <c r="P3119" s="7">
        <f t="shared" si="501"/>
        <v>1</v>
      </c>
      <c r="Q3119" t="str">
        <f t="shared" si="499"/>
        <v>theater</v>
      </c>
      <c r="R3119" t="str">
        <f t="shared" si="500"/>
        <v>spaces</v>
      </c>
      <c r="S3119" s="4">
        <f t="shared" si="494"/>
        <v>42509.374537037038</v>
      </c>
      <c r="T3119" s="4">
        <f t="shared" si="495"/>
        <v>42517.55</v>
      </c>
      <c r="U3119" s="18">
        <f t="shared" si="496"/>
        <v>8.1754629629649571</v>
      </c>
    </row>
    <row r="3120" spans="1:21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493"/>
        <v>0.31</v>
      </c>
      <c r="P3120" s="7">
        <f t="shared" si="501"/>
        <v>775</v>
      </c>
      <c r="Q3120" t="str">
        <f t="shared" si="499"/>
        <v>theater</v>
      </c>
      <c r="R3120" t="str">
        <f t="shared" si="500"/>
        <v>spaces</v>
      </c>
      <c r="S3120" s="4">
        <f t="shared" si="494"/>
        <v>42534.649571759262</v>
      </c>
      <c r="T3120" s="4">
        <f t="shared" si="495"/>
        <v>42553.649571759262</v>
      </c>
      <c r="U3120" s="18">
        <f t="shared" si="496"/>
        <v>19</v>
      </c>
    </row>
    <row r="3121" spans="1:21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493"/>
        <v>0.05</v>
      </c>
      <c r="P3121" s="7">
        <f t="shared" si="501"/>
        <v>5</v>
      </c>
      <c r="Q3121" t="str">
        <f t="shared" si="499"/>
        <v>theater</v>
      </c>
      <c r="R3121" t="str">
        <f t="shared" si="500"/>
        <v>spaces</v>
      </c>
      <c r="S3121" s="4">
        <f t="shared" si="494"/>
        <v>42060.04550925926</v>
      </c>
      <c r="T3121" s="4">
        <f t="shared" si="495"/>
        <v>42090.003842592589</v>
      </c>
      <c r="U3121" s="18">
        <f t="shared" si="496"/>
        <v>29.958333333328483</v>
      </c>
    </row>
    <row r="3122" spans="1:21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493"/>
        <v>9.8461538461538465E-3</v>
      </c>
      <c r="P3122" s="7">
        <f t="shared" si="501"/>
        <v>12.8</v>
      </c>
      <c r="Q3122" t="str">
        <f t="shared" si="499"/>
        <v>theater</v>
      </c>
      <c r="R3122" t="str">
        <f t="shared" si="500"/>
        <v>spaces</v>
      </c>
      <c r="S3122" s="4">
        <f t="shared" si="494"/>
        <v>42435.942083333328</v>
      </c>
      <c r="T3122" s="4">
        <f t="shared" si="495"/>
        <v>42495.900416666671</v>
      </c>
      <c r="U3122" s="18">
        <f t="shared" si="496"/>
        <v>59.958333333343035</v>
      </c>
    </row>
    <row r="3123" spans="1:21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493"/>
        <v>0.66666666666666674</v>
      </c>
      <c r="P3123" s="7">
        <f t="shared" si="501"/>
        <v>10</v>
      </c>
      <c r="Q3123" t="str">
        <f t="shared" si="499"/>
        <v>theater</v>
      </c>
      <c r="R3123" t="str">
        <f t="shared" si="500"/>
        <v>spaces</v>
      </c>
      <c r="S3123" s="4">
        <f t="shared" si="494"/>
        <v>41848.679803240739</v>
      </c>
      <c r="T3123" s="4">
        <f t="shared" si="495"/>
        <v>41908.679803240739</v>
      </c>
      <c r="U3123" s="18">
        <f t="shared" si="496"/>
        <v>60</v>
      </c>
    </row>
    <row r="3124" spans="1:21" ht="15.75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493"/>
        <v>58.291457286432156</v>
      </c>
      <c r="P3124" s="7">
        <f t="shared" si="501"/>
        <v>58</v>
      </c>
      <c r="Q3124" t="str">
        <f t="shared" si="499"/>
        <v>theater</v>
      </c>
      <c r="R3124" t="str">
        <f t="shared" si="500"/>
        <v>spaces</v>
      </c>
      <c r="S3124" s="4">
        <f t="shared" si="494"/>
        <v>42678.932083333333</v>
      </c>
      <c r="T3124" s="4">
        <f t="shared" si="495"/>
        <v>42683.973750000005</v>
      </c>
      <c r="U3124" s="18">
        <f t="shared" si="496"/>
        <v>5.0416666666715173</v>
      </c>
    </row>
    <row r="3125" spans="1:21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493"/>
        <v>68.153599999999997</v>
      </c>
      <c r="P3125" s="7">
        <f t="shared" si="501"/>
        <v>244.80459770114942</v>
      </c>
      <c r="Q3125" t="str">
        <f t="shared" si="499"/>
        <v>theater</v>
      </c>
      <c r="R3125" t="str">
        <f t="shared" si="500"/>
        <v>spaces</v>
      </c>
      <c r="S3125" s="4">
        <f t="shared" si="494"/>
        <v>42530.993032407408</v>
      </c>
      <c r="T3125" s="4">
        <f t="shared" si="495"/>
        <v>42560.993032407408</v>
      </c>
      <c r="U3125" s="18">
        <f t="shared" si="496"/>
        <v>30</v>
      </c>
    </row>
    <row r="3126" spans="1:21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493"/>
        <v>3.2499999999999999E-3</v>
      </c>
      <c r="P3126" s="7">
        <f t="shared" si="501"/>
        <v>6.5</v>
      </c>
      <c r="Q3126" t="str">
        <f t="shared" si="499"/>
        <v>theater</v>
      </c>
      <c r="R3126" t="str">
        <f t="shared" si="500"/>
        <v>spaces</v>
      </c>
      <c r="S3126" s="4">
        <f t="shared" si="494"/>
        <v>41977.780104166668</v>
      </c>
      <c r="T3126" s="4">
        <f t="shared" si="495"/>
        <v>42037.780104166668</v>
      </c>
      <c r="U3126" s="18">
        <f t="shared" si="496"/>
        <v>60</v>
      </c>
    </row>
    <row r="3127" spans="1:21" ht="15.75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493"/>
        <v>0</v>
      </c>
      <c r="P3127" s="7">
        <v>0</v>
      </c>
      <c r="Q3127" t="str">
        <f t="shared" si="499"/>
        <v>theater</v>
      </c>
      <c r="R3127" t="str">
        <f t="shared" si="500"/>
        <v>spaces</v>
      </c>
      <c r="S3127" s="4">
        <f t="shared" si="494"/>
        <v>42346.20685185185</v>
      </c>
      <c r="T3127" s="4">
        <f t="shared" si="495"/>
        <v>42376.20685185185</v>
      </c>
      <c r="U3127" s="18">
        <f t="shared" si="496"/>
        <v>30</v>
      </c>
    </row>
    <row r="3128" spans="1:21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493"/>
        <v>4.16</v>
      </c>
      <c r="P3128" s="7">
        <f>E3128/L3128</f>
        <v>61.176470588235297</v>
      </c>
      <c r="Q3128" t="str">
        <f t="shared" si="499"/>
        <v>theater</v>
      </c>
      <c r="R3128" t="str">
        <f t="shared" si="500"/>
        <v>spaces</v>
      </c>
      <c r="S3128" s="4">
        <f t="shared" si="494"/>
        <v>42427.018078703702</v>
      </c>
      <c r="T3128" s="4">
        <f t="shared" si="495"/>
        <v>42456.976412037038</v>
      </c>
      <c r="U3128" s="18">
        <f t="shared" si="496"/>
        <v>29.958333333335759</v>
      </c>
    </row>
    <row r="3129" spans="1:21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493"/>
        <v>0</v>
      </c>
      <c r="P3129" s="7">
        <v>0</v>
      </c>
      <c r="Q3129" t="str">
        <f t="shared" si="499"/>
        <v>theater</v>
      </c>
      <c r="R3129" t="str">
        <f t="shared" si="500"/>
        <v>spaces</v>
      </c>
      <c r="S3129" s="4">
        <f t="shared" si="494"/>
        <v>42034.856817129628</v>
      </c>
      <c r="T3129" s="4">
        <f t="shared" si="495"/>
        <v>42064.856817129628</v>
      </c>
      <c r="U3129" s="18">
        <f t="shared" si="496"/>
        <v>30</v>
      </c>
    </row>
    <row r="3130" spans="1:21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493"/>
        <v>108.60666666666667</v>
      </c>
      <c r="P3130" s="7">
        <f t="shared" ref="P3130:P3139" si="502">E3130/L3130</f>
        <v>139.23931623931625</v>
      </c>
      <c r="Q3130" t="str">
        <f t="shared" si="499"/>
        <v>theater</v>
      </c>
      <c r="R3130" t="str">
        <f t="shared" ref="R3130:R3161" si="503">RIGHT(N3130,5)</f>
        <v>plays</v>
      </c>
      <c r="S3130" s="4">
        <f t="shared" si="494"/>
        <v>42780.825706018513</v>
      </c>
      <c r="T3130" s="4">
        <f t="shared" si="495"/>
        <v>42810.784039351856</v>
      </c>
      <c r="U3130" s="18">
        <f t="shared" si="496"/>
        <v>29.958333333343035</v>
      </c>
    </row>
    <row r="3131" spans="1:21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493"/>
        <v>0.8</v>
      </c>
      <c r="P3131" s="7">
        <f t="shared" si="502"/>
        <v>10</v>
      </c>
      <c r="Q3131" t="str">
        <f t="shared" si="499"/>
        <v>theater</v>
      </c>
      <c r="R3131" t="str">
        <f t="shared" si="503"/>
        <v>plays</v>
      </c>
      <c r="S3131" s="4">
        <f t="shared" si="494"/>
        <v>42803.842812499999</v>
      </c>
      <c r="T3131" s="4">
        <f t="shared" si="495"/>
        <v>42843.801145833335</v>
      </c>
      <c r="U3131" s="18">
        <f t="shared" si="496"/>
        <v>39.958333333335759</v>
      </c>
    </row>
    <row r="3132" spans="1:21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493"/>
        <v>3.75</v>
      </c>
      <c r="P3132" s="7">
        <f t="shared" si="502"/>
        <v>93.75</v>
      </c>
      <c r="Q3132" t="str">
        <f t="shared" si="499"/>
        <v>theater</v>
      </c>
      <c r="R3132" t="str">
        <f t="shared" si="503"/>
        <v>plays</v>
      </c>
      <c r="S3132" s="4">
        <f t="shared" si="494"/>
        <v>42808.640231481477</v>
      </c>
      <c r="T3132" s="4">
        <f t="shared" si="495"/>
        <v>42839.207638888889</v>
      </c>
      <c r="U3132" s="18">
        <f t="shared" si="496"/>
        <v>30.567407407412247</v>
      </c>
    </row>
    <row r="3133" spans="1:21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493"/>
        <v>15.731707317073171</v>
      </c>
      <c r="P3133" s="7">
        <f t="shared" si="502"/>
        <v>53.75</v>
      </c>
      <c r="Q3133" t="str">
        <f t="shared" si="499"/>
        <v>theater</v>
      </c>
      <c r="R3133" t="str">
        <f t="shared" si="503"/>
        <v>plays</v>
      </c>
      <c r="S3133" s="4">
        <f t="shared" si="494"/>
        <v>42803.579224537039</v>
      </c>
      <c r="T3133" s="4">
        <f t="shared" si="495"/>
        <v>42833.537557870368</v>
      </c>
      <c r="U3133" s="18">
        <f t="shared" si="496"/>
        <v>29.958333333328483</v>
      </c>
    </row>
    <row r="3134" spans="1:21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493"/>
        <v>3.3333333333333333E-2</v>
      </c>
      <c r="P3134" s="7">
        <f t="shared" si="502"/>
        <v>10</v>
      </c>
      <c r="Q3134" t="str">
        <f t="shared" si="499"/>
        <v>theater</v>
      </c>
      <c r="R3134" t="str">
        <f t="shared" si="503"/>
        <v>plays</v>
      </c>
      <c r="S3134" s="4">
        <f t="shared" si="494"/>
        <v>42786.350231481483</v>
      </c>
      <c r="T3134" s="4">
        <f t="shared" si="495"/>
        <v>42846.308564814812</v>
      </c>
      <c r="U3134" s="18">
        <f t="shared" si="496"/>
        <v>59.958333333328483</v>
      </c>
    </row>
    <row r="3135" spans="1:21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493"/>
        <v>108</v>
      </c>
      <c r="P3135" s="7">
        <f t="shared" si="502"/>
        <v>33.75</v>
      </c>
      <c r="Q3135" t="str">
        <f t="shared" si="499"/>
        <v>theater</v>
      </c>
      <c r="R3135" t="str">
        <f t="shared" si="503"/>
        <v>plays</v>
      </c>
      <c r="S3135" s="4">
        <f t="shared" si="494"/>
        <v>42788.565208333333</v>
      </c>
      <c r="T3135" s="4">
        <f t="shared" si="495"/>
        <v>42818.523541666669</v>
      </c>
      <c r="U3135" s="18">
        <f t="shared" si="496"/>
        <v>29.958333333335759</v>
      </c>
    </row>
    <row r="3136" spans="1:21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493"/>
        <v>22.5</v>
      </c>
      <c r="P3136" s="7">
        <f t="shared" si="502"/>
        <v>18.75</v>
      </c>
      <c r="Q3136" t="str">
        <f t="shared" si="499"/>
        <v>theater</v>
      </c>
      <c r="R3136" t="str">
        <f t="shared" si="503"/>
        <v>plays</v>
      </c>
      <c r="S3136" s="4">
        <f t="shared" si="494"/>
        <v>42800.720127314809</v>
      </c>
      <c r="T3136" s="4">
        <f t="shared" si="495"/>
        <v>42821.678460648152</v>
      </c>
      <c r="U3136" s="18">
        <f t="shared" si="496"/>
        <v>20.958333333343035</v>
      </c>
    </row>
    <row r="3137" spans="1:21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493"/>
        <v>20.849420849420849</v>
      </c>
      <c r="P3137" s="7">
        <f t="shared" si="502"/>
        <v>23.142857142857142</v>
      </c>
      <c r="Q3137" t="str">
        <f t="shared" si="499"/>
        <v>theater</v>
      </c>
      <c r="R3137" t="str">
        <f t="shared" si="503"/>
        <v>plays</v>
      </c>
      <c r="S3137" s="4">
        <f t="shared" si="494"/>
        <v>42807.151863425926</v>
      </c>
      <c r="T3137" s="4">
        <f t="shared" si="495"/>
        <v>42829.151863425926</v>
      </c>
      <c r="U3137" s="18">
        <f t="shared" si="496"/>
        <v>22</v>
      </c>
    </row>
    <row r="3138" spans="1:21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504">(E3138/D3138)*100</f>
        <v>127.8</v>
      </c>
      <c r="P3138" s="7">
        <f t="shared" si="502"/>
        <v>29.045454545454547</v>
      </c>
      <c r="Q3138" t="str">
        <f t="shared" si="499"/>
        <v>theater</v>
      </c>
      <c r="R3138" t="str">
        <f t="shared" si="503"/>
        <v>plays</v>
      </c>
      <c r="S3138" s="4">
        <f t="shared" ref="S3138:S3201" si="505" xml:space="preserve"> ((J3138/86400) +25569)</f>
        <v>42789.462430555555</v>
      </c>
      <c r="T3138" s="4">
        <f t="shared" ref="T3138:T3201" si="506" xml:space="preserve"> ((I3138/86400) +25569)</f>
        <v>42825.957638888889</v>
      </c>
      <c r="U3138" s="18">
        <f t="shared" si="496"/>
        <v>36.495208333333721</v>
      </c>
    </row>
    <row r="3139" spans="1:21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504"/>
        <v>3.3333333333333335</v>
      </c>
      <c r="P3139" s="7">
        <f t="shared" si="502"/>
        <v>50</v>
      </c>
      <c r="Q3139" t="str">
        <f t="shared" si="499"/>
        <v>theater</v>
      </c>
      <c r="R3139" t="str">
        <f t="shared" si="503"/>
        <v>plays</v>
      </c>
      <c r="S3139" s="4">
        <f t="shared" si="505"/>
        <v>42807.885057870371</v>
      </c>
      <c r="T3139" s="4">
        <f t="shared" si="506"/>
        <v>42858.8</v>
      </c>
      <c r="U3139" s="18">
        <f t="shared" ref="U3139:U3202" si="507">T3139-S3139</f>
        <v>50.914942129631527</v>
      </c>
    </row>
    <row r="3140" spans="1:21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504"/>
        <v>0</v>
      </c>
      <c r="P3140" s="7">
        <v>0</v>
      </c>
      <c r="Q3140" t="str">
        <f t="shared" si="499"/>
        <v>theater</v>
      </c>
      <c r="R3140" t="str">
        <f t="shared" si="503"/>
        <v>plays</v>
      </c>
      <c r="S3140" s="4">
        <f t="shared" si="505"/>
        <v>42809.645914351851</v>
      </c>
      <c r="T3140" s="4">
        <f t="shared" si="506"/>
        <v>42828.645914351851</v>
      </c>
      <c r="U3140" s="18">
        <f t="shared" si="507"/>
        <v>19</v>
      </c>
    </row>
    <row r="3141" spans="1:21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504"/>
        <v>5.4</v>
      </c>
      <c r="P3141" s="7">
        <f>E3141/L3141</f>
        <v>450</v>
      </c>
      <c r="Q3141" t="str">
        <f t="shared" si="499"/>
        <v>theater</v>
      </c>
      <c r="R3141" t="str">
        <f t="shared" si="503"/>
        <v>plays</v>
      </c>
      <c r="S3141" s="4">
        <f t="shared" si="505"/>
        <v>42785.270370370374</v>
      </c>
      <c r="T3141" s="4">
        <f t="shared" si="506"/>
        <v>42819.189583333333</v>
      </c>
      <c r="U3141" s="18">
        <f t="shared" si="507"/>
        <v>33.919212962959136</v>
      </c>
    </row>
    <row r="3142" spans="1:21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504"/>
        <v>0.96</v>
      </c>
      <c r="P3142" s="7">
        <f>E3142/L3142</f>
        <v>24</v>
      </c>
      <c r="Q3142" t="str">
        <f t="shared" si="499"/>
        <v>theater</v>
      </c>
      <c r="R3142" t="str">
        <f t="shared" si="503"/>
        <v>plays</v>
      </c>
      <c r="S3142" s="4">
        <f t="shared" si="505"/>
        <v>42802.718784722223</v>
      </c>
      <c r="T3142" s="4">
        <f t="shared" si="506"/>
        <v>42832.677118055552</v>
      </c>
      <c r="U3142" s="18">
        <f t="shared" si="507"/>
        <v>29.958333333328483</v>
      </c>
    </row>
    <row r="3143" spans="1:21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504"/>
        <v>51.6</v>
      </c>
      <c r="P3143" s="7">
        <f>E3143/L3143</f>
        <v>32.25</v>
      </c>
      <c r="Q3143" t="str">
        <f t="shared" si="499"/>
        <v>theater</v>
      </c>
      <c r="R3143" t="str">
        <f t="shared" si="503"/>
        <v>plays</v>
      </c>
      <c r="S3143" s="4">
        <f t="shared" si="505"/>
        <v>42800.753333333334</v>
      </c>
      <c r="T3143" s="4">
        <f t="shared" si="506"/>
        <v>42841.833333333328</v>
      </c>
      <c r="U3143" s="18">
        <f t="shared" si="507"/>
        <v>41.07999999999447</v>
      </c>
    </row>
    <row r="3144" spans="1:21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504"/>
        <v>1.6363636363636365</v>
      </c>
      <c r="P3144" s="7">
        <f>E3144/L3144</f>
        <v>15</v>
      </c>
      <c r="Q3144" t="str">
        <f t="shared" si="499"/>
        <v>theater</v>
      </c>
      <c r="R3144" t="str">
        <f t="shared" si="503"/>
        <v>plays</v>
      </c>
      <c r="S3144" s="4">
        <f t="shared" si="505"/>
        <v>42783.513182870374</v>
      </c>
      <c r="T3144" s="4">
        <f t="shared" si="506"/>
        <v>42813.471516203703</v>
      </c>
      <c r="U3144" s="18">
        <f t="shared" si="507"/>
        <v>29.958333333328483</v>
      </c>
    </row>
    <row r="3145" spans="1:21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504"/>
        <v>0</v>
      </c>
      <c r="P3145" s="7">
        <v>0</v>
      </c>
      <c r="Q3145" t="str">
        <f t="shared" si="499"/>
        <v>theater</v>
      </c>
      <c r="R3145" t="str">
        <f t="shared" si="503"/>
        <v>plays</v>
      </c>
      <c r="S3145" s="4">
        <f t="shared" si="505"/>
        <v>42808.358287037037</v>
      </c>
      <c r="T3145" s="4">
        <f t="shared" si="506"/>
        <v>42834.358287037037</v>
      </c>
      <c r="U3145" s="18">
        <f t="shared" si="507"/>
        <v>26</v>
      </c>
    </row>
    <row r="3146" spans="1:21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504"/>
        <v>75.400000000000006</v>
      </c>
      <c r="P3146" s="7">
        <f>E3146/L3146</f>
        <v>251.33333333333334</v>
      </c>
      <c r="Q3146" t="str">
        <f t="shared" si="499"/>
        <v>theater</v>
      </c>
      <c r="R3146" t="str">
        <f t="shared" si="503"/>
        <v>plays</v>
      </c>
      <c r="S3146" s="4">
        <f t="shared" si="505"/>
        <v>42796.538275462968</v>
      </c>
      <c r="T3146" s="4">
        <f t="shared" si="506"/>
        <v>42813.25</v>
      </c>
      <c r="U3146" s="18">
        <f t="shared" si="507"/>
        <v>16.711724537031841</v>
      </c>
    </row>
    <row r="3147" spans="1:21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504"/>
        <v>0</v>
      </c>
      <c r="P3147" s="7">
        <v>0</v>
      </c>
      <c r="Q3147" t="str">
        <f t="shared" si="499"/>
        <v>theater</v>
      </c>
      <c r="R3147" t="str">
        <f t="shared" si="503"/>
        <v>plays</v>
      </c>
      <c r="S3147" s="4">
        <f t="shared" si="505"/>
        <v>42762.040902777779</v>
      </c>
      <c r="T3147" s="4">
        <f t="shared" si="506"/>
        <v>42821.999236111107</v>
      </c>
      <c r="U3147" s="18">
        <f t="shared" si="507"/>
        <v>59.958333333328483</v>
      </c>
    </row>
    <row r="3148" spans="1:21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504"/>
        <v>10.5</v>
      </c>
      <c r="P3148" s="7">
        <f t="shared" ref="P3148:P3191" si="508">E3148/L3148</f>
        <v>437.5</v>
      </c>
      <c r="Q3148" t="str">
        <f t="shared" si="499"/>
        <v>theater</v>
      </c>
      <c r="R3148" t="str">
        <f t="shared" si="503"/>
        <v>plays</v>
      </c>
      <c r="S3148" s="4">
        <f t="shared" si="505"/>
        <v>42796.682476851856</v>
      </c>
      <c r="T3148" s="4">
        <f t="shared" si="506"/>
        <v>42841.640810185185</v>
      </c>
      <c r="U3148" s="18">
        <f t="shared" si="507"/>
        <v>44.958333333328483</v>
      </c>
    </row>
    <row r="3149" spans="1:21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504"/>
        <v>117.52499999999999</v>
      </c>
      <c r="P3149" s="7">
        <f t="shared" si="508"/>
        <v>110.35211267605634</v>
      </c>
      <c r="Q3149" t="str">
        <f t="shared" si="499"/>
        <v>theater</v>
      </c>
      <c r="R3149" t="str">
        <f t="shared" si="503"/>
        <v>plays</v>
      </c>
      <c r="S3149" s="4">
        <f t="shared" si="505"/>
        <v>41909.96938657407</v>
      </c>
      <c r="T3149" s="4">
        <f t="shared" si="506"/>
        <v>41950.011053240742</v>
      </c>
      <c r="U3149" s="18">
        <f t="shared" si="507"/>
        <v>40.041666666671517</v>
      </c>
    </row>
    <row r="3150" spans="1:21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504"/>
        <v>131.16666666666669</v>
      </c>
      <c r="P3150" s="7">
        <f t="shared" si="508"/>
        <v>41.421052631578945</v>
      </c>
      <c r="Q3150" t="str">
        <f t="shared" si="499"/>
        <v>theater</v>
      </c>
      <c r="R3150" t="str">
        <f t="shared" si="503"/>
        <v>plays</v>
      </c>
      <c r="S3150" s="4">
        <f t="shared" si="505"/>
        <v>41891.665324074071</v>
      </c>
      <c r="T3150" s="4">
        <f t="shared" si="506"/>
        <v>41913.166666666664</v>
      </c>
      <c r="U3150" s="18">
        <f t="shared" si="507"/>
        <v>21.501342592593573</v>
      </c>
    </row>
    <row r="3151" spans="1:21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504"/>
        <v>104</v>
      </c>
      <c r="P3151" s="7">
        <f t="shared" si="508"/>
        <v>52</v>
      </c>
      <c r="Q3151" t="str">
        <f t="shared" si="499"/>
        <v>theater</v>
      </c>
      <c r="R3151" t="str">
        <f t="shared" si="503"/>
        <v>plays</v>
      </c>
      <c r="S3151" s="4">
        <f t="shared" si="505"/>
        <v>41226.017361111109</v>
      </c>
      <c r="T3151" s="4">
        <f t="shared" si="506"/>
        <v>41250.083333333336</v>
      </c>
      <c r="U3151" s="18">
        <f t="shared" si="507"/>
        <v>24.065972222226264</v>
      </c>
    </row>
    <row r="3152" spans="1:21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504"/>
        <v>101</v>
      </c>
      <c r="P3152" s="7">
        <f t="shared" si="508"/>
        <v>33.990384615384613</v>
      </c>
      <c r="Q3152" t="str">
        <f t="shared" si="499"/>
        <v>theater</v>
      </c>
      <c r="R3152" t="str">
        <f t="shared" si="503"/>
        <v>plays</v>
      </c>
      <c r="S3152" s="4">
        <f t="shared" si="505"/>
        <v>40478.263923611114</v>
      </c>
      <c r="T3152" s="4">
        <f t="shared" si="506"/>
        <v>40568.166666666664</v>
      </c>
      <c r="U3152" s="18">
        <f t="shared" si="507"/>
        <v>89.902743055550673</v>
      </c>
    </row>
    <row r="3153" spans="1:21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504"/>
        <v>100.4</v>
      </c>
      <c r="P3153" s="7">
        <f t="shared" si="508"/>
        <v>103.35294117647059</v>
      </c>
      <c r="Q3153" t="str">
        <f t="shared" si="499"/>
        <v>theater</v>
      </c>
      <c r="R3153" t="str">
        <f t="shared" si="503"/>
        <v>plays</v>
      </c>
      <c r="S3153" s="4">
        <f t="shared" si="505"/>
        <v>41862.83997685185</v>
      </c>
      <c r="T3153" s="4">
        <f t="shared" si="506"/>
        <v>41892.83997685185</v>
      </c>
      <c r="U3153" s="18">
        <f t="shared" si="507"/>
        <v>30</v>
      </c>
    </row>
    <row r="3154" spans="1:21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504"/>
        <v>105.95454545454545</v>
      </c>
      <c r="P3154" s="7">
        <f t="shared" si="508"/>
        <v>34.791044776119406</v>
      </c>
      <c r="Q3154" t="str">
        <f t="shared" si="499"/>
        <v>theater</v>
      </c>
      <c r="R3154" t="str">
        <f t="shared" si="503"/>
        <v>plays</v>
      </c>
      <c r="S3154" s="4">
        <f t="shared" si="505"/>
        <v>41550.867673611108</v>
      </c>
      <c r="T3154" s="4">
        <f t="shared" si="506"/>
        <v>41580.867673611108</v>
      </c>
      <c r="U3154" s="18">
        <f t="shared" si="507"/>
        <v>30</v>
      </c>
    </row>
    <row r="3155" spans="1:21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504"/>
        <v>335.58333333333337</v>
      </c>
      <c r="P3155" s="7">
        <f t="shared" si="508"/>
        <v>41.773858921161825</v>
      </c>
      <c r="Q3155" t="str">
        <f t="shared" si="499"/>
        <v>theater</v>
      </c>
      <c r="R3155" t="str">
        <f t="shared" si="503"/>
        <v>plays</v>
      </c>
      <c r="S3155" s="4">
        <f t="shared" si="505"/>
        <v>40633.154363425929</v>
      </c>
      <c r="T3155" s="4">
        <f t="shared" si="506"/>
        <v>40664.207638888889</v>
      </c>
      <c r="U3155" s="18">
        <f t="shared" si="507"/>
        <v>31.053275462960301</v>
      </c>
    </row>
    <row r="3156" spans="1:21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504"/>
        <v>112.92857142857142</v>
      </c>
      <c r="P3156" s="7">
        <f t="shared" si="508"/>
        <v>64.268292682926827</v>
      </c>
      <c r="Q3156" t="str">
        <f t="shared" si="499"/>
        <v>theater</v>
      </c>
      <c r="R3156" t="str">
        <f t="shared" si="503"/>
        <v>plays</v>
      </c>
      <c r="S3156" s="4">
        <f t="shared" si="505"/>
        <v>40970.875671296293</v>
      </c>
      <c r="T3156" s="4">
        <f t="shared" si="506"/>
        <v>41000.834004629629</v>
      </c>
      <c r="U3156" s="18">
        <f t="shared" si="507"/>
        <v>29.958333333335759</v>
      </c>
    </row>
    <row r="3157" spans="1:21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504"/>
        <v>188.50460000000001</v>
      </c>
      <c r="P3157" s="7">
        <f t="shared" si="508"/>
        <v>31.209370860927152</v>
      </c>
      <c r="Q3157" t="str">
        <f t="shared" si="499"/>
        <v>theater</v>
      </c>
      <c r="R3157" t="str">
        <f t="shared" si="503"/>
        <v>plays</v>
      </c>
      <c r="S3157" s="4">
        <f t="shared" si="505"/>
        <v>41233.499131944445</v>
      </c>
      <c r="T3157" s="4">
        <f t="shared" si="506"/>
        <v>41263.499131944445</v>
      </c>
      <c r="U3157" s="18">
        <f t="shared" si="507"/>
        <v>30</v>
      </c>
    </row>
    <row r="3158" spans="1:21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504"/>
        <v>101.81818181818181</v>
      </c>
      <c r="P3158" s="7">
        <f t="shared" si="508"/>
        <v>62.921348314606739</v>
      </c>
      <c r="Q3158" t="str">
        <f t="shared" si="499"/>
        <v>theater</v>
      </c>
      <c r="R3158" t="str">
        <f t="shared" si="503"/>
        <v>plays</v>
      </c>
      <c r="S3158" s="4">
        <f t="shared" si="505"/>
        <v>41026.953055555554</v>
      </c>
      <c r="T3158" s="4">
        <f t="shared" si="506"/>
        <v>41061.953055555554</v>
      </c>
      <c r="U3158" s="18">
        <f t="shared" si="507"/>
        <v>35</v>
      </c>
    </row>
    <row r="3159" spans="1:21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504"/>
        <v>101</v>
      </c>
      <c r="P3159" s="7">
        <f t="shared" si="508"/>
        <v>98.536585365853654</v>
      </c>
      <c r="Q3159" t="str">
        <f t="shared" si="499"/>
        <v>theater</v>
      </c>
      <c r="R3159" t="str">
        <f t="shared" si="503"/>
        <v>plays</v>
      </c>
      <c r="S3159" s="4">
        <f t="shared" si="505"/>
        <v>41829.788252314815</v>
      </c>
      <c r="T3159" s="4">
        <f t="shared" si="506"/>
        <v>41839.208333333336</v>
      </c>
      <c r="U3159" s="18">
        <f t="shared" si="507"/>
        <v>9.4200810185211594</v>
      </c>
    </row>
    <row r="3160" spans="1:21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504"/>
        <v>113.99999999999999</v>
      </c>
      <c r="P3160" s="7">
        <f t="shared" si="508"/>
        <v>82.608695652173907</v>
      </c>
      <c r="Q3160" t="str">
        <f t="shared" si="499"/>
        <v>theater</v>
      </c>
      <c r="R3160" t="str">
        <f t="shared" si="503"/>
        <v>plays</v>
      </c>
      <c r="S3160" s="4">
        <f t="shared" si="505"/>
        <v>41447.839722222227</v>
      </c>
      <c r="T3160" s="4">
        <f t="shared" si="506"/>
        <v>41477.839722222227</v>
      </c>
      <c r="U3160" s="18">
        <f t="shared" si="507"/>
        <v>30</v>
      </c>
    </row>
    <row r="3161" spans="1:21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504"/>
        <v>133.48133333333334</v>
      </c>
      <c r="P3161" s="7">
        <f t="shared" si="508"/>
        <v>38.504230769230773</v>
      </c>
      <c r="Q3161" t="str">
        <f t="shared" si="499"/>
        <v>theater</v>
      </c>
      <c r="R3161" t="str">
        <f t="shared" si="503"/>
        <v>plays</v>
      </c>
      <c r="S3161" s="4">
        <f t="shared" si="505"/>
        <v>40884.066678240742</v>
      </c>
      <c r="T3161" s="4">
        <f t="shared" si="506"/>
        <v>40926.958333333336</v>
      </c>
      <c r="U3161" s="18">
        <f t="shared" si="507"/>
        <v>42.891655092593282</v>
      </c>
    </row>
    <row r="3162" spans="1:21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504"/>
        <v>101.53333333333335</v>
      </c>
      <c r="P3162" s="7">
        <f t="shared" si="508"/>
        <v>80.15789473684211</v>
      </c>
      <c r="Q3162" t="str">
        <f t="shared" si="499"/>
        <v>theater</v>
      </c>
      <c r="R3162" t="str">
        <f t="shared" ref="R3162:R3189" si="509">RIGHT(N3162,5)</f>
        <v>plays</v>
      </c>
      <c r="S3162" s="4">
        <f t="shared" si="505"/>
        <v>41841.26489583333</v>
      </c>
      <c r="T3162" s="4">
        <f t="shared" si="506"/>
        <v>41864.207638888889</v>
      </c>
      <c r="U3162" s="18">
        <f t="shared" si="507"/>
        <v>22.942743055558822</v>
      </c>
    </row>
    <row r="3163" spans="1:21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504"/>
        <v>105.1</v>
      </c>
      <c r="P3163" s="7">
        <f t="shared" si="508"/>
        <v>28.405405405405407</v>
      </c>
      <c r="Q3163" t="str">
        <f t="shared" si="499"/>
        <v>theater</v>
      </c>
      <c r="R3163" t="str">
        <f t="shared" si="509"/>
        <v>plays</v>
      </c>
      <c r="S3163" s="4">
        <f t="shared" si="505"/>
        <v>41897.536134259259</v>
      </c>
      <c r="T3163" s="4">
        <f t="shared" si="506"/>
        <v>41927.536134259259</v>
      </c>
      <c r="U3163" s="18">
        <f t="shared" si="507"/>
        <v>30</v>
      </c>
    </row>
    <row r="3164" spans="1:21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504"/>
        <v>127.15</v>
      </c>
      <c r="P3164" s="7">
        <f t="shared" si="508"/>
        <v>80.730158730158735</v>
      </c>
      <c r="Q3164" t="str">
        <f t="shared" si="499"/>
        <v>theater</v>
      </c>
      <c r="R3164" t="str">
        <f t="shared" si="509"/>
        <v>plays</v>
      </c>
      <c r="S3164" s="4">
        <f t="shared" si="505"/>
        <v>41799.685902777775</v>
      </c>
      <c r="T3164" s="4">
        <f t="shared" si="506"/>
        <v>41827.083333333336</v>
      </c>
      <c r="U3164" s="18">
        <f t="shared" si="507"/>
        <v>27.397430555560277</v>
      </c>
    </row>
    <row r="3165" spans="1:21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504"/>
        <v>111.15384615384616</v>
      </c>
      <c r="P3165" s="7">
        <f t="shared" si="508"/>
        <v>200.69444444444446</v>
      </c>
      <c r="Q3165" t="str">
        <f t="shared" si="499"/>
        <v>theater</v>
      </c>
      <c r="R3165" t="str">
        <f t="shared" si="509"/>
        <v>plays</v>
      </c>
      <c r="S3165" s="4">
        <f t="shared" si="505"/>
        <v>41775.753761574073</v>
      </c>
      <c r="T3165" s="4">
        <f t="shared" si="506"/>
        <v>41805.753761574073</v>
      </c>
      <c r="U3165" s="18">
        <f t="shared" si="507"/>
        <v>30</v>
      </c>
    </row>
    <row r="3166" spans="1:21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504"/>
        <v>106.76</v>
      </c>
      <c r="P3166" s="7">
        <f t="shared" si="508"/>
        <v>37.591549295774648</v>
      </c>
      <c r="Q3166" t="str">
        <f t="shared" si="499"/>
        <v>theater</v>
      </c>
      <c r="R3166" t="str">
        <f t="shared" si="509"/>
        <v>plays</v>
      </c>
      <c r="S3166" s="4">
        <f t="shared" si="505"/>
        <v>41766.805729166663</v>
      </c>
      <c r="T3166" s="4">
        <f t="shared" si="506"/>
        <v>41799.805729166663</v>
      </c>
      <c r="U3166" s="18">
        <f t="shared" si="507"/>
        <v>33</v>
      </c>
    </row>
    <row r="3167" spans="1:21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504"/>
        <v>162.66666666666666</v>
      </c>
      <c r="P3167" s="7">
        <f t="shared" si="508"/>
        <v>58.095238095238095</v>
      </c>
      <c r="Q3167" t="str">
        <f t="shared" ref="Q3167:Q3230" si="510">LEFT(N3167,7)</f>
        <v>theater</v>
      </c>
      <c r="R3167" t="str">
        <f t="shared" si="509"/>
        <v>plays</v>
      </c>
      <c r="S3167" s="4">
        <f t="shared" si="505"/>
        <v>40644.159259259257</v>
      </c>
      <c r="T3167" s="4">
        <f t="shared" si="506"/>
        <v>40666.165972222225</v>
      </c>
      <c r="U3167" s="18">
        <f t="shared" si="507"/>
        <v>22.006712962967867</v>
      </c>
    </row>
    <row r="3168" spans="1:21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504"/>
        <v>160.22808571428573</v>
      </c>
      <c r="P3168" s="7">
        <f t="shared" si="508"/>
        <v>60.300892473118282</v>
      </c>
      <c r="Q3168" t="str">
        <f t="shared" si="510"/>
        <v>theater</v>
      </c>
      <c r="R3168" t="str">
        <f t="shared" si="509"/>
        <v>plays</v>
      </c>
      <c r="S3168" s="4">
        <f t="shared" si="505"/>
        <v>41940.69158564815</v>
      </c>
      <c r="T3168" s="4">
        <f t="shared" si="506"/>
        <v>41969.332638888889</v>
      </c>
      <c r="U3168" s="18">
        <f t="shared" si="507"/>
        <v>28.641053240738984</v>
      </c>
    </row>
    <row r="3169" spans="1:21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504"/>
        <v>116.16666666666666</v>
      </c>
      <c r="P3169" s="7">
        <f t="shared" si="508"/>
        <v>63.363636363636367</v>
      </c>
      <c r="Q3169" t="str">
        <f t="shared" si="510"/>
        <v>theater</v>
      </c>
      <c r="R3169" t="str">
        <f t="shared" si="509"/>
        <v>plays</v>
      </c>
      <c r="S3169" s="4">
        <f t="shared" si="505"/>
        <v>41839.175706018519</v>
      </c>
      <c r="T3169" s="4">
        <f t="shared" si="506"/>
        <v>41853.175706018519</v>
      </c>
      <c r="U3169" s="18">
        <f t="shared" si="507"/>
        <v>14</v>
      </c>
    </row>
    <row r="3170" spans="1:21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504"/>
        <v>124.2</v>
      </c>
      <c r="P3170" s="7">
        <f t="shared" si="508"/>
        <v>50.901639344262293</v>
      </c>
      <c r="Q3170" t="str">
        <f t="shared" si="510"/>
        <v>theater</v>
      </c>
      <c r="R3170" t="str">
        <f t="shared" si="509"/>
        <v>plays</v>
      </c>
      <c r="S3170" s="4">
        <f t="shared" si="505"/>
        <v>41772.105937500004</v>
      </c>
      <c r="T3170" s="4">
        <f t="shared" si="506"/>
        <v>41803.916666666664</v>
      </c>
      <c r="U3170" s="18">
        <f t="shared" si="507"/>
        <v>31.810729166660167</v>
      </c>
    </row>
    <row r="3171" spans="1:21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504"/>
        <v>103.01249999999999</v>
      </c>
      <c r="P3171" s="7">
        <f t="shared" si="508"/>
        <v>100.5</v>
      </c>
      <c r="Q3171" t="str">
        <f t="shared" si="510"/>
        <v>theater</v>
      </c>
      <c r="R3171" t="str">
        <f t="shared" si="509"/>
        <v>plays</v>
      </c>
      <c r="S3171" s="4">
        <f t="shared" si="505"/>
        <v>41591.737974537034</v>
      </c>
      <c r="T3171" s="4">
        <f t="shared" si="506"/>
        <v>41621.207638888889</v>
      </c>
      <c r="U3171" s="18">
        <f t="shared" si="507"/>
        <v>29.46966435185459</v>
      </c>
    </row>
    <row r="3172" spans="1:21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504"/>
        <v>112.25</v>
      </c>
      <c r="P3172" s="7">
        <f t="shared" si="508"/>
        <v>31.619718309859156</v>
      </c>
      <c r="Q3172" t="str">
        <f t="shared" si="510"/>
        <v>theater</v>
      </c>
      <c r="R3172" t="str">
        <f t="shared" si="509"/>
        <v>plays</v>
      </c>
      <c r="S3172" s="4">
        <f t="shared" si="505"/>
        <v>41789.080370370371</v>
      </c>
      <c r="T3172" s="4">
        <f t="shared" si="506"/>
        <v>41822.166666666664</v>
      </c>
      <c r="U3172" s="18">
        <f t="shared" si="507"/>
        <v>33.086296296292858</v>
      </c>
    </row>
    <row r="3173" spans="1:21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504"/>
        <v>108.8142857142857</v>
      </c>
      <c r="P3173" s="7">
        <f t="shared" si="508"/>
        <v>65.102564102564102</v>
      </c>
      <c r="Q3173" t="str">
        <f t="shared" si="510"/>
        <v>theater</v>
      </c>
      <c r="R3173" t="str">
        <f t="shared" si="509"/>
        <v>plays</v>
      </c>
      <c r="S3173" s="4">
        <f t="shared" si="505"/>
        <v>42466.608310185184</v>
      </c>
      <c r="T3173" s="4">
        <f t="shared" si="506"/>
        <v>42496.608310185184</v>
      </c>
      <c r="U3173" s="18">
        <f t="shared" si="507"/>
        <v>30</v>
      </c>
    </row>
    <row r="3174" spans="1:21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504"/>
        <v>114.99999999999999</v>
      </c>
      <c r="P3174" s="7">
        <f t="shared" si="508"/>
        <v>79.310344827586206</v>
      </c>
      <c r="Q3174" t="str">
        <f t="shared" si="510"/>
        <v>theater</v>
      </c>
      <c r="R3174" t="str">
        <f t="shared" si="509"/>
        <v>plays</v>
      </c>
      <c r="S3174" s="4">
        <f t="shared" si="505"/>
        <v>40923.729953703703</v>
      </c>
      <c r="T3174" s="4">
        <f t="shared" si="506"/>
        <v>40953.729953703703</v>
      </c>
      <c r="U3174" s="18">
        <f t="shared" si="507"/>
        <v>30</v>
      </c>
    </row>
    <row r="3175" spans="1:21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504"/>
        <v>103</v>
      </c>
      <c r="P3175" s="7">
        <f t="shared" si="508"/>
        <v>139.18918918918919</v>
      </c>
      <c r="Q3175" t="str">
        <f t="shared" si="510"/>
        <v>theater</v>
      </c>
      <c r="R3175" t="str">
        <f t="shared" si="509"/>
        <v>plays</v>
      </c>
      <c r="S3175" s="4">
        <f t="shared" si="505"/>
        <v>41878.878379629634</v>
      </c>
      <c r="T3175" s="4">
        <f t="shared" si="506"/>
        <v>41908.878379629634</v>
      </c>
      <c r="U3175" s="18">
        <f t="shared" si="507"/>
        <v>30</v>
      </c>
    </row>
    <row r="3176" spans="1:21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504"/>
        <v>101.13333333333334</v>
      </c>
      <c r="P3176" s="7">
        <f t="shared" si="508"/>
        <v>131.91304347826087</v>
      </c>
      <c r="Q3176" t="str">
        <f t="shared" si="510"/>
        <v>theater</v>
      </c>
      <c r="R3176" t="str">
        <f t="shared" si="509"/>
        <v>plays</v>
      </c>
      <c r="S3176" s="4">
        <f t="shared" si="505"/>
        <v>41862.864675925928</v>
      </c>
      <c r="T3176" s="4">
        <f t="shared" si="506"/>
        <v>41876.864675925928</v>
      </c>
      <c r="U3176" s="18">
        <f t="shared" si="507"/>
        <v>14</v>
      </c>
    </row>
    <row r="3177" spans="1:21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504"/>
        <v>109.55999999999999</v>
      </c>
      <c r="P3177" s="7">
        <f t="shared" si="508"/>
        <v>91.3</v>
      </c>
      <c r="Q3177" t="str">
        <f t="shared" si="510"/>
        <v>theater</v>
      </c>
      <c r="R3177" t="str">
        <f t="shared" si="509"/>
        <v>plays</v>
      </c>
      <c r="S3177" s="4">
        <f t="shared" si="505"/>
        <v>40531.886886574073</v>
      </c>
      <c r="T3177" s="4">
        <f t="shared" si="506"/>
        <v>40591.886886574073</v>
      </c>
      <c r="U3177" s="18">
        <f t="shared" si="507"/>
        <v>60</v>
      </c>
    </row>
    <row r="3178" spans="1:21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504"/>
        <v>114.8421052631579</v>
      </c>
      <c r="P3178" s="7">
        <f t="shared" si="508"/>
        <v>39.672727272727272</v>
      </c>
      <c r="Q3178" t="str">
        <f t="shared" si="510"/>
        <v>theater</v>
      </c>
      <c r="R3178" t="str">
        <f t="shared" si="509"/>
        <v>plays</v>
      </c>
      <c r="S3178" s="4">
        <f t="shared" si="505"/>
        <v>41477.930914351848</v>
      </c>
      <c r="T3178" s="4">
        <f t="shared" si="506"/>
        <v>41504.625</v>
      </c>
      <c r="U3178" s="18">
        <f t="shared" si="507"/>
        <v>26.694085648152395</v>
      </c>
    </row>
    <row r="3179" spans="1:21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504"/>
        <v>117.39999999999999</v>
      </c>
      <c r="P3179" s="7">
        <f t="shared" si="508"/>
        <v>57.549019607843135</v>
      </c>
      <c r="Q3179" t="str">
        <f t="shared" si="510"/>
        <v>theater</v>
      </c>
      <c r="R3179" t="str">
        <f t="shared" si="509"/>
        <v>plays</v>
      </c>
      <c r="S3179" s="4">
        <f t="shared" si="505"/>
        <v>41781.666770833333</v>
      </c>
      <c r="T3179" s="4">
        <f t="shared" si="506"/>
        <v>41811.666770833333</v>
      </c>
      <c r="U3179" s="18">
        <f t="shared" si="507"/>
        <v>30</v>
      </c>
    </row>
    <row r="3180" spans="1:21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504"/>
        <v>171.73333333333335</v>
      </c>
      <c r="P3180" s="7">
        <f t="shared" si="508"/>
        <v>33.025641025641029</v>
      </c>
      <c r="Q3180" t="str">
        <f t="shared" si="510"/>
        <v>theater</v>
      </c>
      <c r="R3180" t="str">
        <f t="shared" si="509"/>
        <v>plays</v>
      </c>
      <c r="S3180" s="4">
        <f t="shared" si="505"/>
        <v>41806.605034722219</v>
      </c>
      <c r="T3180" s="4">
        <f t="shared" si="506"/>
        <v>41836.605034722219</v>
      </c>
      <c r="U3180" s="18">
        <f t="shared" si="507"/>
        <v>30</v>
      </c>
    </row>
    <row r="3181" spans="1:21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504"/>
        <v>114.16238095238094</v>
      </c>
      <c r="P3181" s="7">
        <f t="shared" si="508"/>
        <v>77.335806451612896</v>
      </c>
      <c r="Q3181" t="str">
        <f t="shared" si="510"/>
        <v>theater</v>
      </c>
      <c r="R3181" t="str">
        <f t="shared" si="509"/>
        <v>plays</v>
      </c>
      <c r="S3181" s="4">
        <f t="shared" si="505"/>
        <v>41375.702210648145</v>
      </c>
      <c r="T3181" s="4">
        <f t="shared" si="506"/>
        <v>41400.702210648145</v>
      </c>
      <c r="U3181" s="18">
        <f t="shared" si="507"/>
        <v>25</v>
      </c>
    </row>
    <row r="3182" spans="1:21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504"/>
        <v>119.75</v>
      </c>
      <c r="P3182" s="7">
        <f t="shared" si="508"/>
        <v>31.933333333333334</v>
      </c>
      <c r="Q3182" t="str">
        <f t="shared" si="510"/>
        <v>theater</v>
      </c>
      <c r="R3182" t="str">
        <f t="shared" si="509"/>
        <v>plays</v>
      </c>
      <c r="S3182" s="4">
        <f t="shared" si="505"/>
        <v>41780.412604166668</v>
      </c>
      <c r="T3182" s="4">
        <f t="shared" si="506"/>
        <v>41810.412604166668</v>
      </c>
      <c r="U3182" s="18">
        <f t="shared" si="507"/>
        <v>30</v>
      </c>
    </row>
    <row r="3183" spans="1:21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504"/>
        <v>109.00000000000001</v>
      </c>
      <c r="P3183" s="7">
        <f t="shared" si="508"/>
        <v>36.333333333333336</v>
      </c>
      <c r="Q3183" t="str">
        <f t="shared" si="510"/>
        <v>theater</v>
      </c>
      <c r="R3183" t="str">
        <f t="shared" si="509"/>
        <v>plays</v>
      </c>
      <c r="S3183" s="4">
        <f t="shared" si="505"/>
        <v>41779.310034722221</v>
      </c>
      <c r="T3183" s="4">
        <f t="shared" si="506"/>
        <v>41805.666666666664</v>
      </c>
      <c r="U3183" s="18">
        <f t="shared" si="507"/>
        <v>26.356631944443507</v>
      </c>
    </row>
    <row r="3184" spans="1:21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504"/>
        <v>100.88571428571429</v>
      </c>
      <c r="P3184" s="7">
        <f t="shared" si="508"/>
        <v>46.768211920529801</v>
      </c>
      <c r="Q3184" t="str">
        <f t="shared" si="510"/>
        <v>theater</v>
      </c>
      <c r="R3184" t="str">
        <f t="shared" si="509"/>
        <v>plays</v>
      </c>
      <c r="S3184" s="4">
        <f t="shared" si="505"/>
        <v>40883.949317129627</v>
      </c>
      <c r="T3184" s="4">
        <f t="shared" si="506"/>
        <v>40939.708333333336</v>
      </c>
      <c r="U3184" s="18">
        <f t="shared" si="507"/>
        <v>55.759016203708597</v>
      </c>
    </row>
    <row r="3185" spans="1:21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504"/>
        <v>109.00000000000001</v>
      </c>
      <c r="P3185" s="7">
        <f t="shared" si="508"/>
        <v>40.073529411764703</v>
      </c>
      <c r="Q3185" t="str">
        <f t="shared" si="510"/>
        <v>theater</v>
      </c>
      <c r="R3185" t="str">
        <f t="shared" si="509"/>
        <v>plays</v>
      </c>
      <c r="S3185" s="4">
        <f t="shared" si="505"/>
        <v>41491.79478009259</v>
      </c>
      <c r="T3185" s="4">
        <f t="shared" si="506"/>
        <v>41509.79478009259</v>
      </c>
      <c r="U3185" s="18">
        <f t="shared" si="507"/>
        <v>18</v>
      </c>
    </row>
    <row r="3186" spans="1:21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504"/>
        <v>107.20930232558139</v>
      </c>
      <c r="P3186" s="7">
        <f t="shared" si="508"/>
        <v>100.21739130434783</v>
      </c>
      <c r="Q3186" t="str">
        <f t="shared" si="510"/>
        <v>theater</v>
      </c>
      <c r="R3186" t="str">
        <f t="shared" si="509"/>
        <v>plays</v>
      </c>
      <c r="S3186" s="4">
        <f t="shared" si="505"/>
        <v>41791.993414351848</v>
      </c>
      <c r="T3186" s="4">
        <f t="shared" si="506"/>
        <v>41821.993414351848</v>
      </c>
      <c r="U3186" s="18">
        <f t="shared" si="507"/>
        <v>30</v>
      </c>
    </row>
    <row r="3187" spans="1:21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504"/>
        <v>100</v>
      </c>
      <c r="P3187" s="7">
        <f t="shared" si="508"/>
        <v>41.666666666666664</v>
      </c>
      <c r="Q3187" t="str">
        <f t="shared" si="510"/>
        <v>theater</v>
      </c>
      <c r="R3187" t="str">
        <f t="shared" si="509"/>
        <v>plays</v>
      </c>
      <c r="S3187" s="4">
        <f t="shared" si="505"/>
        <v>41829.977326388893</v>
      </c>
      <c r="T3187" s="4">
        <f t="shared" si="506"/>
        <v>41836.977326388893</v>
      </c>
      <c r="U3187" s="18">
        <f t="shared" si="507"/>
        <v>7</v>
      </c>
    </row>
    <row r="3188" spans="1:21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504"/>
        <v>102.18750000000001</v>
      </c>
      <c r="P3188" s="7">
        <f t="shared" si="508"/>
        <v>46.714285714285715</v>
      </c>
      <c r="Q3188" t="str">
        <f t="shared" si="510"/>
        <v>theater</v>
      </c>
      <c r="R3188" t="str">
        <f t="shared" si="509"/>
        <v>plays</v>
      </c>
      <c r="S3188" s="4">
        <f t="shared" si="505"/>
        <v>41868.924050925925</v>
      </c>
      <c r="T3188" s="4">
        <f t="shared" si="506"/>
        <v>41898.875</v>
      </c>
      <c r="U3188" s="18">
        <f t="shared" si="507"/>
        <v>29.950949074074742</v>
      </c>
    </row>
    <row r="3189" spans="1:21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504"/>
        <v>116.29333333333334</v>
      </c>
      <c r="P3189" s="7">
        <f t="shared" si="508"/>
        <v>71.491803278688522</v>
      </c>
      <c r="Q3189" t="str">
        <f t="shared" si="510"/>
        <v>theater</v>
      </c>
      <c r="R3189" t="str">
        <f t="shared" si="509"/>
        <v>plays</v>
      </c>
      <c r="S3189" s="4">
        <f t="shared" si="505"/>
        <v>41835.666354166664</v>
      </c>
      <c r="T3189" s="4">
        <f t="shared" si="506"/>
        <v>41855.666354166664</v>
      </c>
      <c r="U3189" s="18">
        <f t="shared" si="507"/>
        <v>20</v>
      </c>
    </row>
    <row r="3190" spans="1:21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504"/>
        <v>65</v>
      </c>
      <c r="P3190" s="7">
        <f t="shared" si="508"/>
        <v>14.444444444444445</v>
      </c>
      <c r="Q3190" t="str">
        <f t="shared" si="510"/>
        <v>theater</v>
      </c>
      <c r="R3190" t="str">
        <f t="shared" ref="R3190:R3209" si="511">RIGHT(N3190,7)</f>
        <v>musical</v>
      </c>
      <c r="S3190" s="4">
        <f t="shared" si="505"/>
        <v>42144.415532407409</v>
      </c>
      <c r="T3190" s="4">
        <f t="shared" si="506"/>
        <v>42165.415532407409</v>
      </c>
      <c r="U3190" s="18">
        <f t="shared" si="507"/>
        <v>21</v>
      </c>
    </row>
    <row r="3191" spans="1:21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504"/>
        <v>12.327272727272726</v>
      </c>
      <c r="P3191" s="7">
        <f t="shared" si="508"/>
        <v>356.84210526315792</v>
      </c>
      <c r="Q3191" t="str">
        <f t="shared" si="510"/>
        <v>theater</v>
      </c>
      <c r="R3191" t="str">
        <f t="shared" si="511"/>
        <v>musical</v>
      </c>
      <c r="S3191" s="4">
        <f t="shared" si="505"/>
        <v>42118.346435185187</v>
      </c>
      <c r="T3191" s="4">
        <f t="shared" si="506"/>
        <v>42148.346435185187</v>
      </c>
      <c r="U3191" s="18">
        <f t="shared" si="507"/>
        <v>30</v>
      </c>
    </row>
    <row r="3192" spans="1:21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504"/>
        <v>0</v>
      </c>
      <c r="P3192" s="7">
        <v>0</v>
      </c>
      <c r="Q3192" t="str">
        <f t="shared" si="510"/>
        <v>theater</v>
      </c>
      <c r="R3192" t="str">
        <f t="shared" si="511"/>
        <v>musical</v>
      </c>
      <c r="S3192" s="4">
        <f t="shared" si="505"/>
        <v>42683.151331018518</v>
      </c>
      <c r="T3192" s="4">
        <f t="shared" si="506"/>
        <v>42713.192997685182</v>
      </c>
      <c r="U3192" s="18">
        <f t="shared" si="507"/>
        <v>30.041666666664241</v>
      </c>
    </row>
    <row r="3193" spans="1:21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504"/>
        <v>4.0266666666666664</v>
      </c>
      <c r="P3193" s="7">
        <f>E3193/L3193</f>
        <v>37.75</v>
      </c>
      <c r="Q3193" t="str">
        <f t="shared" si="510"/>
        <v>theater</v>
      </c>
      <c r="R3193" t="str">
        <f t="shared" si="511"/>
        <v>musical</v>
      </c>
      <c r="S3193" s="4">
        <f t="shared" si="505"/>
        <v>42538.755428240736</v>
      </c>
      <c r="T3193" s="4">
        <f t="shared" si="506"/>
        <v>42598.755428240736</v>
      </c>
      <c r="U3193" s="18">
        <f t="shared" si="507"/>
        <v>60</v>
      </c>
    </row>
    <row r="3194" spans="1:21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504"/>
        <v>1.02</v>
      </c>
      <c r="P3194" s="7">
        <f>E3194/L3194</f>
        <v>12.75</v>
      </c>
      <c r="Q3194" t="str">
        <f t="shared" si="510"/>
        <v>theater</v>
      </c>
      <c r="R3194" t="str">
        <f t="shared" si="511"/>
        <v>musical</v>
      </c>
      <c r="S3194" s="4">
        <f t="shared" si="505"/>
        <v>42018.94049768518</v>
      </c>
      <c r="T3194" s="4">
        <f t="shared" si="506"/>
        <v>42063.916666666672</v>
      </c>
      <c r="U3194" s="18">
        <f t="shared" si="507"/>
        <v>44.976168981491355</v>
      </c>
    </row>
    <row r="3195" spans="1:21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504"/>
        <v>11.74</v>
      </c>
      <c r="P3195" s="7">
        <f>E3195/L3195</f>
        <v>24.458333333333332</v>
      </c>
      <c r="Q3195" t="str">
        <f t="shared" si="510"/>
        <v>theater</v>
      </c>
      <c r="R3195" t="str">
        <f t="shared" si="511"/>
        <v>musical</v>
      </c>
      <c r="S3195" s="4">
        <f t="shared" si="505"/>
        <v>42010.968240740738</v>
      </c>
      <c r="T3195" s="4">
        <f t="shared" si="506"/>
        <v>42055.968240740738</v>
      </c>
      <c r="U3195" s="18">
        <f t="shared" si="507"/>
        <v>45</v>
      </c>
    </row>
    <row r="3196" spans="1:21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504"/>
        <v>0</v>
      </c>
      <c r="P3196" s="7">
        <v>0</v>
      </c>
      <c r="Q3196" t="str">
        <f t="shared" si="510"/>
        <v>theater</v>
      </c>
      <c r="R3196" t="str">
        <f t="shared" si="511"/>
        <v>musical</v>
      </c>
      <c r="S3196" s="4">
        <f t="shared" si="505"/>
        <v>42182.062476851846</v>
      </c>
      <c r="T3196" s="4">
        <f t="shared" si="506"/>
        <v>42212.062476851846</v>
      </c>
      <c r="U3196" s="18">
        <f t="shared" si="507"/>
        <v>30</v>
      </c>
    </row>
    <row r="3197" spans="1:21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504"/>
        <v>59.142857142857139</v>
      </c>
      <c r="P3197" s="7">
        <f t="shared" ref="P3197:P3205" si="512">E3197/L3197</f>
        <v>53.07692307692308</v>
      </c>
      <c r="Q3197" t="str">
        <f t="shared" si="510"/>
        <v>theater</v>
      </c>
      <c r="R3197" t="str">
        <f t="shared" si="511"/>
        <v>musical</v>
      </c>
      <c r="S3197" s="4">
        <f t="shared" si="505"/>
        <v>42017.594236111108</v>
      </c>
      <c r="T3197" s="4">
        <f t="shared" si="506"/>
        <v>42047.594236111108</v>
      </c>
      <c r="U3197" s="18">
        <f t="shared" si="507"/>
        <v>30</v>
      </c>
    </row>
    <row r="3198" spans="1:21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504"/>
        <v>0.06</v>
      </c>
      <c r="P3198" s="7">
        <f t="shared" si="512"/>
        <v>300</v>
      </c>
      <c r="Q3198" t="str">
        <f t="shared" si="510"/>
        <v>theater</v>
      </c>
      <c r="R3198" t="str">
        <f t="shared" si="511"/>
        <v>musical</v>
      </c>
      <c r="S3198" s="4">
        <f t="shared" si="505"/>
        <v>42157.598090277781</v>
      </c>
      <c r="T3198" s="4">
        <f t="shared" si="506"/>
        <v>42217.583333333328</v>
      </c>
      <c r="U3198" s="18">
        <f t="shared" si="507"/>
        <v>59.985243055547471</v>
      </c>
    </row>
    <row r="3199" spans="1:21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504"/>
        <v>11.450000000000001</v>
      </c>
      <c r="P3199" s="7">
        <f t="shared" si="512"/>
        <v>286.25</v>
      </c>
      <c r="Q3199" t="str">
        <f t="shared" si="510"/>
        <v>theater</v>
      </c>
      <c r="R3199" t="str">
        <f t="shared" si="511"/>
        <v>musical</v>
      </c>
      <c r="S3199" s="4">
        <f t="shared" si="505"/>
        <v>42009.493263888886</v>
      </c>
      <c r="T3199" s="4">
        <f t="shared" si="506"/>
        <v>42039.493263888886</v>
      </c>
      <c r="U3199" s="18">
        <f t="shared" si="507"/>
        <v>30</v>
      </c>
    </row>
    <row r="3200" spans="1:21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504"/>
        <v>0.36666666666666664</v>
      </c>
      <c r="P3200" s="7">
        <f t="shared" si="512"/>
        <v>36.666666666666664</v>
      </c>
      <c r="Q3200" t="str">
        <f t="shared" si="510"/>
        <v>theater</v>
      </c>
      <c r="R3200" t="str">
        <f t="shared" si="511"/>
        <v>musical</v>
      </c>
      <c r="S3200" s="4">
        <f t="shared" si="505"/>
        <v>42013.424502314811</v>
      </c>
      <c r="T3200" s="4">
        <f t="shared" si="506"/>
        <v>42051.424502314811</v>
      </c>
      <c r="U3200" s="18">
        <f t="shared" si="507"/>
        <v>38</v>
      </c>
    </row>
    <row r="3201" spans="1:21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504"/>
        <v>52.16</v>
      </c>
      <c r="P3201" s="7">
        <f t="shared" si="512"/>
        <v>49.20754716981132</v>
      </c>
      <c r="Q3201" t="str">
        <f t="shared" si="510"/>
        <v>theater</v>
      </c>
      <c r="R3201" t="str">
        <f t="shared" si="511"/>
        <v>musical</v>
      </c>
      <c r="S3201" s="4">
        <f t="shared" si="505"/>
        <v>41858.761782407411</v>
      </c>
      <c r="T3201" s="4">
        <f t="shared" si="506"/>
        <v>41888.875</v>
      </c>
      <c r="U3201" s="18">
        <f t="shared" si="507"/>
        <v>30.113217592588626</v>
      </c>
    </row>
    <row r="3202" spans="1:21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513">(E3202/D3202)*100</f>
        <v>2E-3</v>
      </c>
      <c r="P3202" s="7">
        <f t="shared" si="512"/>
        <v>1</v>
      </c>
      <c r="Q3202" t="str">
        <f t="shared" si="510"/>
        <v>theater</v>
      </c>
      <c r="R3202" t="str">
        <f t="shared" si="511"/>
        <v>musical</v>
      </c>
      <c r="S3202" s="4">
        <f t="shared" ref="S3202:S3265" si="514" xml:space="preserve"> ((J3202/86400) +25569)</f>
        <v>42460.320613425924</v>
      </c>
      <c r="T3202" s="4">
        <f t="shared" ref="T3202:T3265" si="515" xml:space="preserve"> ((I3202/86400) +25569)</f>
        <v>42490.231944444444</v>
      </c>
      <c r="U3202" s="18">
        <f t="shared" si="507"/>
        <v>29.911331018520286</v>
      </c>
    </row>
    <row r="3203" spans="1:21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513"/>
        <v>1.25</v>
      </c>
      <c r="P3203" s="7">
        <f t="shared" si="512"/>
        <v>12.5</v>
      </c>
      <c r="Q3203" t="str">
        <f t="shared" si="510"/>
        <v>theater</v>
      </c>
      <c r="R3203" t="str">
        <f t="shared" si="511"/>
        <v>musical</v>
      </c>
      <c r="S3203" s="4">
        <f t="shared" si="514"/>
        <v>41861.767094907409</v>
      </c>
      <c r="T3203" s="4">
        <f t="shared" si="515"/>
        <v>41882.767094907409</v>
      </c>
      <c r="U3203" s="18">
        <f t="shared" ref="U3203:U3266" si="516">T3203-S3203</f>
        <v>21</v>
      </c>
    </row>
    <row r="3204" spans="1:21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513"/>
        <v>54.52</v>
      </c>
      <c r="P3204" s="7">
        <f t="shared" si="512"/>
        <v>109.04</v>
      </c>
      <c r="Q3204" t="str">
        <f t="shared" si="510"/>
        <v>theater</v>
      </c>
      <c r="R3204" t="str">
        <f t="shared" si="511"/>
        <v>musical</v>
      </c>
      <c r="S3204" s="4">
        <f t="shared" si="514"/>
        <v>42293.853541666671</v>
      </c>
      <c r="T3204" s="4">
        <f t="shared" si="515"/>
        <v>42352.249305555553</v>
      </c>
      <c r="U3204" s="18">
        <f t="shared" si="516"/>
        <v>58.395763888882357</v>
      </c>
    </row>
    <row r="3205" spans="1:21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513"/>
        <v>25</v>
      </c>
      <c r="P3205" s="7">
        <f t="shared" si="512"/>
        <v>41.666666666666664</v>
      </c>
      <c r="Q3205" t="str">
        <f t="shared" si="510"/>
        <v>theater</v>
      </c>
      <c r="R3205" t="str">
        <f t="shared" si="511"/>
        <v>musical</v>
      </c>
      <c r="S3205" s="4">
        <f t="shared" si="514"/>
        <v>42242.988680555558</v>
      </c>
      <c r="T3205" s="4">
        <f t="shared" si="515"/>
        <v>42272.988680555558</v>
      </c>
      <c r="U3205" s="18">
        <f t="shared" si="516"/>
        <v>30</v>
      </c>
    </row>
    <row r="3206" spans="1:21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513"/>
        <v>0</v>
      </c>
      <c r="P3206" s="7">
        <v>0</v>
      </c>
      <c r="Q3206" t="str">
        <f t="shared" si="510"/>
        <v>theater</v>
      </c>
      <c r="R3206" t="str">
        <f t="shared" si="511"/>
        <v>musical</v>
      </c>
      <c r="S3206" s="4">
        <f t="shared" si="514"/>
        <v>42172.686099537037</v>
      </c>
      <c r="T3206" s="4">
        <f t="shared" si="515"/>
        <v>42202.676388888889</v>
      </c>
      <c r="U3206" s="18">
        <f t="shared" si="516"/>
        <v>29.99028935185197</v>
      </c>
    </row>
    <row r="3207" spans="1:21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513"/>
        <v>3.4125000000000001</v>
      </c>
      <c r="P3207" s="7">
        <f>E3207/L3207</f>
        <v>22.75</v>
      </c>
      <c r="Q3207" t="str">
        <f t="shared" si="510"/>
        <v>theater</v>
      </c>
      <c r="R3207" t="str">
        <f t="shared" si="511"/>
        <v>musical</v>
      </c>
      <c r="S3207" s="4">
        <f t="shared" si="514"/>
        <v>42095.374675925923</v>
      </c>
      <c r="T3207" s="4">
        <f t="shared" si="515"/>
        <v>42125.374675925923</v>
      </c>
      <c r="U3207" s="18">
        <f t="shared" si="516"/>
        <v>30</v>
      </c>
    </row>
    <row r="3208" spans="1:21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513"/>
        <v>0</v>
      </c>
      <c r="P3208" s="7">
        <v>0</v>
      </c>
      <c r="Q3208" t="str">
        <f t="shared" si="510"/>
        <v>theater</v>
      </c>
      <c r="R3208" t="str">
        <f t="shared" si="511"/>
        <v>musical</v>
      </c>
      <c r="S3208" s="4">
        <f t="shared" si="514"/>
        <v>42236.276053240741</v>
      </c>
      <c r="T3208" s="4">
        <f t="shared" si="515"/>
        <v>42266.276053240741</v>
      </c>
      <c r="U3208" s="18">
        <f t="shared" si="516"/>
        <v>30</v>
      </c>
    </row>
    <row r="3209" spans="1:21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513"/>
        <v>46.36363636363636</v>
      </c>
      <c r="P3209" s="7">
        <f t="shared" ref="P3209:P3272" si="517">E3209/L3209</f>
        <v>70.833333333333329</v>
      </c>
      <c r="Q3209" t="str">
        <f t="shared" si="510"/>
        <v>theater</v>
      </c>
      <c r="R3209" t="str">
        <f t="shared" si="511"/>
        <v>musical</v>
      </c>
      <c r="S3209" s="4">
        <f t="shared" si="514"/>
        <v>42057.277858796297</v>
      </c>
      <c r="T3209" s="4">
        <f t="shared" si="515"/>
        <v>42117.236192129625</v>
      </c>
      <c r="U3209" s="18">
        <f t="shared" si="516"/>
        <v>59.958333333328483</v>
      </c>
    </row>
    <row r="3210" spans="1:21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513"/>
        <v>103.49999999999999</v>
      </c>
      <c r="P3210" s="7">
        <f t="shared" si="517"/>
        <v>63.109756097560975</v>
      </c>
      <c r="Q3210" t="str">
        <f t="shared" si="510"/>
        <v>theater</v>
      </c>
      <c r="R3210" t="str">
        <f t="shared" ref="R3210:R3273" si="518">RIGHT(N3210,5)</f>
        <v>plays</v>
      </c>
      <c r="S3210" s="4">
        <f t="shared" si="514"/>
        <v>41827.605057870373</v>
      </c>
      <c r="T3210" s="4">
        <f t="shared" si="515"/>
        <v>41848.605057870373</v>
      </c>
      <c r="U3210" s="18">
        <f t="shared" si="516"/>
        <v>21</v>
      </c>
    </row>
    <row r="3211" spans="1:21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513"/>
        <v>119.32315789473684</v>
      </c>
      <c r="P3211" s="7">
        <f t="shared" si="517"/>
        <v>50.157964601769912</v>
      </c>
      <c r="Q3211" t="str">
        <f t="shared" si="510"/>
        <v>theater</v>
      </c>
      <c r="R3211" t="str">
        <f t="shared" si="518"/>
        <v>plays</v>
      </c>
      <c r="S3211" s="4">
        <f t="shared" si="514"/>
        <v>41778.637245370366</v>
      </c>
      <c r="T3211" s="4">
        <f t="shared" si="515"/>
        <v>41810.958333333336</v>
      </c>
      <c r="U3211" s="18">
        <f t="shared" si="516"/>
        <v>32.321087962969614</v>
      </c>
    </row>
    <row r="3212" spans="1:21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513"/>
        <v>125.76666666666667</v>
      </c>
      <c r="P3212" s="7">
        <f t="shared" si="517"/>
        <v>62.883333333333333</v>
      </c>
      <c r="Q3212" t="str">
        <f t="shared" si="510"/>
        <v>theater</v>
      </c>
      <c r="R3212" t="str">
        <f t="shared" si="518"/>
        <v>plays</v>
      </c>
      <c r="S3212" s="4">
        <f t="shared" si="514"/>
        <v>41013.936562499999</v>
      </c>
      <c r="T3212" s="4">
        <f t="shared" si="515"/>
        <v>41061.165972222225</v>
      </c>
      <c r="U3212" s="18">
        <f t="shared" si="516"/>
        <v>47.229409722225682</v>
      </c>
    </row>
    <row r="3213" spans="1:21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513"/>
        <v>119.74347826086958</v>
      </c>
      <c r="P3213" s="7">
        <f t="shared" si="517"/>
        <v>85.531055900621112</v>
      </c>
      <c r="Q3213" t="str">
        <f t="shared" si="510"/>
        <v>theater</v>
      </c>
      <c r="R3213" t="str">
        <f t="shared" si="518"/>
        <v>plays</v>
      </c>
      <c r="S3213" s="4">
        <f t="shared" si="514"/>
        <v>41834.58657407407</v>
      </c>
      <c r="T3213" s="4">
        <f t="shared" si="515"/>
        <v>41866.083333333336</v>
      </c>
      <c r="U3213" s="18">
        <f t="shared" si="516"/>
        <v>31.496759259265673</v>
      </c>
    </row>
    <row r="3214" spans="1:21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513"/>
        <v>126.25</v>
      </c>
      <c r="P3214" s="7">
        <f t="shared" si="517"/>
        <v>53.723404255319146</v>
      </c>
      <c r="Q3214" t="str">
        <f t="shared" si="510"/>
        <v>theater</v>
      </c>
      <c r="R3214" t="str">
        <f t="shared" si="518"/>
        <v>plays</v>
      </c>
      <c r="S3214" s="4">
        <f t="shared" si="514"/>
        <v>41829.795729166668</v>
      </c>
      <c r="T3214" s="4">
        <f t="shared" si="515"/>
        <v>41859.795729166668</v>
      </c>
      <c r="U3214" s="18">
        <f t="shared" si="516"/>
        <v>30</v>
      </c>
    </row>
    <row r="3215" spans="1:21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513"/>
        <v>100.11666666666667</v>
      </c>
      <c r="P3215" s="7">
        <f t="shared" si="517"/>
        <v>127.80851063829788</v>
      </c>
      <c r="Q3215" t="str">
        <f t="shared" si="510"/>
        <v>theater</v>
      </c>
      <c r="R3215" t="str">
        <f t="shared" si="518"/>
        <v>plays</v>
      </c>
      <c r="S3215" s="4">
        <f t="shared" si="514"/>
        <v>42171.763414351852</v>
      </c>
      <c r="T3215" s="4">
        <f t="shared" si="515"/>
        <v>42211.763414351852</v>
      </c>
      <c r="U3215" s="18">
        <f t="shared" si="516"/>
        <v>40</v>
      </c>
    </row>
    <row r="3216" spans="1:21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513"/>
        <v>102.13333333333334</v>
      </c>
      <c r="P3216" s="7">
        <f t="shared" si="517"/>
        <v>106.57391304347826</v>
      </c>
      <c r="Q3216" t="str">
        <f t="shared" si="510"/>
        <v>theater</v>
      </c>
      <c r="R3216" t="str">
        <f t="shared" si="518"/>
        <v>plays</v>
      </c>
      <c r="S3216" s="4">
        <f t="shared" si="514"/>
        <v>42337.792511574073</v>
      </c>
      <c r="T3216" s="4">
        <f t="shared" si="515"/>
        <v>42374.996527777781</v>
      </c>
      <c r="U3216" s="18">
        <f t="shared" si="516"/>
        <v>37.204016203708306</v>
      </c>
    </row>
    <row r="3217" spans="1:21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513"/>
        <v>100.35142857142858</v>
      </c>
      <c r="P3217" s="7">
        <f t="shared" si="517"/>
        <v>262.11194029850748</v>
      </c>
      <c r="Q3217" t="str">
        <f t="shared" si="510"/>
        <v>theater</v>
      </c>
      <c r="R3217" t="str">
        <f t="shared" si="518"/>
        <v>plays</v>
      </c>
      <c r="S3217" s="4">
        <f t="shared" si="514"/>
        <v>42219.665173611109</v>
      </c>
      <c r="T3217" s="4">
        <f t="shared" si="515"/>
        <v>42257.165972222225</v>
      </c>
      <c r="U3217" s="18">
        <f t="shared" si="516"/>
        <v>37.500798611115897</v>
      </c>
    </row>
    <row r="3218" spans="1:21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513"/>
        <v>100.05</v>
      </c>
      <c r="P3218" s="7">
        <f t="shared" si="517"/>
        <v>57.171428571428571</v>
      </c>
      <c r="Q3218" t="str">
        <f t="shared" si="510"/>
        <v>theater</v>
      </c>
      <c r="R3218" t="str">
        <f t="shared" si="518"/>
        <v>plays</v>
      </c>
      <c r="S3218" s="4">
        <f t="shared" si="514"/>
        <v>42165.462627314817</v>
      </c>
      <c r="T3218" s="4">
        <f t="shared" si="515"/>
        <v>42196.604166666672</v>
      </c>
      <c r="U3218" s="18">
        <f t="shared" si="516"/>
        <v>31.14153935185459</v>
      </c>
    </row>
    <row r="3219" spans="1:21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513"/>
        <v>116.02222222222223</v>
      </c>
      <c r="P3219" s="7">
        <f t="shared" si="517"/>
        <v>50.20192307692308</v>
      </c>
      <c r="Q3219" t="str">
        <f t="shared" si="510"/>
        <v>theater</v>
      </c>
      <c r="R3219" t="str">
        <f t="shared" si="518"/>
        <v>plays</v>
      </c>
      <c r="S3219" s="4">
        <f t="shared" si="514"/>
        <v>42648.546111111107</v>
      </c>
      <c r="T3219" s="4">
        <f t="shared" si="515"/>
        <v>42678.546111111107</v>
      </c>
      <c r="U3219" s="18">
        <f t="shared" si="516"/>
        <v>30</v>
      </c>
    </row>
    <row r="3220" spans="1:21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513"/>
        <v>102.1</v>
      </c>
      <c r="P3220" s="7">
        <f t="shared" si="517"/>
        <v>66.586956521739125</v>
      </c>
      <c r="Q3220" t="str">
        <f t="shared" si="510"/>
        <v>theater</v>
      </c>
      <c r="R3220" t="str">
        <f t="shared" si="518"/>
        <v>plays</v>
      </c>
      <c r="S3220" s="4">
        <f t="shared" si="514"/>
        <v>41971.002152777779</v>
      </c>
      <c r="T3220" s="4">
        <f t="shared" si="515"/>
        <v>42004</v>
      </c>
      <c r="U3220" s="18">
        <f t="shared" si="516"/>
        <v>32.997847222221026</v>
      </c>
    </row>
    <row r="3221" spans="1:21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513"/>
        <v>100.11000000000001</v>
      </c>
      <c r="P3221" s="7">
        <f t="shared" si="517"/>
        <v>168.25210084033614</v>
      </c>
      <c r="Q3221" t="str">
        <f t="shared" si="510"/>
        <v>theater</v>
      </c>
      <c r="R3221" t="str">
        <f t="shared" si="518"/>
        <v>plays</v>
      </c>
      <c r="S3221" s="4">
        <f t="shared" si="514"/>
        <v>42050.983182870375</v>
      </c>
      <c r="T3221" s="4">
        <f t="shared" si="515"/>
        <v>42085.941516203704</v>
      </c>
      <c r="U3221" s="18">
        <f t="shared" si="516"/>
        <v>34.958333333328483</v>
      </c>
    </row>
    <row r="3222" spans="1:21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513"/>
        <v>100.84</v>
      </c>
      <c r="P3222" s="7">
        <f t="shared" si="517"/>
        <v>256.37288135593218</v>
      </c>
      <c r="Q3222" t="str">
        <f t="shared" si="510"/>
        <v>theater</v>
      </c>
      <c r="R3222" t="str">
        <f t="shared" si="518"/>
        <v>plays</v>
      </c>
      <c r="S3222" s="4">
        <f t="shared" si="514"/>
        <v>42772.833379629628</v>
      </c>
      <c r="T3222" s="4">
        <f t="shared" si="515"/>
        <v>42806.875</v>
      </c>
      <c r="U3222" s="18">
        <f t="shared" si="516"/>
        <v>34.041620370371675</v>
      </c>
    </row>
    <row r="3223" spans="1:21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513"/>
        <v>103.42499999999998</v>
      </c>
      <c r="P3223" s="7">
        <f t="shared" si="517"/>
        <v>36.610619469026545</v>
      </c>
      <c r="Q3223" t="str">
        <f t="shared" si="510"/>
        <v>theater</v>
      </c>
      <c r="R3223" t="str">
        <f t="shared" si="518"/>
        <v>plays</v>
      </c>
      <c r="S3223" s="4">
        <f t="shared" si="514"/>
        <v>42155.696793981479</v>
      </c>
      <c r="T3223" s="4">
        <f t="shared" si="515"/>
        <v>42190.696793981479</v>
      </c>
      <c r="U3223" s="18">
        <f t="shared" si="516"/>
        <v>35</v>
      </c>
    </row>
    <row r="3224" spans="1:21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513"/>
        <v>124.8</v>
      </c>
      <c r="P3224" s="7">
        <f t="shared" si="517"/>
        <v>37.142857142857146</v>
      </c>
      <c r="Q3224" t="str">
        <f t="shared" si="510"/>
        <v>theater</v>
      </c>
      <c r="R3224" t="str">
        <f t="shared" si="518"/>
        <v>plays</v>
      </c>
      <c r="S3224" s="4">
        <f t="shared" si="514"/>
        <v>42270.582141203704</v>
      </c>
      <c r="T3224" s="4">
        <f t="shared" si="515"/>
        <v>42301.895138888889</v>
      </c>
      <c r="U3224" s="18">
        <f t="shared" si="516"/>
        <v>31.31299768518511</v>
      </c>
    </row>
    <row r="3225" spans="1:21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513"/>
        <v>109.51612903225806</v>
      </c>
      <c r="P3225" s="7">
        <f t="shared" si="517"/>
        <v>45.878378378378379</v>
      </c>
      <c r="Q3225" t="str">
        <f t="shared" si="510"/>
        <v>theater</v>
      </c>
      <c r="R3225" t="str">
        <f t="shared" si="518"/>
        <v>plays</v>
      </c>
      <c r="S3225" s="4">
        <f t="shared" si="514"/>
        <v>42206.835370370369</v>
      </c>
      <c r="T3225" s="4">
        <f t="shared" si="515"/>
        <v>42236.835370370369</v>
      </c>
      <c r="U3225" s="18">
        <f t="shared" si="516"/>
        <v>30</v>
      </c>
    </row>
    <row r="3226" spans="1:21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513"/>
        <v>102.03333333333333</v>
      </c>
      <c r="P3226" s="7">
        <f t="shared" si="517"/>
        <v>141.71296296296296</v>
      </c>
      <c r="Q3226" t="str">
        <f t="shared" si="510"/>
        <v>theater</v>
      </c>
      <c r="R3226" t="str">
        <f t="shared" si="518"/>
        <v>plays</v>
      </c>
      <c r="S3226" s="4">
        <f t="shared" si="514"/>
        <v>42697.850844907407</v>
      </c>
      <c r="T3226" s="4">
        <f t="shared" si="515"/>
        <v>42745.208333333328</v>
      </c>
      <c r="U3226" s="18">
        <f t="shared" si="516"/>
        <v>47.357488425921474</v>
      </c>
    </row>
    <row r="3227" spans="1:21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513"/>
        <v>102.35000000000001</v>
      </c>
      <c r="P3227" s="7">
        <f t="shared" si="517"/>
        <v>52.487179487179489</v>
      </c>
      <c r="Q3227" t="str">
        <f t="shared" si="510"/>
        <v>theater</v>
      </c>
      <c r="R3227" t="str">
        <f t="shared" si="518"/>
        <v>plays</v>
      </c>
      <c r="S3227" s="4">
        <f t="shared" si="514"/>
        <v>42503.559467592597</v>
      </c>
      <c r="T3227" s="4">
        <f t="shared" si="515"/>
        <v>42524.875</v>
      </c>
      <c r="U3227" s="18">
        <f t="shared" si="516"/>
        <v>21.315532407403225</v>
      </c>
    </row>
    <row r="3228" spans="1:21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513"/>
        <v>104.16666666666667</v>
      </c>
      <c r="P3228" s="7">
        <f t="shared" si="517"/>
        <v>59.523809523809526</v>
      </c>
      <c r="Q3228" t="str">
        <f t="shared" si="510"/>
        <v>theater</v>
      </c>
      <c r="R3228" t="str">
        <f t="shared" si="518"/>
        <v>plays</v>
      </c>
      <c r="S3228" s="4">
        <f t="shared" si="514"/>
        <v>42277.583472222221</v>
      </c>
      <c r="T3228" s="4">
        <f t="shared" si="515"/>
        <v>42307.583472222221</v>
      </c>
      <c r="U3228" s="18">
        <f t="shared" si="516"/>
        <v>30</v>
      </c>
    </row>
    <row r="3229" spans="1:21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513"/>
        <v>125</v>
      </c>
      <c r="P3229" s="7">
        <f t="shared" si="517"/>
        <v>50</v>
      </c>
      <c r="Q3229" t="str">
        <f t="shared" si="510"/>
        <v>theater</v>
      </c>
      <c r="R3229" t="str">
        <f t="shared" si="518"/>
        <v>plays</v>
      </c>
      <c r="S3229" s="4">
        <f t="shared" si="514"/>
        <v>42722.882361111115</v>
      </c>
      <c r="T3229" s="4">
        <f t="shared" si="515"/>
        <v>42752.882361111115</v>
      </c>
      <c r="U3229" s="18">
        <f t="shared" si="516"/>
        <v>30</v>
      </c>
    </row>
    <row r="3230" spans="1:21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513"/>
        <v>102.34285714285714</v>
      </c>
      <c r="P3230" s="7">
        <f t="shared" si="517"/>
        <v>193.62162162162161</v>
      </c>
      <c r="Q3230" t="str">
        <f t="shared" si="510"/>
        <v>theater</v>
      </c>
      <c r="R3230" t="str">
        <f t="shared" si="518"/>
        <v>plays</v>
      </c>
      <c r="S3230" s="4">
        <f t="shared" si="514"/>
        <v>42323.70930555556</v>
      </c>
      <c r="T3230" s="4">
        <f t="shared" si="515"/>
        <v>42355.207638888889</v>
      </c>
      <c r="U3230" s="18">
        <f t="shared" si="516"/>
        <v>31.498333333329356</v>
      </c>
    </row>
    <row r="3231" spans="1:21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513"/>
        <v>107.86500000000001</v>
      </c>
      <c r="P3231" s="7">
        <f t="shared" si="517"/>
        <v>106.79702970297029</v>
      </c>
      <c r="Q3231" t="str">
        <f t="shared" ref="Q3231:Q3294" si="519">LEFT(N3231,7)</f>
        <v>theater</v>
      </c>
      <c r="R3231" t="str">
        <f t="shared" si="518"/>
        <v>plays</v>
      </c>
      <c r="S3231" s="4">
        <f t="shared" si="514"/>
        <v>41933.291643518518</v>
      </c>
      <c r="T3231" s="4">
        <f t="shared" si="515"/>
        <v>41963.333310185189</v>
      </c>
      <c r="U3231" s="18">
        <f t="shared" si="516"/>
        <v>30.041666666671517</v>
      </c>
    </row>
    <row r="3232" spans="1:21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513"/>
        <v>109.88461538461539</v>
      </c>
      <c r="P3232" s="7">
        <f t="shared" si="517"/>
        <v>77.21621621621621</v>
      </c>
      <c r="Q3232" t="str">
        <f t="shared" si="519"/>
        <v>theater</v>
      </c>
      <c r="R3232" t="str">
        <f t="shared" si="518"/>
        <v>plays</v>
      </c>
      <c r="S3232" s="4">
        <f t="shared" si="514"/>
        <v>41898.168124999997</v>
      </c>
      <c r="T3232" s="4">
        <f t="shared" si="515"/>
        <v>41913.165972222225</v>
      </c>
      <c r="U3232" s="18">
        <f t="shared" si="516"/>
        <v>14.997847222228302</v>
      </c>
    </row>
    <row r="3233" spans="1:21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513"/>
        <v>161</v>
      </c>
      <c r="P3233" s="7">
        <f t="shared" si="517"/>
        <v>57.5</v>
      </c>
      <c r="Q3233" t="str">
        <f t="shared" si="519"/>
        <v>theater</v>
      </c>
      <c r="R3233" t="str">
        <f t="shared" si="518"/>
        <v>plays</v>
      </c>
      <c r="S3233" s="4">
        <f t="shared" si="514"/>
        <v>42446.943831018521</v>
      </c>
      <c r="T3233" s="4">
        <f t="shared" si="515"/>
        <v>42476.943831018521</v>
      </c>
      <c r="U3233" s="18">
        <f t="shared" si="516"/>
        <v>30</v>
      </c>
    </row>
    <row r="3234" spans="1:21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513"/>
        <v>131.20000000000002</v>
      </c>
      <c r="P3234" s="7">
        <f t="shared" si="517"/>
        <v>50.46153846153846</v>
      </c>
      <c r="Q3234" t="str">
        <f t="shared" si="519"/>
        <v>theater</v>
      </c>
      <c r="R3234" t="str">
        <f t="shared" si="518"/>
        <v>plays</v>
      </c>
      <c r="S3234" s="4">
        <f t="shared" si="514"/>
        <v>42463.81385416667</v>
      </c>
      <c r="T3234" s="4">
        <f t="shared" si="515"/>
        <v>42494.165972222225</v>
      </c>
      <c r="U3234" s="18">
        <f t="shared" si="516"/>
        <v>30.352118055554456</v>
      </c>
    </row>
    <row r="3235" spans="1:21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513"/>
        <v>118.8</v>
      </c>
      <c r="P3235" s="7">
        <f t="shared" si="517"/>
        <v>97.377049180327873</v>
      </c>
      <c r="Q3235" t="str">
        <f t="shared" si="519"/>
        <v>theater</v>
      </c>
      <c r="R3235" t="str">
        <f t="shared" si="518"/>
        <v>plays</v>
      </c>
      <c r="S3235" s="4">
        <f t="shared" si="514"/>
        <v>42766.805034722223</v>
      </c>
      <c r="T3235" s="4">
        <f t="shared" si="515"/>
        <v>42796.805034722223</v>
      </c>
      <c r="U3235" s="18">
        <f t="shared" si="516"/>
        <v>30</v>
      </c>
    </row>
    <row r="3236" spans="1:21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513"/>
        <v>100.39275000000001</v>
      </c>
      <c r="P3236" s="7">
        <f t="shared" si="517"/>
        <v>34.91921739130435</v>
      </c>
      <c r="Q3236" t="str">
        <f t="shared" si="519"/>
        <v>theater</v>
      </c>
      <c r="R3236" t="str">
        <f t="shared" si="518"/>
        <v>plays</v>
      </c>
      <c r="S3236" s="4">
        <f t="shared" si="514"/>
        <v>42734.789444444439</v>
      </c>
      <c r="T3236" s="4">
        <f t="shared" si="515"/>
        <v>42767.979861111111</v>
      </c>
      <c r="U3236" s="18">
        <f t="shared" si="516"/>
        <v>33.190416666671808</v>
      </c>
    </row>
    <row r="3237" spans="1:21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513"/>
        <v>103.20666666666666</v>
      </c>
      <c r="P3237" s="7">
        <f t="shared" si="517"/>
        <v>85.530386740331494</v>
      </c>
      <c r="Q3237" t="str">
        <f t="shared" si="519"/>
        <v>theater</v>
      </c>
      <c r="R3237" t="str">
        <f t="shared" si="518"/>
        <v>plays</v>
      </c>
      <c r="S3237" s="4">
        <f t="shared" si="514"/>
        <v>42522.347812499997</v>
      </c>
      <c r="T3237" s="4">
        <f t="shared" si="515"/>
        <v>42552.347812499997</v>
      </c>
      <c r="U3237" s="18">
        <f t="shared" si="516"/>
        <v>30</v>
      </c>
    </row>
    <row r="3238" spans="1:21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513"/>
        <v>100.6</v>
      </c>
      <c r="P3238" s="7">
        <f t="shared" si="517"/>
        <v>182.90909090909091</v>
      </c>
      <c r="Q3238" t="str">
        <f t="shared" si="519"/>
        <v>theater</v>
      </c>
      <c r="R3238" t="str">
        <f t="shared" si="518"/>
        <v>plays</v>
      </c>
      <c r="S3238" s="4">
        <f t="shared" si="514"/>
        <v>42702.917048611111</v>
      </c>
      <c r="T3238" s="4">
        <f t="shared" si="515"/>
        <v>42732.917048611111</v>
      </c>
      <c r="U3238" s="18">
        <f t="shared" si="516"/>
        <v>30</v>
      </c>
    </row>
    <row r="3239" spans="1:21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513"/>
        <v>100.78754285714287</v>
      </c>
      <c r="P3239" s="7">
        <f t="shared" si="517"/>
        <v>131.13620817843866</v>
      </c>
      <c r="Q3239" t="str">
        <f t="shared" si="519"/>
        <v>theater</v>
      </c>
      <c r="R3239" t="str">
        <f t="shared" si="518"/>
        <v>plays</v>
      </c>
      <c r="S3239" s="4">
        <f t="shared" si="514"/>
        <v>42252.474351851852</v>
      </c>
      <c r="T3239" s="4">
        <f t="shared" si="515"/>
        <v>42276.165972222225</v>
      </c>
      <c r="U3239" s="18">
        <f t="shared" si="516"/>
        <v>23.69162037037313</v>
      </c>
    </row>
    <row r="3240" spans="1:21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513"/>
        <v>112.32142857142857</v>
      </c>
      <c r="P3240" s="7">
        <f t="shared" si="517"/>
        <v>39.810126582278478</v>
      </c>
      <c r="Q3240" t="str">
        <f t="shared" si="519"/>
        <v>theater</v>
      </c>
      <c r="R3240" t="str">
        <f t="shared" si="518"/>
        <v>plays</v>
      </c>
      <c r="S3240" s="4">
        <f t="shared" si="514"/>
        <v>42156.510393518518</v>
      </c>
      <c r="T3240" s="4">
        <f t="shared" si="515"/>
        <v>42186.510393518518</v>
      </c>
      <c r="U3240" s="18">
        <f t="shared" si="516"/>
        <v>30</v>
      </c>
    </row>
    <row r="3241" spans="1:21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513"/>
        <v>105.91914022517912</v>
      </c>
      <c r="P3241" s="7">
        <f t="shared" si="517"/>
        <v>59.701730769230764</v>
      </c>
      <c r="Q3241" t="str">
        <f t="shared" si="519"/>
        <v>theater</v>
      </c>
      <c r="R3241" t="str">
        <f t="shared" si="518"/>
        <v>plays</v>
      </c>
      <c r="S3241" s="4">
        <f t="shared" si="514"/>
        <v>42278.089039351849</v>
      </c>
      <c r="T3241" s="4">
        <f t="shared" si="515"/>
        <v>42302.999305555553</v>
      </c>
      <c r="U3241" s="18">
        <f t="shared" si="516"/>
        <v>24.910266203703941</v>
      </c>
    </row>
    <row r="3242" spans="1:21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513"/>
        <v>100.56666666666668</v>
      </c>
      <c r="P3242" s="7">
        <f t="shared" si="517"/>
        <v>88.735294117647058</v>
      </c>
      <c r="Q3242" t="str">
        <f t="shared" si="519"/>
        <v>theater</v>
      </c>
      <c r="R3242" t="str">
        <f t="shared" si="518"/>
        <v>plays</v>
      </c>
      <c r="S3242" s="4">
        <f t="shared" si="514"/>
        <v>42754.693842592591</v>
      </c>
      <c r="T3242" s="4">
        <f t="shared" si="515"/>
        <v>42782.958333333328</v>
      </c>
      <c r="U3242" s="18">
        <f t="shared" si="516"/>
        <v>28.264490740737529</v>
      </c>
    </row>
    <row r="3243" spans="1:21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513"/>
        <v>115.30588235294117</v>
      </c>
      <c r="P3243" s="7">
        <f t="shared" si="517"/>
        <v>58.688622754491021</v>
      </c>
      <c r="Q3243" t="str">
        <f t="shared" si="519"/>
        <v>theater</v>
      </c>
      <c r="R3243" t="str">
        <f t="shared" si="518"/>
        <v>plays</v>
      </c>
      <c r="S3243" s="4">
        <f t="shared" si="514"/>
        <v>41893.324884259258</v>
      </c>
      <c r="T3243" s="4">
        <f t="shared" si="515"/>
        <v>41926.290972222225</v>
      </c>
      <c r="U3243" s="18">
        <f t="shared" si="516"/>
        <v>32.966087962966412</v>
      </c>
    </row>
    <row r="3244" spans="1:21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513"/>
        <v>127.30419999999999</v>
      </c>
      <c r="P3244" s="7">
        <f t="shared" si="517"/>
        <v>69.56513661202186</v>
      </c>
      <c r="Q3244" t="str">
        <f t="shared" si="519"/>
        <v>theater</v>
      </c>
      <c r="R3244" t="str">
        <f t="shared" si="518"/>
        <v>plays</v>
      </c>
      <c r="S3244" s="4">
        <f t="shared" si="514"/>
        <v>41871.755694444444</v>
      </c>
      <c r="T3244" s="4">
        <f t="shared" si="515"/>
        <v>41901.755694444444</v>
      </c>
      <c r="U3244" s="18">
        <f t="shared" si="516"/>
        <v>30</v>
      </c>
    </row>
    <row r="3245" spans="1:21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513"/>
        <v>102.83750000000001</v>
      </c>
      <c r="P3245" s="7">
        <f t="shared" si="517"/>
        <v>115.87323943661971</v>
      </c>
      <c r="Q3245" t="str">
        <f t="shared" si="519"/>
        <v>theater</v>
      </c>
      <c r="R3245" t="str">
        <f t="shared" si="518"/>
        <v>plays</v>
      </c>
      <c r="S3245" s="4">
        <f t="shared" si="514"/>
        <v>42262.096782407403</v>
      </c>
      <c r="T3245" s="4">
        <f t="shared" si="515"/>
        <v>42286</v>
      </c>
      <c r="U3245" s="18">
        <f t="shared" si="516"/>
        <v>23.903217592596775</v>
      </c>
    </row>
    <row r="3246" spans="1:21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513"/>
        <v>102.9375</v>
      </c>
      <c r="P3246" s="7">
        <f t="shared" si="517"/>
        <v>23.869565217391305</v>
      </c>
      <c r="Q3246" t="str">
        <f t="shared" si="519"/>
        <v>theater</v>
      </c>
      <c r="R3246" t="str">
        <f t="shared" si="518"/>
        <v>plays</v>
      </c>
      <c r="S3246" s="4">
        <f t="shared" si="514"/>
        <v>42675.694236111114</v>
      </c>
      <c r="T3246" s="4">
        <f t="shared" si="515"/>
        <v>42705.735902777778</v>
      </c>
      <c r="U3246" s="18">
        <f t="shared" si="516"/>
        <v>30.041666666664241</v>
      </c>
    </row>
    <row r="3247" spans="1:21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513"/>
        <v>104.3047619047619</v>
      </c>
      <c r="P3247" s="7">
        <f t="shared" si="517"/>
        <v>81.125925925925927</v>
      </c>
      <c r="Q3247" t="str">
        <f t="shared" si="519"/>
        <v>theater</v>
      </c>
      <c r="R3247" t="str">
        <f t="shared" si="518"/>
        <v>plays</v>
      </c>
      <c r="S3247" s="4">
        <f t="shared" si="514"/>
        <v>42135.60020833333</v>
      </c>
      <c r="T3247" s="4">
        <f t="shared" si="515"/>
        <v>42167.083333333328</v>
      </c>
      <c r="U3247" s="18">
        <f t="shared" si="516"/>
        <v>31.483124999998836</v>
      </c>
    </row>
    <row r="3248" spans="1:21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513"/>
        <v>111.22000000000001</v>
      </c>
      <c r="P3248" s="7">
        <f t="shared" si="517"/>
        <v>57.626943005181346</v>
      </c>
      <c r="Q3248" t="str">
        <f t="shared" si="519"/>
        <v>theater</v>
      </c>
      <c r="R3248" t="str">
        <f t="shared" si="518"/>
        <v>plays</v>
      </c>
      <c r="S3248" s="4">
        <f t="shared" si="514"/>
        <v>42230.472222222219</v>
      </c>
      <c r="T3248" s="4">
        <f t="shared" si="515"/>
        <v>42259.165972222225</v>
      </c>
      <c r="U3248" s="18">
        <f t="shared" si="516"/>
        <v>28.693750000005821</v>
      </c>
    </row>
    <row r="3249" spans="1:21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513"/>
        <v>105.86</v>
      </c>
      <c r="P3249" s="7">
        <f t="shared" si="517"/>
        <v>46.429824561403507</v>
      </c>
      <c r="Q3249" t="str">
        <f t="shared" si="519"/>
        <v>theater</v>
      </c>
      <c r="R3249" t="str">
        <f t="shared" si="518"/>
        <v>plays</v>
      </c>
      <c r="S3249" s="4">
        <f t="shared" si="514"/>
        <v>42167.434166666666</v>
      </c>
      <c r="T3249" s="4">
        <f t="shared" si="515"/>
        <v>42197.434166666666</v>
      </c>
      <c r="U3249" s="18">
        <f t="shared" si="516"/>
        <v>30</v>
      </c>
    </row>
    <row r="3250" spans="1:21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513"/>
        <v>100.79166666666666</v>
      </c>
      <c r="P3250" s="7">
        <f t="shared" si="517"/>
        <v>60.475000000000001</v>
      </c>
      <c r="Q3250" t="str">
        <f t="shared" si="519"/>
        <v>theater</v>
      </c>
      <c r="R3250" t="str">
        <f t="shared" si="518"/>
        <v>plays</v>
      </c>
      <c r="S3250" s="4">
        <f t="shared" si="514"/>
        <v>42068.888391203705</v>
      </c>
      <c r="T3250" s="4">
        <f t="shared" si="515"/>
        <v>42098.846724537041</v>
      </c>
      <c r="U3250" s="18">
        <f t="shared" si="516"/>
        <v>29.958333333335759</v>
      </c>
    </row>
    <row r="3251" spans="1:21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513"/>
        <v>104.92727272727274</v>
      </c>
      <c r="P3251" s="7">
        <f t="shared" si="517"/>
        <v>65.579545454545453</v>
      </c>
      <c r="Q3251" t="str">
        <f t="shared" si="519"/>
        <v>theater</v>
      </c>
      <c r="R3251" t="str">
        <f t="shared" si="518"/>
        <v>plays</v>
      </c>
      <c r="S3251" s="4">
        <f t="shared" si="514"/>
        <v>42145.746689814812</v>
      </c>
      <c r="T3251" s="4">
        <f t="shared" si="515"/>
        <v>42175.746689814812</v>
      </c>
      <c r="U3251" s="18">
        <f t="shared" si="516"/>
        <v>30</v>
      </c>
    </row>
    <row r="3252" spans="1:21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513"/>
        <v>101.55199999999999</v>
      </c>
      <c r="P3252" s="7">
        <f t="shared" si="517"/>
        <v>119.1924882629108</v>
      </c>
      <c r="Q3252" t="str">
        <f t="shared" si="519"/>
        <v>theater</v>
      </c>
      <c r="R3252" t="str">
        <f t="shared" si="518"/>
        <v>plays</v>
      </c>
      <c r="S3252" s="4">
        <f t="shared" si="514"/>
        <v>41918.742175925923</v>
      </c>
      <c r="T3252" s="4">
        <f t="shared" si="515"/>
        <v>41948.783842592595</v>
      </c>
      <c r="U3252" s="18">
        <f t="shared" si="516"/>
        <v>30.041666666671517</v>
      </c>
    </row>
    <row r="3253" spans="1:21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513"/>
        <v>110.73333333333333</v>
      </c>
      <c r="P3253" s="7">
        <f t="shared" si="517"/>
        <v>83.05</v>
      </c>
      <c r="Q3253" t="str">
        <f t="shared" si="519"/>
        <v>theater</v>
      </c>
      <c r="R3253" t="str">
        <f t="shared" si="518"/>
        <v>plays</v>
      </c>
      <c r="S3253" s="4">
        <f t="shared" si="514"/>
        <v>42146.731087962966</v>
      </c>
      <c r="T3253" s="4">
        <f t="shared" si="515"/>
        <v>42176.731087962966</v>
      </c>
      <c r="U3253" s="18">
        <f t="shared" si="516"/>
        <v>30</v>
      </c>
    </row>
    <row r="3254" spans="1:21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513"/>
        <v>127.82222222222221</v>
      </c>
      <c r="P3254" s="7">
        <f t="shared" si="517"/>
        <v>57.52</v>
      </c>
      <c r="Q3254" t="str">
        <f t="shared" si="519"/>
        <v>theater</v>
      </c>
      <c r="R3254" t="str">
        <f t="shared" si="518"/>
        <v>plays</v>
      </c>
      <c r="S3254" s="4">
        <f t="shared" si="514"/>
        <v>42590.472685185188</v>
      </c>
      <c r="T3254" s="4">
        <f t="shared" si="515"/>
        <v>42620.472685185188</v>
      </c>
      <c r="U3254" s="18">
        <f t="shared" si="516"/>
        <v>30</v>
      </c>
    </row>
    <row r="3255" spans="1:21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513"/>
        <v>101.82500000000002</v>
      </c>
      <c r="P3255" s="7">
        <f t="shared" si="517"/>
        <v>177.08695652173913</v>
      </c>
      <c r="Q3255" t="str">
        <f t="shared" si="519"/>
        <v>theater</v>
      </c>
      <c r="R3255" t="str">
        <f t="shared" si="518"/>
        <v>plays</v>
      </c>
      <c r="S3255" s="4">
        <f t="shared" si="514"/>
        <v>42602.576712962968</v>
      </c>
      <c r="T3255" s="4">
        <f t="shared" si="515"/>
        <v>42621.15625</v>
      </c>
      <c r="U3255" s="18">
        <f t="shared" si="516"/>
        <v>18.579537037032424</v>
      </c>
    </row>
    <row r="3256" spans="1:21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513"/>
        <v>101.25769230769231</v>
      </c>
      <c r="P3256" s="7">
        <f t="shared" si="517"/>
        <v>70.771505376344081</v>
      </c>
      <c r="Q3256" t="str">
        <f t="shared" si="519"/>
        <v>theater</v>
      </c>
      <c r="R3256" t="str">
        <f t="shared" si="518"/>
        <v>plays</v>
      </c>
      <c r="S3256" s="4">
        <f t="shared" si="514"/>
        <v>42059.085752314815</v>
      </c>
      <c r="T3256" s="4">
        <f t="shared" si="515"/>
        <v>42089.044085648144</v>
      </c>
      <c r="U3256" s="18">
        <f t="shared" si="516"/>
        <v>29.958333333328483</v>
      </c>
    </row>
    <row r="3257" spans="1:21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513"/>
        <v>175</v>
      </c>
      <c r="P3257" s="7">
        <f t="shared" si="517"/>
        <v>29.166666666666668</v>
      </c>
      <c r="Q3257" t="str">
        <f t="shared" si="519"/>
        <v>theater</v>
      </c>
      <c r="R3257" t="str">
        <f t="shared" si="518"/>
        <v>plays</v>
      </c>
      <c r="S3257" s="4">
        <f t="shared" si="514"/>
        <v>41889.768229166664</v>
      </c>
      <c r="T3257" s="4">
        <f t="shared" si="515"/>
        <v>41919.768229166664</v>
      </c>
      <c r="U3257" s="18">
        <f t="shared" si="516"/>
        <v>30</v>
      </c>
    </row>
    <row r="3258" spans="1:21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513"/>
        <v>128.06</v>
      </c>
      <c r="P3258" s="7">
        <f t="shared" si="517"/>
        <v>72.76136363636364</v>
      </c>
      <c r="Q3258" t="str">
        <f t="shared" si="519"/>
        <v>theater</v>
      </c>
      <c r="R3258" t="str">
        <f t="shared" si="518"/>
        <v>plays</v>
      </c>
      <c r="S3258" s="4">
        <f t="shared" si="514"/>
        <v>42144.573807870373</v>
      </c>
      <c r="T3258" s="4">
        <f t="shared" si="515"/>
        <v>42166.165972222225</v>
      </c>
      <c r="U3258" s="18">
        <f t="shared" si="516"/>
        <v>21.592164351852261</v>
      </c>
    </row>
    <row r="3259" spans="1:21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513"/>
        <v>106.29949999999999</v>
      </c>
      <c r="P3259" s="7">
        <f t="shared" si="517"/>
        <v>51.853414634146333</v>
      </c>
      <c r="Q3259" t="str">
        <f t="shared" si="519"/>
        <v>theater</v>
      </c>
      <c r="R3259" t="str">
        <f t="shared" si="518"/>
        <v>plays</v>
      </c>
      <c r="S3259" s="4">
        <f t="shared" si="514"/>
        <v>42758.559629629628</v>
      </c>
      <c r="T3259" s="4">
        <f t="shared" si="515"/>
        <v>42788.559629629628</v>
      </c>
      <c r="U3259" s="18">
        <f t="shared" si="516"/>
        <v>30</v>
      </c>
    </row>
    <row r="3260" spans="1:21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513"/>
        <v>105.21428571428571</v>
      </c>
      <c r="P3260" s="7">
        <f t="shared" si="517"/>
        <v>98.2</v>
      </c>
      <c r="Q3260" t="str">
        <f t="shared" si="519"/>
        <v>theater</v>
      </c>
      <c r="R3260" t="str">
        <f t="shared" si="518"/>
        <v>plays</v>
      </c>
      <c r="S3260" s="4">
        <f t="shared" si="514"/>
        <v>41982.887280092589</v>
      </c>
      <c r="T3260" s="4">
        <f t="shared" si="515"/>
        <v>42012.887280092589</v>
      </c>
      <c r="U3260" s="18">
        <f t="shared" si="516"/>
        <v>30</v>
      </c>
    </row>
    <row r="3261" spans="1:21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513"/>
        <v>106.16782608695652</v>
      </c>
      <c r="P3261" s="7">
        <f t="shared" si="517"/>
        <v>251.7381443298969</v>
      </c>
      <c r="Q3261" t="str">
        <f t="shared" si="519"/>
        <v>theater</v>
      </c>
      <c r="R3261" t="str">
        <f t="shared" si="518"/>
        <v>plays</v>
      </c>
      <c r="S3261" s="4">
        <f t="shared" si="514"/>
        <v>42614.760937500003</v>
      </c>
      <c r="T3261" s="4">
        <f t="shared" si="515"/>
        <v>42644.165972222225</v>
      </c>
      <c r="U3261" s="18">
        <f t="shared" si="516"/>
        <v>29.405034722221899</v>
      </c>
    </row>
    <row r="3262" spans="1:21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513"/>
        <v>109.24000000000001</v>
      </c>
      <c r="P3262" s="7">
        <f t="shared" si="517"/>
        <v>74.821917808219183</v>
      </c>
      <c r="Q3262" t="str">
        <f t="shared" si="519"/>
        <v>theater</v>
      </c>
      <c r="R3262" t="str">
        <f t="shared" si="518"/>
        <v>plays</v>
      </c>
      <c r="S3262" s="4">
        <f t="shared" si="514"/>
        <v>42303.672662037032</v>
      </c>
      <c r="T3262" s="4">
        <f t="shared" si="515"/>
        <v>42338.714328703703</v>
      </c>
      <c r="U3262" s="18">
        <f t="shared" si="516"/>
        <v>35.041666666671517</v>
      </c>
    </row>
    <row r="3263" spans="1:21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513"/>
        <v>100.45454545454547</v>
      </c>
      <c r="P3263" s="7">
        <f t="shared" si="517"/>
        <v>67.65306122448979</v>
      </c>
      <c r="Q3263" t="str">
        <f t="shared" si="519"/>
        <v>theater</v>
      </c>
      <c r="R3263" t="str">
        <f t="shared" si="518"/>
        <v>plays</v>
      </c>
      <c r="S3263" s="4">
        <f t="shared" si="514"/>
        <v>42171.725416666668</v>
      </c>
      <c r="T3263" s="4">
        <f t="shared" si="515"/>
        <v>42201.725416666668</v>
      </c>
      <c r="U3263" s="18">
        <f t="shared" si="516"/>
        <v>30</v>
      </c>
    </row>
    <row r="3264" spans="1:21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513"/>
        <v>103.04098360655738</v>
      </c>
      <c r="P3264" s="7">
        <f t="shared" si="517"/>
        <v>93.81343283582089</v>
      </c>
      <c r="Q3264" t="str">
        <f t="shared" si="519"/>
        <v>theater</v>
      </c>
      <c r="R3264" t="str">
        <f t="shared" si="518"/>
        <v>plays</v>
      </c>
      <c r="S3264" s="4">
        <f t="shared" si="514"/>
        <v>41964.315532407403</v>
      </c>
      <c r="T3264" s="4">
        <f t="shared" si="515"/>
        <v>41995.166666666672</v>
      </c>
      <c r="U3264" s="18">
        <f t="shared" si="516"/>
        <v>30.851134259268292</v>
      </c>
    </row>
    <row r="3265" spans="1:21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513"/>
        <v>112.1664</v>
      </c>
      <c r="P3265" s="7">
        <f t="shared" si="517"/>
        <v>41.237647058823526</v>
      </c>
      <c r="Q3265" t="str">
        <f t="shared" si="519"/>
        <v>theater</v>
      </c>
      <c r="R3265" t="str">
        <f t="shared" si="518"/>
        <v>plays</v>
      </c>
      <c r="S3265" s="4">
        <f t="shared" si="514"/>
        <v>42284.516064814816</v>
      </c>
      <c r="T3265" s="4">
        <f t="shared" si="515"/>
        <v>42307.875</v>
      </c>
      <c r="U3265" s="18">
        <f t="shared" si="516"/>
        <v>23.358935185184237</v>
      </c>
    </row>
    <row r="3266" spans="1:21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520">(E3266/D3266)*100</f>
        <v>103</v>
      </c>
      <c r="P3266" s="7">
        <f t="shared" si="517"/>
        <v>52.551020408163268</v>
      </c>
      <c r="Q3266" t="str">
        <f t="shared" si="519"/>
        <v>theater</v>
      </c>
      <c r="R3266" t="str">
        <f t="shared" si="518"/>
        <v>plays</v>
      </c>
      <c r="S3266" s="4">
        <f t="shared" ref="S3266:S3329" si="521" xml:space="preserve"> ((J3266/86400) +25569)</f>
        <v>42016.800208333334</v>
      </c>
      <c r="T3266" s="4">
        <f t="shared" ref="T3266:T3329" si="522" xml:space="preserve"> ((I3266/86400) +25569)</f>
        <v>42032.916666666672</v>
      </c>
      <c r="U3266" s="18">
        <f t="shared" si="516"/>
        <v>16.116458333337505</v>
      </c>
    </row>
    <row r="3267" spans="1:21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520"/>
        <v>164</v>
      </c>
      <c r="P3267" s="7">
        <f t="shared" si="517"/>
        <v>70.285714285714292</v>
      </c>
      <c r="Q3267" t="str">
        <f t="shared" si="519"/>
        <v>theater</v>
      </c>
      <c r="R3267" t="str">
        <f t="shared" si="518"/>
        <v>plays</v>
      </c>
      <c r="S3267" s="4">
        <f t="shared" si="521"/>
        <v>42311.711979166663</v>
      </c>
      <c r="T3267" s="4">
        <f t="shared" si="522"/>
        <v>42341.708333333328</v>
      </c>
      <c r="U3267" s="18">
        <f t="shared" ref="U3267:U3330" si="523">T3267-S3267</f>
        <v>29.996354166665697</v>
      </c>
    </row>
    <row r="3268" spans="1:21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520"/>
        <v>131.28333333333333</v>
      </c>
      <c r="P3268" s="7">
        <f t="shared" si="517"/>
        <v>48.325153374233132</v>
      </c>
      <c r="Q3268" t="str">
        <f t="shared" si="519"/>
        <v>theater</v>
      </c>
      <c r="R3268" t="str">
        <f t="shared" si="518"/>
        <v>plays</v>
      </c>
      <c r="S3268" s="4">
        <f t="shared" si="521"/>
        <v>42136.536134259259</v>
      </c>
      <c r="T3268" s="4">
        <f t="shared" si="522"/>
        <v>42167.875</v>
      </c>
      <c r="U3268" s="18">
        <f t="shared" si="523"/>
        <v>31.338865740741312</v>
      </c>
    </row>
    <row r="3269" spans="1:21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520"/>
        <v>102.1</v>
      </c>
      <c r="P3269" s="7">
        <f t="shared" si="517"/>
        <v>53.177083333333336</v>
      </c>
      <c r="Q3269" t="str">
        <f t="shared" si="519"/>
        <v>theater</v>
      </c>
      <c r="R3269" t="str">
        <f t="shared" si="518"/>
        <v>plays</v>
      </c>
      <c r="S3269" s="4">
        <f t="shared" si="521"/>
        <v>42172.757638888885</v>
      </c>
      <c r="T3269" s="4">
        <f t="shared" si="522"/>
        <v>42202.757638888885</v>
      </c>
      <c r="U3269" s="18">
        <f t="shared" si="523"/>
        <v>30</v>
      </c>
    </row>
    <row r="3270" spans="1:21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520"/>
        <v>128</v>
      </c>
      <c r="P3270" s="7">
        <f t="shared" si="517"/>
        <v>60.952380952380949</v>
      </c>
      <c r="Q3270" t="str">
        <f t="shared" si="519"/>
        <v>theater</v>
      </c>
      <c r="R3270" t="str">
        <f t="shared" si="518"/>
        <v>plays</v>
      </c>
      <c r="S3270" s="4">
        <f t="shared" si="521"/>
        <v>42590.90425925926</v>
      </c>
      <c r="T3270" s="4">
        <f t="shared" si="522"/>
        <v>42606.90425925926</v>
      </c>
      <c r="U3270" s="18">
        <f t="shared" si="523"/>
        <v>16</v>
      </c>
    </row>
    <row r="3271" spans="1:21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520"/>
        <v>101.49999999999999</v>
      </c>
      <c r="P3271" s="7">
        <f t="shared" si="517"/>
        <v>116</v>
      </c>
      <c r="Q3271" t="str">
        <f t="shared" si="519"/>
        <v>theater</v>
      </c>
      <c r="R3271" t="str">
        <f t="shared" si="518"/>
        <v>plays</v>
      </c>
      <c r="S3271" s="4">
        <f t="shared" si="521"/>
        <v>42137.395798611113</v>
      </c>
      <c r="T3271" s="4">
        <f t="shared" si="522"/>
        <v>42171.458333333328</v>
      </c>
      <c r="U3271" s="18">
        <f t="shared" si="523"/>
        <v>34.062534722215787</v>
      </c>
    </row>
    <row r="3272" spans="1:21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520"/>
        <v>101.66666666666666</v>
      </c>
      <c r="P3272" s="7">
        <f t="shared" si="517"/>
        <v>61</v>
      </c>
      <c r="Q3272" t="str">
        <f t="shared" si="519"/>
        <v>theater</v>
      </c>
      <c r="R3272" t="str">
        <f t="shared" si="518"/>
        <v>plays</v>
      </c>
      <c r="S3272" s="4">
        <f t="shared" si="521"/>
        <v>42167.533159722225</v>
      </c>
      <c r="T3272" s="4">
        <f t="shared" si="522"/>
        <v>42197.533159722225</v>
      </c>
      <c r="U3272" s="18">
        <f t="shared" si="523"/>
        <v>30</v>
      </c>
    </row>
    <row r="3273" spans="1:21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520"/>
        <v>130</v>
      </c>
      <c r="P3273" s="7">
        <f t="shared" ref="P3273:P3336" si="524">E3273/L3273</f>
        <v>38.235294117647058</v>
      </c>
      <c r="Q3273" t="str">
        <f t="shared" si="519"/>
        <v>theater</v>
      </c>
      <c r="R3273" t="str">
        <f t="shared" si="518"/>
        <v>plays</v>
      </c>
      <c r="S3273" s="4">
        <f t="shared" si="521"/>
        <v>41915.437210648146</v>
      </c>
      <c r="T3273" s="4">
        <f t="shared" si="522"/>
        <v>41945.478877314818</v>
      </c>
      <c r="U3273" s="18">
        <f t="shared" si="523"/>
        <v>30.041666666671517</v>
      </c>
    </row>
    <row r="3274" spans="1:21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520"/>
        <v>154.43</v>
      </c>
      <c r="P3274" s="7">
        <f t="shared" si="524"/>
        <v>106.50344827586207</v>
      </c>
      <c r="Q3274" t="str">
        <f t="shared" si="519"/>
        <v>theater</v>
      </c>
      <c r="R3274" t="str">
        <f t="shared" ref="R3274:R3337" si="525">RIGHT(N3274,5)</f>
        <v>plays</v>
      </c>
      <c r="S3274" s="4">
        <f t="shared" si="521"/>
        <v>42284.500104166669</v>
      </c>
      <c r="T3274" s="4">
        <f t="shared" si="522"/>
        <v>42314.541770833333</v>
      </c>
      <c r="U3274" s="18">
        <f t="shared" si="523"/>
        <v>30.041666666664241</v>
      </c>
    </row>
    <row r="3275" spans="1:21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520"/>
        <v>107.4</v>
      </c>
      <c r="P3275" s="7">
        <f t="shared" si="524"/>
        <v>204.57142857142858</v>
      </c>
      <c r="Q3275" t="str">
        <f t="shared" si="519"/>
        <v>theater</v>
      </c>
      <c r="R3275" t="str">
        <f t="shared" si="525"/>
        <v>plays</v>
      </c>
      <c r="S3275" s="4">
        <f t="shared" si="521"/>
        <v>42611.801412037035</v>
      </c>
      <c r="T3275" s="4">
        <f t="shared" si="522"/>
        <v>42627.791666666672</v>
      </c>
      <c r="U3275" s="18">
        <f t="shared" si="523"/>
        <v>15.990254629636183</v>
      </c>
    </row>
    <row r="3276" spans="1:21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520"/>
        <v>101.32258064516128</v>
      </c>
      <c r="P3276" s="7">
        <f t="shared" si="524"/>
        <v>54.912587412587413</v>
      </c>
      <c r="Q3276" t="str">
        <f t="shared" si="519"/>
        <v>theater</v>
      </c>
      <c r="R3276" t="str">
        <f t="shared" si="525"/>
        <v>plays</v>
      </c>
      <c r="S3276" s="4">
        <f t="shared" si="521"/>
        <v>42400.704537037032</v>
      </c>
      <c r="T3276" s="4">
        <f t="shared" si="522"/>
        <v>42444.875</v>
      </c>
      <c r="U3276" s="18">
        <f t="shared" si="523"/>
        <v>44.170462962967576</v>
      </c>
    </row>
    <row r="3277" spans="1:21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520"/>
        <v>100.27777777777777</v>
      </c>
      <c r="P3277" s="7">
        <f t="shared" si="524"/>
        <v>150.41666666666666</v>
      </c>
      <c r="Q3277" t="str">
        <f t="shared" si="519"/>
        <v>theater</v>
      </c>
      <c r="R3277" t="str">
        <f t="shared" si="525"/>
        <v>plays</v>
      </c>
      <c r="S3277" s="4">
        <f t="shared" si="521"/>
        <v>42017.88045138889</v>
      </c>
      <c r="T3277" s="4">
        <f t="shared" si="522"/>
        <v>42044.1875</v>
      </c>
      <c r="U3277" s="18">
        <f t="shared" si="523"/>
        <v>26.307048611110076</v>
      </c>
    </row>
    <row r="3278" spans="1:21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520"/>
        <v>116.84444444444443</v>
      </c>
      <c r="P3278" s="7">
        <f t="shared" si="524"/>
        <v>52.58</v>
      </c>
      <c r="Q3278" t="str">
        <f t="shared" si="519"/>
        <v>theater</v>
      </c>
      <c r="R3278" t="str">
        <f t="shared" si="525"/>
        <v>plays</v>
      </c>
      <c r="S3278" s="4">
        <f t="shared" si="521"/>
        <v>42426.949988425928</v>
      </c>
      <c r="T3278" s="4">
        <f t="shared" si="522"/>
        <v>42461.165972222225</v>
      </c>
      <c r="U3278" s="18">
        <f t="shared" si="523"/>
        <v>34.215983796297223</v>
      </c>
    </row>
    <row r="3279" spans="1:21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520"/>
        <v>108.60000000000001</v>
      </c>
      <c r="P3279" s="7">
        <f t="shared" si="524"/>
        <v>54.3</v>
      </c>
      <c r="Q3279" t="str">
        <f t="shared" si="519"/>
        <v>theater</v>
      </c>
      <c r="R3279" t="str">
        <f t="shared" si="525"/>
        <v>plays</v>
      </c>
      <c r="S3279" s="4">
        <f t="shared" si="521"/>
        <v>41931.682939814811</v>
      </c>
      <c r="T3279" s="4">
        <f t="shared" si="522"/>
        <v>41961.724606481483</v>
      </c>
      <c r="U3279" s="18">
        <f t="shared" si="523"/>
        <v>30.041666666671517</v>
      </c>
    </row>
    <row r="3280" spans="1:21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520"/>
        <v>103.4</v>
      </c>
      <c r="P3280" s="7">
        <f t="shared" si="524"/>
        <v>76.029411764705884</v>
      </c>
      <c r="Q3280" t="str">
        <f t="shared" si="519"/>
        <v>theater</v>
      </c>
      <c r="R3280" t="str">
        <f t="shared" si="525"/>
        <v>plays</v>
      </c>
      <c r="S3280" s="4">
        <f t="shared" si="521"/>
        <v>42124.848414351851</v>
      </c>
      <c r="T3280" s="4">
        <f t="shared" si="522"/>
        <v>42154.848414351851</v>
      </c>
      <c r="U3280" s="18">
        <f t="shared" si="523"/>
        <v>30</v>
      </c>
    </row>
    <row r="3281" spans="1:21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520"/>
        <v>114.27586206896552</v>
      </c>
      <c r="P3281" s="7">
        <f t="shared" si="524"/>
        <v>105.2063492063492</v>
      </c>
      <c r="Q3281" t="str">
        <f t="shared" si="519"/>
        <v>theater</v>
      </c>
      <c r="R3281" t="str">
        <f t="shared" si="525"/>
        <v>plays</v>
      </c>
      <c r="S3281" s="4">
        <f t="shared" si="521"/>
        <v>42431.102534722224</v>
      </c>
      <c r="T3281" s="4">
        <f t="shared" si="522"/>
        <v>42461.06086805556</v>
      </c>
      <c r="U3281" s="18">
        <f t="shared" si="523"/>
        <v>29.958333333335759</v>
      </c>
    </row>
    <row r="3282" spans="1:21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520"/>
        <v>103</v>
      </c>
      <c r="P3282" s="7">
        <f t="shared" si="524"/>
        <v>68.666666666666671</v>
      </c>
      <c r="Q3282" t="str">
        <f t="shared" si="519"/>
        <v>theater</v>
      </c>
      <c r="R3282" t="str">
        <f t="shared" si="525"/>
        <v>plays</v>
      </c>
      <c r="S3282" s="4">
        <f t="shared" si="521"/>
        <v>42121.756921296299</v>
      </c>
      <c r="T3282" s="4">
        <f t="shared" si="522"/>
        <v>42156.208333333328</v>
      </c>
      <c r="U3282" s="18">
        <f t="shared" si="523"/>
        <v>34.451412037029513</v>
      </c>
    </row>
    <row r="3283" spans="1:21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520"/>
        <v>121.6</v>
      </c>
      <c r="P3283" s="7">
        <f t="shared" si="524"/>
        <v>129.36170212765958</v>
      </c>
      <c r="Q3283" t="str">
        <f t="shared" si="519"/>
        <v>theater</v>
      </c>
      <c r="R3283" t="str">
        <f t="shared" si="525"/>
        <v>plays</v>
      </c>
      <c r="S3283" s="4">
        <f t="shared" si="521"/>
        <v>42219.019733796296</v>
      </c>
      <c r="T3283" s="4">
        <f t="shared" si="522"/>
        <v>42249.019733796296</v>
      </c>
      <c r="U3283" s="18">
        <f t="shared" si="523"/>
        <v>30</v>
      </c>
    </row>
    <row r="3284" spans="1:21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520"/>
        <v>102.6467741935484</v>
      </c>
      <c r="P3284" s="7">
        <f t="shared" si="524"/>
        <v>134.26371308016877</v>
      </c>
      <c r="Q3284" t="str">
        <f t="shared" si="519"/>
        <v>theater</v>
      </c>
      <c r="R3284" t="str">
        <f t="shared" si="525"/>
        <v>plays</v>
      </c>
      <c r="S3284" s="4">
        <f t="shared" si="521"/>
        <v>42445.19430555556</v>
      </c>
      <c r="T3284" s="4">
        <f t="shared" si="522"/>
        <v>42489.19430555556</v>
      </c>
      <c r="U3284" s="18">
        <f t="shared" si="523"/>
        <v>44</v>
      </c>
    </row>
    <row r="3285" spans="1:21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520"/>
        <v>104.75000000000001</v>
      </c>
      <c r="P3285" s="7">
        <f t="shared" si="524"/>
        <v>17.829787234042552</v>
      </c>
      <c r="Q3285" t="str">
        <f t="shared" si="519"/>
        <v>theater</v>
      </c>
      <c r="R3285" t="str">
        <f t="shared" si="525"/>
        <v>plays</v>
      </c>
      <c r="S3285" s="4">
        <f t="shared" si="521"/>
        <v>42379.74418981481</v>
      </c>
      <c r="T3285" s="4">
        <f t="shared" si="522"/>
        <v>42410.875</v>
      </c>
      <c r="U3285" s="18">
        <f t="shared" si="523"/>
        <v>31.130810185190057</v>
      </c>
    </row>
    <row r="3286" spans="1:21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520"/>
        <v>101.6</v>
      </c>
      <c r="P3286" s="7">
        <f t="shared" si="524"/>
        <v>203.2</v>
      </c>
      <c r="Q3286" t="str">
        <f t="shared" si="519"/>
        <v>theater</v>
      </c>
      <c r="R3286" t="str">
        <f t="shared" si="525"/>
        <v>plays</v>
      </c>
      <c r="S3286" s="4">
        <f t="shared" si="521"/>
        <v>42380.884872685187</v>
      </c>
      <c r="T3286" s="4">
        <f t="shared" si="522"/>
        <v>42398.249305555553</v>
      </c>
      <c r="U3286" s="18">
        <f t="shared" si="523"/>
        <v>17.364432870366727</v>
      </c>
    </row>
    <row r="3287" spans="1:21" ht="15.75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520"/>
        <v>112.10242048409683</v>
      </c>
      <c r="P3287" s="7">
        <f t="shared" si="524"/>
        <v>69.18518518518519</v>
      </c>
      <c r="Q3287" t="str">
        <f t="shared" si="519"/>
        <v>theater</v>
      </c>
      <c r="R3287" t="str">
        <f t="shared" si="525"/>
        <v>plays</v>
      </c>
      <c r="S3287" s="4">
        <f t="shared" si="521"/>
        <v>42762.942430555559</v>
      </c>
      <c r="T3287" s="4">
        <f t="shared" si="522"/>
        <v>42794.208333333328</v>
      </c>
      <c r="U3287" s="18">
        <f t="shared" si="523"/>
        <v>31.265902777769952</v>
      </c>
    </row>
    <row r="3288" spans="1:21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520"/>
        <v>101.76666666666667</v>
      </c>
      <c r="P3288" s="7">
        <f t="shared" si="524"/>
        <v>125.12295081967213</v>
      </c>
      <c r="Q3288" t="str">
        <f t="shared" si="519"/>
        <v>theater</v>
      </c>
      <c r="R3288" t="str">
        <f t="shared" si="525"/>
        <v>plays</v>
      </c>
      <c r="S3288" s="4">
        <f t="shared" si="521"/>
        <v>42567.840069444443</v>
      </c>
      <c r="T3288" s="4">
        <f t="shared" si="522"/>
        <v>42597.840069444443</v>
      </c>
      <c r="U3288" s="18">
        <f t="shared" si="523"/>
        <v>30</v>
      </c>
    </row>
    <row r="3289" spans="1:21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520"/>
        <v>100</v>
      </c>
      <c r="P3289" s="7">
        <f t="shared" si="524"/>
        <v>73.529411764705884</v>
      </c>
      <c r="Q3289" t="str">
        <f t="shared" si="519"/>
        <v>theater</v>
      </c>
      <c r="R3289" t="str">
        <f t="shared" si="525"/>
        <v>plays</v>
      </c>
      <c r="S3289" s="4">
        <f t="shared" si="521"/>
        <v>42311.750324074077</v>
      </c>
      <c r="T3289" s="4">
        <f t="shared" si="522"/>
        <v>42336.750324074077</v>
      </c>
      <c r="U3289" s="18">
        <f t="shared" si="523"/>
        <v>25</v>
      </c>
    </row>
    <row r="3290" spans="1:21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520"/>
        <v>100.26489999999998</v>
      </c>
      <c r="P3290" s="7">
        <f t="shared" si="524"/>
        <v>48.437149758454105</v>
      </c>
      <c r="Q3290" t="str">
        <f t="shared" si="519"/>
        <v>theater</v>
      </c>
      <c r="R3290" t="str">
        <f t="shared" si="525"/>
        <v>plays</v>
      </c>
      <c r="S3290" s="4">
        <f t="shared" si="521"/>
        <v>42505.774479166663</v>
      </c>
      <c r="T3290" s="4">
        <f t="shared" si="522"/>
        <v>42541.958333333328</v>
      </c>
      <c r="U3290" s="18">
        <f t="shared" si="523"/>
        <v>36.183854166665697</v>
      </c>
    </row>
    <row r="3291" spans="1:21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520"/>
        <v>133.04200000000003</v>
      </c>
      <c r="P3291" s="7">
        <f t="shared" si="524"/>
        <v>26.608400000000003</v>
      </c>
      <c r="Q3291" t="str">
        <f t="shared" si="519"/>
        <v>theater</v>
      </c>
      <c r="R3291" t="str">
        <f t="shared" si="525"/>
        <v>plays</v>
      </c>
      <c r="S3291" s="4">
        <f t="shared" si="521"/>
        <v>42758.368078703701</v>
      </c>
      <c r="T3291" s="4">
        <f t="shared" si="522"/>
        <v>42786.368078703701</v>
      </c>
      <c r="U3291" s="18">
        <f t="shared" si="523"/>
        <v>28</v>
      </c>
    </row>
    <row r="3292" spans="1:21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520"/>
        <v>121.2</v>
      </c>
      <c r="P3292" s="7">
        <f t="shared" si="524"/>
        <v>33.666666666666664</v>
      </c>
      <c r="Q3292" t="str">
        <f t="shared" si="519"/>
        <v>theater</v>
      </c>
      <c r="R3292" t="str">
        <f t="shared" si="525"/>
        <v>plays</v>
      </c>
      <c r="S3292" s="4">
        <f t="shared" si="521"/>
        <v>42775.51494212963</v>
      </c>
      <c r="T3292" s="4">
        <f t="shared" si="522"/>
        <v>42805.51494212963</v>
      </c>
      <c r="U3292" s="18">
        <f t="shared" si="523"/>
        <v>30</v>
      </c>
    </row>
    <row r="3293" spans="1:21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520"/>
        <v>113.99999999999999</v>
      </c>
      <c r="P3293" s="7">
        <f t="shared" si="524"/>
        <v>40.714285714285715</v>
      </c>
      <c r="Q3293" t="str">
        <f t="shared" si="519"/>
        <v>theater</v>
      </c>
      <c r="R3293" t="str">
        <f t="shared" si="525"/>
        <v>plays</v>
      </c>
      <c r="S3293" s="4">
        <f t="shared" si="521"/>
        <v>42232.702546296292</v>
      </c>
      <c r="T3293" s="4">
        <f t="shared" si="522"/>
        <v>42264.165972222225</v>
      </c>
      <c r="U3293" s="18">
        <f t="shared" si="523"/>
        <v>31.463425925932825</v>
      </c>
    </row>
    <row r="3294" spans="1:21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520"/>
        <v>286.13861386138615</v>
      </c>
      <c r="P3294" s="7">
        <f t="shared" si="524"/>
        <v>19.266666666666666</v>
      </c>
      <c r="Q3294" t="str">
        <f t="shared" si="519"/>
        <v>theater</v>
      </c>
      <c r="R3294" t="str">
        <f t="shared" si="525"/>
        <v>plays</v>
      </c>
      <c r="S3294" s="4">
        <f t="shared" si="521"/>
        <v>42282.770231481481</v>
      </c>
      <c r="T3294" s="4">
        <f t="shared" si="522"/>
        <v>42342.811898148153</v>
      </c>
      <c r="U3294" s="18">
        <f t="shared" si="523"/>
        <v>60.041666666671517</v>
      </c>
    </row>
    <row r="3295" spans="1:21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520"/>
        <v>170.44444444444446</v>
      </c>
      <c r="P3295" s="7">
        <f t="shared" si="524"/>
        <v>84.285714285714292</v>
      </c>
      <c r="Q3295" t="str">
        <f t="shared" ref="Q3295:Q3358" si="526">LEFT(N3295,7)</f>
        <v>theater</v>
      </c>
      <c r="R3295" t="str">
        <f t="shared" si="525"/>
        <v>plays</v>
      </c>
      <c r="S3295" s="4">
        <f t="shared" si="521"/>
        <v>42768.425370370373</v>
      </c>
      <c r="T3295" s="4">
        <f t="shared" si="522"/>
        <v>42798.425370370373</v>
      </c>
      <c r="U3295" s="18">
        <f t="shared" si="523"/>
        <v>30</v>
      </c>
    </row>
    <row r="3296" spans="1:21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520"/>
        <v>118.33333333333333</v>
      </c>
      <c r="P3296" s="7">
        <f t="shared" si="524"/>
        <v>29.583333333333332</v>
      </c>
      <c r="Q3296" t="str">
        <f t="shared" si="526"/>
        <v>theater</v>
      </c>
      <c r="R3296" t="str">
        <f t="shared" si="525"/>
        <v>plays</v>
      </c>
      <c r="S3296" s="4">
        <f t="shared" si="521"/>
        <v>42141.541134259256</v>
      </c>
      <c r="T3296" s="4">
        <f t="shared" si="522"/>
        <v>42171.541134259256</v>
      </c>
      <c r="U3296" s="18">
        <f t="shared" si="523"/>
        <v>30</v>
      </c>
    </row>
    <row r="3297" spans="1:21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520"/>
        <v>102.85857142857142</v>
      </c>
      <c r="P3297" s="7">
        <f t="shared" si="524"/>
        <v>26.667037037037037</v>
      </c>
      <c r="Q3297" t="str">
        <f t="shared" si="526"/>
        <v>theater</v>
      </c>
      <c r="R3297" t="str">
        <f t="shared" si="525"/>
        <v>plays</v>
      </c>
      <c r="S3297" s="4">
        <f t="shared" si="521"/>
        <v>42609.442465277782</v>
      </c>
      <c r="T3297" s="4">
        <f t="shared" si="522"/>
        <v>42639.442465277782</v>
      </c>
      <c r="U3297" s="18">
        <f t="shared" si="523"/>
        <v>30</v>
      </c>
    </row>
    <row r="3298" spans="1:21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520"/>
        <v>144.06666666666666</v>
      </c>
      <c r="P3298" s="7">
        <f t="shared" si="524"/>
        <v>45.978723404255319</v>
      </c>
      <c r="Q3298" t="str">
        <f t="shared" si="526"/>
        <v>theater</v>
      </c>
      <c r="R3298" t="str">
        <f t="shared" si="525"/>
        <v>plays</v>
      </c>
      <c r="S3298" s="4">
        <f t="shared" si="521"/>
        <v>42309.756620370375</v>
      </c>
      <c r="T3298" s="4">
        <f t="shared" si="522"/>
        <v>42330.916666666672</v>
      </c>
      <c r="U3298" s="18">
        <f t="shared" si="523"/>
        <v>21.160046296296059</v>
      </c>
    </row>
    <row r="3299" spans="1:21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520"/>
        <v>100.07272727272726</v>
      </c>
      <c r="P3299" s="7">
        <f t="shared" si="524"/>
        <v>125.09090909090909</v>
      </c>
      <c r="Q3299" t="str">
        <f t="shared" si="526"/>
        <v>theater</v>
      </c>
      <c r="R3299" t="str">
        <f t="shared" si="525"/>
        <v>plays</v>
      </c>
      <c r="S3299" s="4">
        <f t="shared" si="521"/>
        <v>42193.771481481483</v>
      </c>
      <c r="T3299" s="4">
        <f t="shared" si="522"/>
        <v>42212.957638888889</v>
      </c>
      <c r="U3299" s="18">
        <f t="shared" si="523"/>
        <v>19.186157407406427</v>
      </c>
    </row>
    <row r="3300" spans="1:21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520"/>
        <v>101.73</v>
      </c>
      <c r="P3300" s="7">
        <f t="shared" si="524"/>
        <v>141.29166666666666</v>
      </c>
      <c r="Q3300" t="str">
        <f t="shared" si="526"/>
        <v>theater</v>
      </c>
      <c r="R3300" t="str">
        <f t="shared" si="525"/>
        <v>plays</v>
      </c>
      <c r="S3300" s="4">
        <f t="shared" si="521"/>
        <v>42239.957962962959</v>
      </c>
      <c r="T3300" s="4">
        <f t="shared" si="522"/>
        <v>42260</v>
      </c>
      <c r="U3300" s="18">
        <f t="shared" si="523"/>
        <v>20.042037037041155</v>
      </c>
    </row>
    <row r="3301" spans="1:21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520"/>
        <v>116.19999999999999</v>
      </c>
      <c r="P3301" s="7">
        <f t="shared" si="524"/>
        <v>55.333333333333336</v>
      </c>
      <c r="Q3301" t="str">
        <f t="shared" si="526"/>
        <v>theater</v>
      </c>
      <c r="R3301" t="str">
        <f t="shared" si="525"/>
        <v>plays</v>
      </c>
      <c r="S3301" s="4">
        <f t="shared" si="521"/>
        <v>42261.917395833334</v>
      </c>
      <c r="T3301" s="4">
        <f t="shared" si="522"/>
        <v>42291.917395833334</v>
      </c>
      <c r="U3301" s="18">
        <f t="shared" si="523"/>
        <v>30</v>
      </c>
    </row>
    <row r="3302" spans="1:21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520"/>
        <v>136.16666666666666</v>
      </c>
      <c r="P3302" s="7">
        <f t="shared" si="524"/>
        <v>46.420454545454547</v>
      </c>
      <c r="Q3302" t="str">
        <f t="shared" si="526"/>
        <v>theater</v>
      </c>
      <c r="R3302" t="str">
        <f t="shared" si="525"/>
        <v>plays</v>
      </c>
      <c r="S3302" s="4">
        <f t="shared" si="521"/>
        <v>42102.743773148148</v>
      </c>
      <c r="T3302" s="4">
        <f t="shared" si="522"/>
        <v>42123.743773148148</v>
      </c>
      <c r="U3302" s="18">
        <f t="shared" si="523"/>
        <v>21</v>
      </c>
    </row>
    <row r="3303" spans="1:21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520"/>
        <v>133.46666666666667</v>
      </c>
      <c r="P3303" s="7">
        <f t="shared" si="524"/>
        <v>57.2</v>
      </c>
      <c r="Q3303" t="str">
        <f t="shared" si="526"/>
        <v>theater</v>
      </c>
      <c r="R3303" t="str">
        <f t="shared" si="525"/>
        <v>plays</v>
      </c>
      <c r="S3303" s="4">
        <f t="shared" si="521"/>
        <v>42538.735833333332</v>
      </c>
      <c r="T3303" s="4">
        <f t="shared" si="522"/>
        <v>42583.290972222225</v>
      </c>
      <c r="U3303" s="18">
        <f t="shared" si="523"/>
        <v>44.555138888892543</v>
      </c>
    </row>
    <row r="3304" spans="1:21" ht="15.75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520"/>
        <v>103.39285714285715</v>
      </c>
      <c r="P3304" s="7">
        <f t="shared" si="524"/>
        <v>173.7</v>
      </c>
      <c r="Q3304" t="str">
        <f t="shared" si="526"/>
        <v>theater</v>
      </c>
      <c r="R3304" t="str">
        <f t="shared" si="525"/>
        <v>plays</v>
      </c>
      <c r="S3304" s="4">
        <f t="shared" si="521"/>
        <v>42681.35157407407</v>
      </c>
      <c r="T3304" s="4">
        <f t="shared" si="522"/>
        <v>42711.35157407407</v>
      </c>
      <c r="U3304" s="18">
        <f t="shared" si="523"/>
        <v>30</v>
      </c>
    </row>
    <row r="3305" spans="1:21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520"/>
        <v>115.88888888888889</v>
      </c>
      <c r="P3305" s="7">
        <f t="shared" si="524"/>
        <v>59.6</v>
      </c>
      <c r="Q3305" t="str">
        <f t="shared" si="526"/>
        <v>theater</v>
      </c>
      <c r="R3305" t="str">
        <f t="shared" si="525"/>
        <v>plays</v>
      </c>
      <c r="S3305" s="4">
        <f t="shared" si="521"/>
        <v>42056.65143518518</v>
      </c>
      <c r="T3305" s="4">
        <f t="shared" si="522"/>
        <v>42091.609768518523</v>
      </c>
      <c r="U3305" s="18">
        <f t="shared" si="523"/>
        <v>34.958333333343035</v>
      </c>
    </row>
    <row r="3306" spans="1:21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520"/>
        <v>104.51666666666665</v>
      </c>
      <c r="P3306" s="7">
        <f t="shared" si="524"/>
        <v>89.585714285714289</v>
      </c>
      <c r="Q3306" t="str">
        <f t="shared" si="526"/>
        <v>theater</v>
      </c>
      <c r="R3306" t="str">
        <f t="shared" si="525"/>
        <v>plays</v>
      </c>
      <c r="S3306" s="4">
        <f t="shared" si="521"/>
        <v>42696.624444444446</v>
      </c>
      <c r="T3306" s="4">
        <f t="shared" si="522"/>
        <v>42726.624444444446</v>
      </c>
      <c r="U3306" s="18">
        <f t="shared" si="523"/>
        <v>30</v>
      </c>
    </row>
    <row r="3307" spans="1:21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520"/>
        <v>102.02500000000001</v>
      </c>
      <c r="P3307" s="7">
        <f t="shared" si="524"/>
        <v>204.05</v>
      </c>
      <c r="Q3307" t="str">
        <f t="shared" si="526"/>
        <v>theater</v>
      </c>
      <c r="R3307" t="str">
        <f t="shared" si="525"/>
        <v>plays</v>
      </c>
      <c r="S3307" s="4">
        <f t="shared" si="521"/>
        <v>42186.855879629627</v>
      </c>
      <c r="T3307" s="4">
        <f t="shared" si="522"/>
        <v>42216.855879629627</v>
      </c>
      <c r="U3307" s="18">
        <f t="shared" si="523"/>
        <v>30</v>
      </c>
    </row>
    <row r="3308" spans="1:21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520"/>
        <v>175.33333333333334</v>
      </c>
      <c r="P3308" s="7">
        <f t="shared" si="524"/>
        <v>48.703703703703702</v>
      </c>
      <c r="Q3308" t="str">
        <f t="shared" si="526"/>
        <v>theater</v>
      </c>
      <c r="R3308" t="str">
        <f t="shared" si="525"/>
        <v>plays</v>
      </c>
      <c r="S3308" s="4">
        <f t="shared" si="521"/>
        <v>42493.219236111108</v>
      </c>
      <c r="T3308" s="4">
        <f t="shared" si="522"/>
        <v>42531.125</v>
      </c>
      <c r="U3308" s="18">
        <f t="shared" si="523"/>
        <v>37.90576388889167</v>
      </c>
    </row>
    <row r="3309" spans="1:21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520"/>
        <v>106.67999999999999</v>
      </c>
      <c r="P3309" s="7">
        <f t="shared" si="524"/>
        <v>53.339999999999996</v>
      </c>
      <c r="Q3309" t="str">
        <f t="shared" si="526"/>
        <v>theater</v>
      </c>
      <c r="R3309" t="str">
        <f t="shared" si="525"/>
        <v>plays</v>
      </c>
      <c r="S3309" s="4">
        <f t="shared" si="521"/>
        <v>42475.057164351849</v>
      </c>
      <c r="T3309" s="4">
        <f t="shared" si="522"/>
        <v>42505.057164351849</v>
      </c>
      <c r="U3309" s="18">
        <f t="shared" si="523"/>
        <v>30</v>
      </c>
    </row>
    <row r="3310" spans="1:21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520"/>
        <v>122.28571428571429</v>
      </c>
      <c r="P3310" s="7">
        <f t="shared" si="524"/>
        <v>75.087719298245617</v>
      </c>
      <c r="Q3310" t="str">
        <f t="shared" si="526"/>
        <v>theater</v>
      </c>
      <c r="R3310" t="str">
        <f t="shared" si="525"/>
        <v>plays</v>
      </c>
      <c r="S3310" s="4">
        <f t="shared" si="521"/>
        <v>42452.876909722225</v>
      </c>
      <c r="T3310" s="4">
        <f t="shared" si="522"/>
        <v>42473.876909722225</v>
      </c>
      <c r="U3310" s="18">
        <f t="shared" si="523"/>
        <v>21</v>
      </c>
    </row>
    <row r="3311" spans="1:21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520"/>
        <v>159.42857142857144</v>
      </c>
      <c r="P3311" s="7">
        <f t="shared" si="524"/>
        <v>18</v>
      </c>
      <c r="Q3311" t="str">
        <f t="shared" si="526"/>
        <v>theater</v>
      </c>
      <c r="R3311" t="str">
        <f t="shared" si="525"/>
        <v>plays</v>
      </c>
      <c r="S3311" s="4">
        <f t="shared" si="521"/>
        <v>42628.650208333333</v>
      </c>
      <c r="T3311" s="4">
        <f t="shared" si="522"/>
        <v>42659.650208333333</v>
      </c>
      <c r="U3311" s="18">
        <f t="shared" si="523"/>
        <v>31</v>
      </c>
    </row>
    <row r="3312" spans="1:21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520"/>
        <v>100.07692307692308</v>
      </c>
      <c r="P3312" s="7">
        <f t="shared" si="524"/>
        <v>209.83870967741936</v>
      </c>
      <c r="Q3312" t="str">
        <f t="shared" si="526"/>
        <v>theater</v>
      </c>
      <c r="R3312" t="str">
        <f t="shared" si="525"/>
        <v>plays</v>
      </c>
      <c r="S3312" s="4">
        <f t="shared" si="521"/>
        <v>42253.928530092591</v>
      </c>
      <c r="T3312" s="4">
        <f t="shared" si="522"/>
        <v>42283.928530092591</v>
      </c>
      <c r="U3312" s="18">
        <f t="shared" si="523"/>
        <v>30</v>
      </c>
    </row>
    <row r="3313" spans="1:21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520"/>
        <v>109.84</v>
      </c>
      <c r="P3313" s="7">
        <f t="shared" si="524"/>
        <v>61.022222222222226</v>
      </c>
      <c r="Q3313" t="str">
        <f t="shared" si="526"/>
        <v>theater</v>
      </c>
      <c r="R3313" t="str">
        <f t="shared" si="525"/>
        <v>plays</v>
      </c>
      <c r="S3313" s="4">
        <f t="shared" si="521"/>
        <v>42264.29178240741</v>
      </c>
      <c r="T3313" s="4">
        <f t="shared" si="522"/>
        <v>42294.29178240741</v>
      </c>
      <c r="U3313" s="18">
        <f t="shared" si="523"/>
        <v>30</v>
      </c>
    </row>
    <row r="3314" spans="1:21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520"/>
        <v>100.03999999999999</v>
      </c>
      <c r="P3314" s="7">
        <f t="shared" si="524"/>
        <v>61</v>
      </c>
      <c r="Q3314" t="str">
        <f t="shared" si="526"/>
        <v>theater</v>
      </c>
      <c r="R3314" t="str">
        <f t="shared" si="525"/>
        <v>plays</v>
      </c>
      <c r="S3314" s="4">
        <f t="shared" si="521"/>
        <v>42664.809560185182</v>
      </c>
      <c r="T3314" s="4">
        <f t="shared" si="522"/>
        <v>42685.916666666672</v>
      </c>
      <c r="U3314" s="18">
        <f t="shared" si="523"/>
        <v>21.107106481489609</v>
      </c>
    </row>
    <row r="3315" spans="1:21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520"/>
        <v>116.05000000000001</v>
      </c>
      <c r="P3315" s="7">
        <f t="shared" si="524"/>
        <v>80.034482758620683</v>
      </c>
      <c r="Q3315" t="str">
        <f t="shared" si="526"/>
        <v>theater</v>
      </c>
      <c r="R3315" t="str">
        <f t="shared" si="525"/>
        <v>plays</v>
      </c>
      <c r="S3315" s="4">
        <f t="shared" si="521"/>
        <v>42382.244409722218</v>
      </c>
      <c r="T3315" s="4">
        <f t="shared" si="522"/>
        <v>42396.041666666672</v>
      </c>
      <c r="U3315" s="18">
        <f t="shared" si="523"/>
        <v>13.797256944453693</v>
      </c>
    </row>
    <row r="3316" spans="1:21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520"/>
        <v>210.75</v>
      </c>
      <c r="P3316" s="7">
        <f t="shared" si="524"/>
        <v>29.068965517241381</v>
      </c>
      <c r="Q3316" t="str">
        <f t="shared" si="526"/>
        <v>theater</v>
      </c>
      <c r="R3316" t="str">
        <f t="shared" si="525"/>
        <v>plays</v>
      </c>
      <c r="S3316" s="4">
        <f t="shared" si="521"/>
        <v>42105.267488425925</v>
      </c>
      <c r="T3316" s="4">
        <f t="shared" si="522"/>
        <v>42132.836805555555</v>
      </c>
      <c r="U3316" s="18">
        <f t="shared" si="523"/>
        <v>27.569317129629781</v>
      </c>
    </row>
    <row r="3317" spans="1:21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520"/>
        <v>110.00000000000001</v>
      </c>
      <c r="P3317" s="7">
        <f t="shared" si="524"/>
        <v>49.438202247191015</v>
      </c>
      <c r="Q3317" t="str">
        <f t="shared" si="526"/>
        <v>theater</v>
      </c>
      <c r="R3317" t="str">
        <f t="shared" si="525"/>
        <v>plays</v>
      </c>
      <c r="S3317" s="4">
        <f t="shared" si="521"/>
        <v>42466.303715277776</v>
      </c>
      <c r="T3317" s="4">
        <f t="shared" si="522"/>
        <v>42496.303715277776</v>
      </c>
      <c r="U3317" s="18">
        <f t="shared" si="523"/>
        <v>30</v>
      </c>
    </row>
    <row r="3318" spans="1:21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520"/>
        <v>100.08673425918037</v>
      </c>
      <c r="P3318" s="7">
        <f t="shared" si="524"/>
        <v>93.977440000000001</v>
      </c>
      <c r="Q3318" t="str">
        <f t="shared" si="526"/>
        <v>theater</v>
      </c>
      <c r="R3318" t="str">
        <f t="shared" si="525"/>
        <v>plays</v>
      </c>
      <c r="S3318" s="4">
        <f t="shared" si="521"/>
        <v>41826.871238425927</v>
      </c>
      <c r="T3318" s="4">
        <f t="shared" si="522"/>
        <v>41859.579166666663</v>
      </c>
      <c r="U3318" s="18">
        <f t="shared" si="523"/>
        <v>32.707928240735782</v>
      </c>
    </row>
    <row r="3319" spans="1:21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520"/>
        <v>106.19047619047619</v>
      </c>
      <c r="P3319" s="7">
        <f t="shared" si="524"/>
        <v>61.944444444444443</v>
      </c>
      <c r="Q3319" t="str">
        <f t="shared" si="526"/>
        <v>theater</v>
      </c>
      <c r="R3319" t="str">
        <f t="shared" si="525"/>
        <v>plays</v>
      </c>
      <c r="S3319" s="4">
        <f t="shared" si="521"/>
        <v>42499.039629629631</v>
      </c>
      <c r="T3319" s="4">
        <f t="shared" si="522"/>
        <v>42529.039629629631</v>
      </c>
      <c r="U3319" s="18">
        <f t="shared" si="523"/>
        <v>30</v>
      </c>
    </row>
    <row r="3320" spans="1:21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520"/>
        <v>125.6</v>
      </c>
      <c r="P3320" s="7">
        <f t="shared" si="524"/>
        <v>78.5</v>
      </c>
      <c r="Q3320" t="str">
        <f t="shared" si="526"/>
        <v>theater</v>
      </c>
      <c r="R3320" t="str">
        <f t="shared" si="525"/>
        <v>plays</v>
      </c>
      <c r="S3320" s="4">
        <f t="shared" si="521"/>
        <v>42431.302002314813</v>
      </c>
      <c r="T3320" s="4">
        <f t="shared" si="522"/>
        <v>42471.104166666672</v>
      </c>
      <c r="U3320" s="18">
        <f t="shared" si="523"/>
        <v>39.802164351858664</v>
      </c>
    </row>
    <row r="3321" spans="1:21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520"/>
        <v>108</v>
      </c>
      <c r="P3321" s="7">
        <f t="shared" si="524"/>
        <v>33.75</v>
      </c>
      <c r="Q3321" t="str">
        <f t="shared" si="526"/>
        <v>theater</v>
      </c>
      <c r="R3321" t="str">
        <f t="shared" si="525"/>
        <v>plays</v>
      </c>
      <c r="S3321" s="4">
        <f t="shared" si="521"/>
        <v>41990.585486111115</v>
      </c>
      <c r="T3321" s="4">
        <f t="shared" si="522"/>
        <v>42035.585486111115</v>
      </c>
      <c r="U3321" s="18">
        <f t="shared" si="523"/>
        <v>45</v>
      </c>
    </row>
    <row r="3322" spans="1:21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520"/>
        <v>101</v>
      </c>
      <c r="P3322" s="7">
        <f t="shared" si="524"/>
        <v>66.44736842105263</v>
      </c>
      <c r="Q3322" t="str">
        <f t="shared" si="526"/>
        <v>theater</v>
      </c>
      <c r="R3322" t="str">
        <f t="shared" si="525"/>
        <v>plays</v>
      </c>
      <c r="S3322" s="4">
        <f t="shared" si="521"/>
        <v>42513.045798611114</v>
      </c>
      <c r="T3322" s="4">
        <f t="shared" si="522"/>
        <v>42543.045798611114</v>
      </c>
      <c r="U3322" s="18">
        <f t="shared" si="523"/>
        <v>30</v>
      </c>
    </row>
    <row r="3323" spans="1:21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520"/>
        <v>107.4</v>
      </c>
      <c r="P3323" s="7">
        <f t="shared" si="524"/>
        <v>35.799999999999997</v>
      </c>
      <c r="Q3323" t="str">
        <f t="shared" si="526"/>
        <v>theater</v>
      </c>
      <c r="R3323" t="str">
        <f t="shared" si="525"/>
        <v>plays</v>
      </c>
      <c r="S3323" s="4">
        <f t="shared" si="521"/>
        <v>41914.100289351853</v>
      </c>
      <c r="T3323" s="4">
        <f t="shared" si="522"/>
        <v>41928.165972222225</v>
      </c>
      <c r="U3323" s="18">
        <f t="shared" si="523"/>
        <v>14.065682870372257</v>
      </c>
    </row>
    <row r="3324" spans="1:21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520"/>
        <v>101.51515151515152</v>
      </c>
      <c r="P3324" s="7">
        <f t="shared" si="524"/>
        <v>145.65217391304347</v>
      </c>
      <c r="Q3324" t="str">
        <f t="shared" si="526"/>
        <v>theater</v>
      </c>
      <c r="R3324" t="str">
        <f t="shared" si="525"/>
        <v>plays</v>
      </c>
      <c r="S3324" s="4">
        <f t="shared" si="521"/>
        <v>42521.010370370372</v>
      </c>
      <c r="T3324" s="4">
        <f t="shared" si="522"/>
        <v>42543.163194444445</v>
      </c>
      <c r="U3324" s="18">
        <f t="shared" si="523"/>
        <v>22.152824074073578</v>
      </c>
    </row>
    <row r="3325" spans="1:21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520"/>
        <v>125.89999999999999</v>
      </c>
      <c r="P3325" s="7">
        <f t="shared" si="524"/>
        <v>25.693877551020407</v>
      </c>
      <c r="Q3325" t="str">
        <f t="shared" si="526"/>
        <v>theater</v>
      </c>
      <c r="R3325" t="str">
        <f t="shared" si="525"/>
        <v>plays</v>
      </c>
      <c r="S3325" s="4">
        <f t="shared" si="521"/>
        <v>42608.36583333333</v>
      </c>
      <c r="T3325" s="4">
        <f t="shared" si="522"/>
        <v>42638.36583333333</v>
      </c>
      <c r="U3325" s="18">
        <f t="shared" si="523"/>
        <v>30</v>
      </c>
    </row>
    <row r="3326" spans="1:21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520"/>
        <v>101.66666666666666</v>
      </c>
      <c r="P3326" s="7">
        <f t="shared" si="524"/>
        <v>152.5</v>
      </c>
      <c r="Q3326" t="str">
        <f t="shared" si="526"/>
        <v>theater</v>
      </c>
      <c r="R3326" t="str">
        <f t="shared" si="525"/>
        <v>plays</v>
      </c>
      <c r="S3326" s="4">
        <f t="shared" si="521"/>
        <v>42512.58321759259</v>
      </c>
      <c r="T3326" s="4">
        <f t="shared" si="522"/>
        <v>42526.58321759259</v>
      </c>
      <c r="U3326" s="18">
        <f t="shared" si="523"/>
        <v>14</v>
      </c>
    </row>
    <row r="3327" spans="1:21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520"/>
        <v>112.5</v>
      </c>
      <c r="P3327" s="7">
        <f t="shared" si="524"/>
        <v>30</v>
      </c>
      <c r="Q3327" t="str">
        <f t="shared" si="526"/>
        <v>theater</v>
      </c>
      <c r="R3327" t="str">
        <f t="shared" si="525"/>
        <v>plays</v>
      </c>
      <c r="S3327" s="4">
        <f t="shared" si="521"/>
        <v>42064.785613425927</v>
      </c>
      <c r="T3327" s="4">
        <f t="shared" si="522"/>
        <v>42099.743946759263</v>
      </c>
      <c r="U3327" s="18">
        <f t="shared" si="523"/>
        <v>34.958333333335759</v>
      </c>
    </row>
    <row r="3328" spans="1:21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520"/>
        <v>101.375</v>
      </c>
      <c r="P3328" s="7">
        <f t="shared" si="524"/>
        <v>142.28070175438597</v>
      </c>
      <c r="Q3328" t="str">
        <f t="shared" si="526"/>
        <v>theater</v>
      </c>
      <c r="R3328" t="str">
        <f t="shared" si="525"/>
        <v>plays</v>
      </c>
      <c r="S3328" s="4">
        <f t="shared" si="521"/>
        <v>42041.714178240742</v>
      </c>
      <c r="T3328" s="4">
        <f t="shared" si="522"/>
        <v>42071.67251157407</v>
      </c>
      <c r="U3328" s="18">
        <f t="shared" si="523"/>
        <v>29.958333333328483</v>
      </c>
    </row>
    <row r="3329" spans="1:21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520"/>
        <v>101.25</v>
      </c>
      <c r="P3329" s="7">
        <f t="shared" si="524"/>
        <v>24.545454545454547</v>
      </c>
      <c r="Q3329" t="str">
        <f t="shared" si="526"/>
        <v>theater</v>
      </c>
      <c r="R3329" t="str">
        <f t="shared" si="525"/>
        <v>plays</v>
      </c>
      <c r="S3329" s="4">
        <f t="shared" si="521"/>
        <v>42468.374606481477</v>
      </c>
      <c r="T3329" s="4">
        <f t="shared" si="522"/>
        <v>42498.374606481477</v>
      </c>
      <c r="U3329" s="18">
        <f t="shared" si="523"/>
        <v>30</v>
      </c>
    </row>
    <row r="3330" spans="1:21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527">(E3330/D3330)*100</f>
        <v>146.38888888888889</v>
      </c>
      <c r="P3330" s="7">
        <f t="shared" si="524"/>
        <v>292.77777777777777</v>
      </c>
      <c r="Q3330" t="str">
        <f t="shared" si="526"/>
        <v>theater</v>
      </c>
      <c r="R3330" t="str">
        <f t="shared" si="525"/>
        <v>plays</v>
      </c>
      <c r="S3330" s="4">
        <f t="shared" ref="S3330:S3393" si="528" xml:space="preserve"> ((J3330/86400) +25569)</f>
        <v>41822.57503472222</v>
      </c>
      <c r="T3330" s="4">
        <f t="shared" ref="T3330:T3393" si="529" xml:space="preserve"> ((I3330/86400) +25569)</f>
        <v>41825.041666666664</v>
      </c>
      <c r="U3330" s="18">
        <f t="shared" si="523"/>
        <v>2.4666319444440887</v>
      </c>
    </row>
    <row r="3331" spans="1:21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527"/>
        <v>116.8</v>
      </c>
      <c r="P3331" s="7">
        <f t="shared" si="524"/>
        <v>44.92307692307692</v>
      </c>
      <c r="Q3331" t="str">
        <f t="shared" si="526"/>
        <v>theater</v>
      </c>
      <c r="R3331" t="str">
        <f t="shared" si="525"/>
        <v>plays</v>
      </c>
      <c r="S3331" s="4">
        <f t="shared" si="528"/>
        <v>41837.323009259257</v>
      </c>
      <c r="T3331" s="4">
        <f t="shared" si="529"/>
        <v>41847.958333333336</v>
      </c>
      <c r="U3331" s="18">
        <f t="shared" ref="U3331:U3394" si="530">T3331-S3331</f>
        <v>10.635324074079108</v>
      </c>
    </row>
    <row r="3332" spans="1:21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527"/>
        <v>106.26666666666667</v>
      </c>
      <c r="P3332" s="7">
        <f t="shared" si="524"/>
        <v>23.10144927536232</v>
      </c>
      <c r="Q3332" t="str">
        <f t="shared" si="526"/>
        <v>theater</v>
      </c>
      <c r="R3332" t="str">
        <f t="shared" si="525"/>
        <v>plays</v>
      </c>
      <c r="S3332" s="4">
        <f t="shared" si="528"/>
        <v>42065.887361111112</v>
      </c>
      <c r="T3332" s="4">
        <f t="shared" si="529"/>
        <v>42095.845694444448</v>
      </c>
      <c r="U3332" s="18">
        <f t="shared" si="530"/>
        <v>29.958333333335759</v>
      </c>
    </row>
    <row r="3333" spans="1:21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527"/>
        <v>104.52</v>
      </c>
      <c r="P3333" s="7">
        <f t="shared" si="524"/>
        <v>80.400000000000006</v>
      </c>
      <c r="Q3333" t="str">
        <f t="shared" si="526"/>
        <v>theater</v>
      </c>
      <c r="R3333" t="str">
        <f t="shared" si="525"/>
        <v>plays</v>
      </c>
      <c r="S3333" s="4">
        <f t="shared" si="528"/>
        <v>42248.697754629626</v>
      </c>
      <c r="T3333" s="4">
        <f t="shared" si="529"/>
        <v>42283.697754629626</v>
      </c>
      <c r="U3333" s="18">
        <f t="shared" si="530"/>
        <v>35</v>
      </c>
    </row>
    <row r="3334" spans="1:21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527"/>
        <v>100</v>
      </c>
      <c r="P3334" s="7">
        <f t="shared" si="524"/>
        <v>72.289156626506028</v>
      </c>
      <c r="Q3334" t="str">
        <f t="shared" si="526"/>
        <v>theater</v>
      </c>
      <c r="R3334" t="str">
        <f t="shared" si="525"/>
        <v>plays</v>
      </c>
      <c r="S3334" s="4">
        <f t="shared" si="528"/>
        <v>41809.860300925924</v>
      </c>
      <c r="T3334" s="4">
        <f t="shared" si="529"/>
        <v>41839.860300925924</v>
      </c>
      <c r="U3334" s="18">
        <f t="shared" si="530"/>
        <v>30</v>
      </c>
    </row>
    <row r="3335" spans="1:21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527"/>
        <v>104.57142857142858</v>
      </c>
      <c r="P3335" s="7">
        <f t="shared" si="524"/>
        <v>32.972972972972975</v>
      </c>
      <c r="Q3335" t="str">
        <f t="shared" si="526"/>
        <v>theater</v>
      </c>
      <c r="R3335" t="str">
        <f t="shared" si="525"/>
        <v>plays</v>
      </c>
      <c r="S3335" s="4">
        <f t="shared" si="528"/>
        <v>42148.676851851851</v>
      </c>
      <c r="T3335" s="4">
        <f t="shared" si="529"/>
        <v>42170.676851851851</v>
      </c>
      <c r="U3335" s="18">
        <f t="shared" si="530"/>
        <v>22</v>
      </c>
    </row>
    <row r="3336" spans="1:21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527"/>
        <v>138.62051149573753</v>
      </c>
      <c r="P3336" s="7">
        <f t="shared" si="524"/>
        <v>116.65217391304348</v>
      </c>
      <c r="Q3336" t="str">
        <f t="shared" si="526"/>
        <v>theater</v>
      </c>
      <c r="R3336" t="str">
        <f t="shared" si="525"/>
        <v>plays</v>
      </c>
      <c r="S3336" s="4">
        <f t="shared" si="528"/>
        <v>42185.521087962959</v>
      </c>
      <c r="T3336" s="4">
        <f t="shared" si="529"/>
        <v>42215.521087962959</v>
      </c>
      <c r="U3336" s="18">
        <f t="shared" si="530"/>
        <v>30</v>
      </c>
    </row>
    <row r="3337" spans="1:21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527"/>
        <v>100.32000000000001</v>
      </c>
      <c r="P3337" s="7">
        <f t="shared" ref="P3337:P3400" si="531">E3337/L3337</f>
        <v>79.61904761904762</v>
      </c>
      <c r="Q3337" t="str">
        <f t="shared" si="526"/>
        <v>theater</v>
      </c>
      <c r="R3337" t="str">
        <f t="shared" si="525"/>
        <v>plays</v>
      </c>
      <c r="S3337" s="4">
        <f t="shared" si="528"/>
        <v>41827.674143518518</v>
      </c>
      <c r="T3337" s="4">
        <f t="shared" si="529"/>
        <v>41854.958333333336</v>
      </c>
      <c r="U3337" s="18">
        <f t="shared" si="530"/>
        <v>27.284189814818092</v>
      </c>
    </row>
    <row r="3338" spans="1:21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527"/>
        <v>100</v>
      </c>
      <c r="P3338" s="7">
        <f t="shared" si="531"/>
        <v>27.777777777777779</v>
      </c>
      <c r="Q3338" t="str">
        <f t="shared" si="526"/>
        <v>theater</v>
      </c>
      <c r="R3338" t="str">
        <f t="shared" ref="R3338:R3401" si="532">RIGHT(N3338,5)</f>
        <v>plays</v>
      </c>
      <c r="S3338" s="4">
        <f t="shared" si="528"/>
        <v>42437.398680555554</v>
      </c>
      <c r="T3338" s="4">
        <f t="shared" si="529"/>
        <v>42465.35701388889</v>
      </c>
      <c r="U3338" s="18">
        <f t="shared" si="530"/>
        <v>27.958333333335759</v>
      </c>
    </row>
    <row r="3339" spans="1:21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527"/>
        <v>110.2</v>
      </c>
      <c r="P3339" s="7">
        <f t="shared" si="531"/>
        <v>81.029411764705884</v>
      </c>
      <c r="Q3339" t="str">
        <f t="shared" si="526"/>
        <v>theater</v>
      </c>
      <c r="R3339" t="str">
        <f t="shared" si="532"/>
        <v>plays</v>
      </c>
      <c r="S3339" s="4">
        <f t="shared" si="528"/>
        <v>41901.282025462962</v>
      </c>
      <c r="T3339" s="4">
        <f t="shared" si="529"/>
        <v>41922.875</v>
      </c>
      <c r="U3339" s="18">
        <f t="shared" si="530"/>
        <v>21.592974537037662</v>
      </c>
    </row>
    <row r="3340" spans="1:21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527"/>
        <v>102.18</v>
      </c>
      <c r="P3340" s="7">
        <f t="shared" si="531"/>
        <v>136.84821428571428</v>
      </c>
      <c r="Q3340" t="str">
        <f t="shared" si="526"/>
        <v>theater</v>
      </c>
      <c r="R3340" t="str">
        <f t="shared" si="532"/>
        <v>plays</v>
      </c>
      <c r="S3340" s="4">
        <f t="shared" si="528"/>
        <v>42769.574999999997</v>
      </c>
      <c r="T3340" s="4">
        <f t="shared" si="529"/>
        <v>42790.574999999997</v>
      </c>
      <c r="U3340" s="18">
        <f t="shared" si="530"/>
        <v>21</v>
      </c>
    </row>
    <row r="3341" spans="1:21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527"/>
        <v>104.35000000000001</v>
      </c>
      <c r="P3341" s="7">
        <f t="shared" si="531"/>
        <v>177.61702127659575</v>
      </c>
      <c r="Q3341" t="str">
        <f t="shared" si="526"/>
        <v>theater</v>
      </c>
      <c r="R3341" t="str">
        <f t="shared" si="532"/>
        <v>plays</v>
      </c>
      <c r="S3341" s="4">
        <f t="shared" si="528"/>
        <v>42549.665717592594</v>
      </c>
      <c r="T3341" s="4">
        <f t="shared" si="529"/>
        <v>42579.665717592594</v>
      </c>
      <c r="U3341" s="18">
        <f t="shared" si="530"/>
        <v>30</v>
      </c>
    </row>
    <row r="3342" spans="1:21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527"/>
        <v>138.16666666666666</v>
      </c>
      <c r="P3342" s="7">
        <f t="shared" si="531"/>
        <v>109.07894736842105</v>
      </c>
      <c r="Q3342" t="str">
        <f t="shared" si="526"/>
        <v>theater</v>
      </c>
      <c r="R3342" t="str">
        <f t="shared" si="532"/>
        <v>plays</v>
      </c>
      <c r="S3342" s="4">
        <f t="shared" si="528"/>
        <v>42685.974004629628</v>
      </c>
      <c r="T3342" s="4">
        <f t="shared" si="529"/>
        <v>42710.974004629628</v>
      </c>
      <c r="U3342" s="18">
        <f t="shared" si="530"/>
        <v>25</v>
      </c>
    </row>
    <row r="3343" spans="1:21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527"/>
        <v>100</v>
      </c>
      <c r="P3343" s="7">
        <f t="shared" si="531"/>
        <v>119.64285714285714</v>
      </c>
      <c r="Q3343" t="str">
        <f t="shared" si="526"/>
        <v>theater</v>
      </c>
      <c r="R3343" t="str">
        <f t="shared" si="532"/>
        <v>plays</v>
      </c>
      <c r="S3343" s="4">
        <f t="shared" si="528"/>
        <v>42510.798854166671</v>
      </c>
      <c r="T3343" s="4">
        <f t="shared" si="529"/>
        <v>42533.708333333328</v>
      </c>
      <c r="U3343" s="18">
        <f t="shared" si="530"/>
        <v>22.909479166657547</v>
      </c>
    </row>
    <row r="3344" spans="1:21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527"/>
        <v>101.66666666666666</v>
      </c>
      <c r="P3344" s="7">
        <f t="shared" si="531"/>
        <v>78.205128205128204</v>
      </c>
      <c r="Q3344" t="str">
        <f t="shared" si="526"/>
        <v>theater</v>
      </c>
      <c r="R3344" t="str">
        <f t="shared" si="532"/>
        <v>plays</v>
      </c>
      <c r="S3344" s="4">
        <f t="shared" si="528"/>
        <v>42062.296412037038</v>
      </c>
      <c r="T3344" s="4">
        <f t="shared" si="529"/>
        <v>42095.207638888889</v>
      </c>
      <c r="U3344" s="18">
        <f t="shared" si="530"/>
        <v>32.911226851851097</v>
      </c>
    </row>
    <row r="3345" spans="1:21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527"/>
        <v>171.42857142857142</v>
      </c>
      <c r="P3345" s="7">
        <f t="shared" si="531"/>
        <v>52.173913043478258</v>
      </c>
      <c r="Q3345" t="str">
        <f t="shared" si="526"/>
        <v>theater</v>
      </c>
      <c r="R3345" t="str">
        <f t="shared" si="532"/>
        <v>plays</v>
      </c>
      <c r="S3345" s="4">
        <f t="shared" si="528"/>
        <v>42452.916481481487</v>
      </c>
      <c r="T3345" s="4">
        <f t="shared" si="529"/>
        <v>42473.554166666669</v>
      </c>
      <c r="U3345" s="18">
        <f t="shared" si="530"/>
        <v>20.637685185181908</v>
      </c>
    </row>
    <row r="3346" spans="1:21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527"/>
        <v>101.44444444444444</v>
      </c>
      <c r="P3346" s="7">
        <f t="shared" si="531"/>
        <v>114.125</v>
      </c>
      <c r="Q3346" t="str">
        <f t="shared" si="526"/>
        <v>theater</v>
      </c>
      <c r="R3346" t="str">
        <f t="shared" si="532"/>
        <v>plays</v>
      </c>
      <c r="S3346" s="4">
        <f t="shared" si="528"/>
        <v>41851.200150462959</v>
      </c>
      <c r="T3346" s="4">
        <f t="shared" si="529"/>
        <v>41881.200150462959</v>
      </c>
      <c r="U3346" s="18">
        <f t="shared" si="530"/>
        <v>30</v>
      </c>
    </row>
    <row r="3347" spans="1:21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527"/>
        <v>130</v>
      </c>
      <c r="P3347" s="7">
        <f t="shared" si="531"/>
        <v>50</v>
      </c>
      <c r="Q3347" t="str">
        <f t="shared" si="526"/>
        <v>theater</v>
      </c>
      <c r="R3347" t="str">
        <f t="shared" si="532"/>
        <v>plays</v>
      </c>
      <c r="S3347" s="4">
        <f t="shared" si="528"/>
        <v>42053.106111111112</v>
      </c>
      <c r="T3347" s="4">
        <f t="shared" si="529"/>
        <v>42112.025694444441</v>
      </c>
      <c r="U3347" s="18">
        <f t="shared" si="530"/>
        <v>58.919583333328774</v>
      </c>
    </row>
    <row r="3348" spans="1:21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527"/>
        <v>110.00000000000001</v>
      </c>
      <c r="P3348" s="7">
        <f t="shared" si="531"/>
        <v>91.666666666666671</v>
      </c>
      <c r="Q3348" t="str">
        <f t="shared" si="526"/>
        <v>theater</v>
      </c>
      <c r="R3348" t="str">
        <f t="shared" si="532"/>
        <v>plays</v>
      </c>
      <c r="S3348" s="4">
        <f t="shared" si="528"/>
        <v>42054.024421296301</v>
      </c>
      <c r="T3348" s="4">
        <f t="shared" si="529"/>
        <v>42061.024421296301</v>
      </c>
      <c r="U3348" s="18">
        <f t="shared" si="530"/>
        <v>7</v>
      </c>
    </row>
    <row r="3349" spans="1:21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527"/>
        <v>119.44999999999999</v>
      </c>
      <c r="P3349" s="7">
        <f t="shared" si="531"/>
        <v>108.59090909090909</v>
      </c>
      <c r="Q3349" t="str">
        <f t="shared" si="526"/>
        <v>theater</v>
      </c>
      <c r="R3349" t="str">
        <f t="shared" si="532"/>
        <v>plays</v>
      </c>
      <c r="S3349" s="4">
        <f t="shared" si="528"/>
        <v>42484.551550925928</v>
      </c>
      <c r="T3349" s="4">
        <f t="shared" si="529"/>
        <v>42498.875</v>
      </c>
      <c r="U3349" s="18">
        <f t="shared" si="530"/>
        <v>14.323449074072414</v>
      </c>
    </row>
    <row r="3350" spans="1:21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527"/>
        <v>100.2909090909091</v>
      </c>
      <c r="P3350" s="7">
        <f t="shared" si="531"/>
        <v>69.822784810126578</v>
      </c>
      <c r="Q3350" t="str">
        <f t="shared" si="526"/>
        <v>theater</v>
      </c>
      <c r="R3350" t="str">
        <f t="shared" si="532"/>
        <v>plays</v>
      </c>
      <c r="S3350" s="4">
        <f t="shared" si="528"/>
        <v>42466.558796296296</v>
      </c>
      <c r="T3350" s="4">
        <f t="shared" si="529"/>
        <v>42490.165972222225</v>
      </c>
      <c r="U3350" s="18">
        <f t="shared" si="530"/>
        <v>23.607175925928459</v>
      </c>
    </row>
    <row r="3351" spans="1:21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527"/>
        <v>153.4</v>
      </c>
      <c r="P3351" s="7">
        <f t="shared" si="531"/>
        <v>109.57142857142857</v>
      </c>
      <c r="Q3351" t="str">
        <f t="shared" si="526"/>
        <v>theater</v>
      </c>
      <c r="R3351" t="str">
        <f t="shared" si="532"/>
        <v>plays</v>
      </c>
      <c r="S3351" s="4">
        <f t="shared" si="528"/>
        <v>42513.110787037032</v>
      </c>
      <c r="T3351" s="4">
        <f t="shared" si="529"/>
        <v>42534.708333333328</v>
      </c>
      <c r="U3351" s="18">
        <f t="shared" si="530"/>
        <v>21.597546296296059</v>
      </c>
    </row>
    <row r="3352" spans="1:21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527"/>
        <v>104.42857142857143</v>
      </c>
      <c r="P3352" s="7">
        <f t="shared" si="531"/>
        <v>71.666666666666671</v>
      </c>
      <c r="Q3352" t="str">
        <f t="shared" si="526"/>
        <v>theater</v>
      </c>
      <c r="R3352" t="str">
        <f t="shared" si="532"/>
        <v>plays</v>
      </c>
      <c r="S3352" s="4">
        <f t="shared" si="528"/>
        <v>42302.701516203699</v>
      </c>
      <c r="T3352" s="4">
        <f t="shared" si="529"/>
        <v>42337.958333333328</v>
      </c>
      <c r="U3352" s="18">
        <f t="shared" si="530"/>
        <v>35.256817129629781</v>
      </c>
    </row>
    <row r="3353" spans="1:21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527"/>
        <v>101.1</v>
      </c>
      <c r="P3353" s="7">
        <f t="shared" si="531"/>
        <v>93.611111111111114</v>
      </c>
      <c r="Q3353" t="str">
        <f t="shared" si="526"/>
        <v>theater</v>
      </c>
      <c r="R3353" t="str">
        <f t="shared" si="532"/>
        <v>plays</v>
      </c>
      <c r="S3353" s="4">
        <f t="shared" si="528"/>
        <v>41806.395428240743</v>
      </c>
      <c r="T3353" s="4">
        <f t="shared" si="529"/>
        <v>41843.458333333336</v>
      </c>
      <c r="U3353" s="18">
        <f t="shared" si="530"/>
        <v>37.0629050925927</v>
      </c>
    </row>
    <row r="3354" spans="1:21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527"/>
        <v>107.52</v>
      </c>
      <c r="P3354" s="7">
        <f t="shared" si="531"/>
        <v>76.8</v>
      </c>
      <c r="Q3354" t="str">
        <f t="shared" si="526"/>
        <v>theater</v>
      </c>
      <c r="R3354" t="str">
        <f t="shared" si="532"/>
        <v>plays</v>
      </c>
      <c r="S3354" s="4">
        <f t="shared" si="528"/>
        <v>42495.992800925931</v>
      </c>
      <c r="T3354" s="4">
        <f t="shared" si="529"/>
        <v>42552.958333333328</v>
      </c>
      <c r="U3354" s="18">
        <f t="shared" si="530"/>
        <v>56.965532407397404</v>
      </c>
    </row>
    <row r="3355" spans="1:21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527"/>
        <v>315</v>
      </c>
      <c r="P3355" s="7">
        <f t="shared" si="531"/>
        <v>35.795454545454547</v>
      </c>
      <c r="Q3355" t="str">
        <f t="shared" si="526"/>
        <v>theater</v>
      </c>
      <c r="R3355" t="str">
        <f t="shared" si="532"/>
        <v>plays</v>
      </c>
      <c r="S3355" s="4">
        <f t="shared" si="528"/>
        <v>42479.432291666672</v>
      </c>
      <c r="T3355" s="4">
        <f t="shared" si="529"/>
        <v>42492.958333333328</v>
      </c>
      <c r="U3355" s="18">
        <f t="shared" si="530"/>
        <v>13.526041666656965</v>
      </c>
    </row>
    <row r="3356" spans="1:21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527"/>
        <v>101.93333333333334</v>
      </c>
      <c r="P3356" s="7">
        <f t="shared" si="531"/>
        <v>55.6</v>
      </c>
      <c r="Q3356" t="str">
        <f t="shared" si="526"/>
        <v>theater</v>
      </c>
      <c r="R3356" t="str">
        <f t="shared" si="532"/>
        <v>plays</v>
      </c>
      <c r="S3356" s="4">
        <f t="shared" si="528"/>
        <v>42270.7269212963</v>
      </c>
      <c r="T3356" s="4">
        <f t="shared" si="529"/>
        <v>42306.167361111111</v>
      </c>
      <c r="U3356" s="18">
        <f t="shared" si="530"/>
        <v>35.440439814810816</v>
      </c>
    </row>
    <row r="3357" spans="1:21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527"/>
        <v>126.28571428571429</v>
      </c>
      <c r="P3357" s="7">
        <f t="shared" si="531"/>
        <v>147.33333333333334</v>
      </c>
      <c r="Q3357" t="str">
        <f t="shared" si="526"/>
        <v>theater</v>
      </c>
      <c r="R3357" t="str">
        <f t="shared" si="532"/>
        <v>plays</v>
      </c>
      <c r="S3357" s="4">
        <f t="shared" si="528"/>
        <v>42489.619525462964</v>
      </c>
      <c r="T3357" s="4">
        <f t="shared" si="529"/>
        <v>42500.470138888893</v>
      </c>
      <c r="U3357" s="18">
        <f t="shared" si="530"/>
        <v>10.850613425929623</v>
      </c>
    </row>
    <row r="3358" spans="1:21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527"/>
        <v>101.4</v>
      </c>
      <c r="P3358" s="7">
        <f t="shared" si="531"/>
        <v>56.333333333333336</v>
      </c>
      <c r="Q3358" t="str">
        <f t="shared" si="526"/>
        <v>theater</v>
      </c>
      <c r="R3358" t="str">
        <f t="shared" si="532"/>
        <v>plays</v>
      </c>
      <c r="S3358" s="4">
        <f t="shared" si="528"/>
        <v>42536.815648148149</v>
      </c>
      <c r="T3358" s="4">
        <f t="shared" si="529"/>
        <v>42566.815648148149</v>
      </c>
      <c r="U3358" s="18">
        <f t="shared" si="530"/>
        <v>30</v>
      </c>
    </row>
    <row r="3359" spans="1:21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527"/>
        <v>101</v>
      </c>
      <c r="P3359" s="7">
        <f t="shared" si="531"/>
        <v>96.19047619047619</v>
      </c>
      <c r="Q3359" t="str">
        <f t="shared" ref="Q3359:Q3422" si="533">LEFT(N3359,7)</f>
        <v>theater</v>
      </c>
      <c r="R3359" t="str">
        <f t="shared" si="532"/>
        <v>plays</v>
      </c>
      <c r="S3359" s="4">
        <f t="shared" si="528"/>
        <v>41822.417939814812</v>
      </c>
      <c r="T3359" s="4">
        <f t="shared" si="529"/>
        <v>41852.417939814812</v>
      </c>
      <c r="U3359" s="18">
        <f t="shared" si="530"/>
        <v>30</v>
      </c>
    </row>
    <row r="3360" spans="1:21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527"/>
        <v>102.99000000000001</v>
      </c>
      <c r="P3360" s="7">
        <f t="shared" si="531"/>
        <v>63.574074074074076</v>
      </c>
      <c r="Q3360" t="str">
        <f t="shared" si="533"/>
        <v>theater</v>
      </c>
      <c r="R3360" t="str">
        <f t="shared" si="532"/>
        <v>plays</v>
      </c>
      <c r="S3360" s="4">
        <f t="shared" si="528"/>
        <v>41932.311099537037</v>
      </c>
      <c r="T3360" s="4">
        <f t="shared" si="529"/>
        <v>41962.352766203709</v>
      </c>
      <c r="U3360" s="18">
        <f t="shared" si="530"/>
        <v>30.041666666671517</v>
      </c>
    </row>
    <row r="3361" spans="1:21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527"/>
        <v>106.25</v>
      </c>
      <c r="P3361" s="7">
        <f t="shared" si="531"/>
        <v>184.78260869565219</v>
      </c>
      <c r="Q3361" t="str">
        <f t="shared" si="533"/>
        <v>theater</v>
      </c>
      <c r="R3361" t="str">
        <f t="shared" si="532"/>
        <v>plays</v>
      </c>
      <c r="S3361" s="4">
        <f t="shared" si="528"/>
        <v>42746.057106481487</v>
      </c>
      <c r="T3361" s="4">
        <f t="shared" si="529"/>
        <v>42791.057106481487</v>
      </c>
      <c r="U3361" s="18">
        <f t="shared" si="530"/>
        <v>45</v>
      </c>
    </row>
    <row r="3362" spans="1:21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527"/>
        <v>101.37777777777779</v>
      </c>
      <c r="P3362" s="7">
        <f t="shared" si="531"/>
        <v>126.72222222222223</v>
      </c>
      <c r="Q3362" t="str">
        <f t="shared" si="533"/>
        <v>theater</v>
      </c>
      <c r="R3362" t="str">
        <f t="shared" si="532"/>
        <v>plays</v>
      </c>
      <c r="S3362" s="4">
        <f t="shared" si="528"/>
        <v>42697.082673611112</v>
      </c>
      <c r="T3362" s="4">
        <f t="shared" si="529"/>
        <v>42718.665972222225</v>
      </c>
      <c r="U3362" s="18">
        <f t="shared" si="530"/>
        <v>21.583298611112696</v>
      </c>
    </row>
    <row r="3363" spans="1:21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527"/>
        <v>113.46000000000001</v>
      </c>
      <c r="P3363" s="7">
        <f t="shared" si="531"/>
        <v>83.42647058823529</v>
      </c>
      <c r="Q3363" t="str">
        <f t="shared" si="533"/>
        <v>theater</v>
      </c>
      <c r="R3363" t="str">
        <f t="shared" si="532"/>
        <v>plays</v>
      </c>
      <c r="S3363" s="4">
        <f t="shared" si="528"/>
        <v>41866.025347222225</v>
      </c>
      <c r="T3363" s="4">
        <f t="shared" si="529"/>
        <v>41883.665972222225</v>
      </c>
      <c r="U3363" s="18">
        <f t="shared" si="530"/>
        <v>17.640625</v>
      </c>
    </row>
    <row r="3364" spans="1:21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527"/>
        <v>218.00000000000003</v>
      </c>
      <c r="P3364" s="7">
        <f t="shared" si="531"/>
        <v>54.5</v>
      </c>
      <c r="Q3364" t="str">
        <f t="shared" si="533"/>
        <v>theater</v>
      </c>
      <c r="R3364" t="str">
        <f t="shared" si="532"/>
        <v>plays</v>
      </c>
      <c r="S3364" s="4">
        <f t="shared" si="528"/>
        <v>42056.091631944444</v>
      </c>
      <c r="T3364" s="4">
        <f t="shared" si="529"/>
        <v>42070.204861111109</v>
      </c>
      <c r="U3364" s="18">
        <f t="shared" si="530"/>
        <v>14.113229166665406</v>
      </c>
    </row>
    <row r="3365" spans="1:21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527"/>
        <v>101.41935483870968</v>
      </c>
      <c r="P3365" s="7">
        <f t="shared" si="531"/>
        <v>302.30769230769232</v>
      </c>
      <c r="Q3365" t="str">
        <f t="shared" si="533"/>
        <v>theater</v>
      </c>
      <c r="R3365" t="str">
        <f t="shared" si="532"/>
        <v>plays</v>
      </c>
      <c r="S3365" s="4">
        <f t="shared" si="528"/>
        <v>41851.771354166667</v>
      </c>
      <c r="T3365" s="4">
        <f t="shared" si="529"/>
        <v>41870.666666666664</v>
      </c>
      <c r="U3365" s="18">
        <f t="shared" si="530"/>
        <v>18.89531249999709</v>
      </c>
    </row>
    <row r="3366" spans="1:21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527"/>
        <v>105.93333333333332</v>
      </c>
      <c r="P3366" s="7">
        <f t="shared" si="531"/>
        <v>44.138888888888886</v>
      </c>
      <c r="Q3366" t="str">
        <f t="shared" si="533"/>
        <v>theater</v>
      </c>
      <c r="R3366" t="str">
        <f t="shared" si="532"/>
        <v>plays</v>
      </c>
      <c r="S3366" s="4">
        <f t="shared" si="528"/>
        <v>42422.977418981478</v>
      </c>
      <c r="T3366" s="4">
        <f t="shared" si="529"/>
        <v>42444.875</v>
      </c>
      <c r="U3366" s="18">
        <f t="shared" si="530"/>
        <v>21.897581018522033</v>
      </c>
    </row>
    <row r="3367" spans="1:21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527"/>
        <v>104</v>
      </c>
      <c r="P3367" s="7">
        <f t="shared" si="531"/>
        <v>866.66666666666663</v>
      </c>
      <c r="Q3367" t="str">
        <f t="shared" si="533"/>
        <v>theater</v>
      </c>
      <c r="R3367" t="str">
        <f t="shared" si="532"/>
        <v>plays</v>
      </c>
      <c r="S3367" s="4">
        <f t="shared" si="528"/>
        <v>42321.101759259254</v>
      </c>
      <c r="T3367" s="4">
        <f t="shared" si="529"/>
        <v>42351.101759259254</v>
      </c>
      <c r="U3367" s="18">
        <f t="shared" si="530"/>
        <v>30</v>
      </c>
    </row>
    <row r="3368" spans="1:21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527"/>
        <v>221</v>
      </c>
      <c r="P3368" s="7">
        <f t="shared" si="531"/>
        <v>61.388888888888886</v>
      </c>
      <c r="Q3368" t="str">
        <f t="shared" si="533"/>
        <v>theater</v>
      </c>
      <c r="R3368" t="str">
        <f t="shared" si="532"/>
        <v>plays</v>
      </c>
      <c r="S3368" s="4">
        <f t="shared" si="528"/>
        <v>42107.067557870367</v>
      </c>
      <c r="T3368" s="4">
        <f t="shared" si="529"/>
        <v>42137.067557870367</v>
      </c>
      <c r="U3368" s="18">
        <f t="shared" si="530"/>
        <v>30</v>
      </c>
    </row>
    <row r="3369" spans="1:21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527"/>
        <v>118.66666666666667</v>
      </c>
      <c r="P3369" s="7">
        <f t="shared" si="531"/>
        <v>29.666666666666668</v>
      </c>
      <c r="Q3369" t="str">
        <f t="shared" si="533"/>
        <v>theater</v>
      </c>
      <c r="R3369" t="str">
        <f t="shared" si="532"/>
        <v>plays</v>
      </c>
      <c r="S3369" s="4">
        <f t="shared" si="528"/>
        <v>42192.933958333335</v>
      </c>
      <c r="T3369" s="4">
        <f t="shared" si="529"/>
        <v>42217.933958333335</v>
      </c>
      <c r="U3369" s="18">
        <f t="shared" si="530"/>
        <v>25</v>
      </c>
    </row>
    <row r="3370" spans="1:21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527"/>
        <v>104.60000000000001</v>
      </c>
      <c r="P3370" s="7">
        <f t="shared" si="531"/>
        <v>45.478260869565219</v>
      </c>
      <c r="Q3370" t="str">
        <f t="shared" si="533"/>
        <v>theater</v>
      </c>
      <c r="R3370" t="str">
        <f t="shared" si="532"/>
        <v>plays</v>
      </c>
      <c r="S3370" s="4">
        <f t="shared" si="528"/>
        <v>41969.199756944443</v>
      </c>
      <c r="T3370" s="4">
        <f t="shared" si="529"/>
        <v>42005.208333333328</v>
      </c>
      <c r="U3370" s="18">
        <f t="shared" si="530"/>
        <v>36.008576388885558</v>
      </c>
    </row>
    <row r="3371" spans="1:21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527"/>
        <v>103.89999999999999</v>
      </c>
      <c r="P3371" s="7">
        <f t="shared" si="531"/>
        <v>96.203703703703709</v>
      </c>
      <c r="Q3371" t="str">
        <f t="shared" si="533"/>
        <v>theater</v>
      </c>
      <c r="R3371" t="str">
        <f t="shared" si="532"/>
        <v>plays</v>
      </c>
      <c r="S3371" s="4">
        <f t="shared" si="528"/>
        <v>42690.041435185187</v>
      </c>
      <c r="T3371" s="4">
        <f t="shared" si="529"/>
        <v>42750.041435185187</v>
      </c>
      <c r="U3371" s="18">
        <f t="shared" si="530"/>
        <v>60</v>
      </c>
    </row>
    <row r="3372" spans="1:21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527"/>
        <v>117.73333333333333</v>
      </c>
      <c r="P3372" s="7">
        <f t="shared" si="531"/>
        <v>67.92307692307692</v>
      </c>
      <c r="Q3372" t="str">
        <f t="shared" si="533"/>
        <v>theater</v>
      </c>
      <c r="R3372" t="str">
        <f t="shared" si="532"/>
        <v>plays</v>
      </c>
      <c r="S3372" s="4">
        <f t="shared" si="528"/>
        <v>42690.334317129629</v>
      </c>
      <c r="T3372" s="4">
        <f t="shared" si="529"/>
        <v>42721.333333333328</v>
      </c>
      <c r="U3372" s="18">
        <f t="shared" si="530"/>
        <v>30.999016203699284</v>
      </c>
    </row>
    <row r="3373" spans="1:21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527"/>
        <v>138.5</v>
      </c>
      <c r="P3373" s="7">
        <f t="shared" si="531"/>
        <v>30.777777777777779</v>
      </c>
      <c r="Q3373" t="str">
        <f t="shared" si="533"/>
        <v>theater</v>
      </c>
      <c r="R3373" t="str">
        <f t="shared" si="532"/>
        <v>plays</v>
      </c>
      <c r="S3373" s="4">
        <f t="shared" si="528"/>
        <v>42312.874594907407</v>
      </c>
      <c r="T3373" s="4">
        <f t="shared" si="529"/>
        <v>42340.874594907407</v>
      </c>
      <c r="U3373" s="18">
        <f t="shared" si="530"/>
        <v>28</v>
      </c>
    </row>
    <row r="3374" spans="1:21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527"/>
        <v>103.49999999999999</v>
      </c>
      <c r="P3374" s="7">
        <f t="shared" si="531"/>
        <v>38.333333333333336</v>
      </c>
      <c r="Q3374" t="str">
        <f t="shared" si="533"/>
        <v>theater</v>
      </c>
      <c r="R3374" t="str">
        <f t="shared" si="532"/>
        <v>plays</v>
      </c>
      <c r="S3374" s="4">
        <f t="shared" si="528"/>
        <v>41855.548101851848</v>
      </c>
      <c r="T3374" s="4">
        <f t="shared" si="529"/>
        <v>41876.207638888889</v>
      </c>
      <c r="U3374" s="18">
        <f t="shared" si="530"/>
        <v>20.659537037041446</v>
      </c>
    </row>
    <row r="3375" spans="1:21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527"/>
        <v>100.25</v>
      </c>
      <c r="P3375" s="7">
        <f t="shared" si="531"/>
        <v>66.833333333333329</v>
      </c>
      <c r="Q3375" t="str">
        <f t="shared" si="533"/>
        <v>theater</v>
      </c>
      <c r="R3375" t="str">
        <f t="shared" si="532"/>
        <v>plays</v>
      </c>
      <c r="S3375" s="4">
        <f t="shared" si="528"/>
        <v>42179.854629629626</v>
      </c>
      <c r="T3375" s="4">
        <f t="shared" si="529"/>
        <v>42203.666666666672</v>
      </c>
      <c r="U3375" s="18">
        <f t="shared" si="530"/>
        <v>23.812037037045229</v>
      </c>
    </row>
    <row r="3376" spans="1:21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527"/>
        <v>106.57142857142856</v>
      </c>
      <c r="P3376" s="7">
        <f t="shared" si="531"/>
        <v>71.730769230769226</v>
      </c>
      <c r="Q3376" t="str">
        <f t="shared" si="533"/>
        <v>theater</v>
      </c>
      <c r="R3376" t="str">
        <f t="shared" si="532"/>
        <v>plays</v>
      </c>
      <c r="S3376" s="4">
        <f t="shared" si="528"/>
        <v>42275.731666666667</v>
      </c>
      <c r="T3376" s="4">
        <f t="shared" si="529"/>
        <v>42305.731666666667</v>
      </c>
      <c r="U3376" s="18">
        <f t="shared" si="530"/>
        <v>30</v>
      </c>
    </row>
    <row r="3377" spans="1:21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527"/>
        <v>100</v>
      </c>
      <c r="P3377" s="7">
        <f t="shared" si="531"/>
        <v>176.47058823529412</v>
      </c>
      <c r="Q3377" t="str">
        <f t="shared" si="533"/>
        <v>theater</v>
      </c>
      <c r="R3377" t="str">
        <f t="shared" si="532"/>
        <v>plays</v>
      </c>
      <c r="S3377" s="4">
        <f t="shared" si="528"/>
        <v>41765.610798611109</v>
      </c>
      <c r="T3377" s="4">
        <f t="shared" si="529"/>
        <v>41777.610798611109</v>
      </c>
      <c r="U3377" s="18">
        <f t="shared" si="530"/>
        <v>12</v>
      </c>
    </row>
    <row r="3378" spans="1:21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527"/>
        <v>100.01249999999999</v>
      </c>
      <c r="P3378" s="7">
        <f t="shared" si="531"/>
        <v>421.10526315789474</v>
      </c>
      <c r="Q3378" t="str">
        <f t="shared" si="533"/>
        <v>theater</v>
      </c>
      <c r="R3378" t="str">
        <f t="shared" si="532"/>
        <v>plays</v>
      </c>
      <c r="S3378" s="4">
        <f t="shared" si="528"/>
        <v>42059.701319444444</v>
      </c>
      <c r="T3378" s="4">
        <f t="shared" si="529"/>
        <v>42119.659652777773</v>
      </c>
      <c r="U3378" s="18">
        <f t="shared" si="530"/>
        <v>59.958333333328483</v>
      </c>
    </row>
    <row r="3379" spans="1:21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527"/>
        <v>101.05</v>
      </c>
      <c r="P3379" s="7">
        <f t="shared" si="531"/>
        <v>104.98701298701299</v>
      </c>
      <c r="Q3379" t="str">
        <f t="shared" si="533"/>
        <v>theater</v>
      </c>
      <c r="R3379" t="str">
        <f t="shared" si="532"/>
        <v>plays</v>
      </c>
      <c r="S3379" s="4">
        <f t="shared" si="528"/>
        <v>42053.732627314814</v>
      </c>
      <c r="T3379" s="4">
        <f t="shared" si="529"/>
        <v>42083.705555555556</v>
      </c>
      <c r="U3379" s="18">
        <f t="shared" si="530"/>
        <v>29.972928240742476</v>
      </c>
    </row>
    <row r="3380" spans="1:21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527"/>
        <v>107.63636363636364</v>
      </c>
      <c r="P3380" s="7">
        <f t="shared" si="531"/>
        <v>28.19047619047619</v>
      </c>
      <c r="Q3380" t="str">
        <f t="shared" si="533"/>
        <v>theater</v>
      </c>
      <c r="R3380" t="str">
        <f t="shared" si="532"/>
        <v>plays</v>
      </c>
      <c r="S3380" s="4">
        <f t="shared" si="528"/>
        <v>41858.355393518519</v>
      </c>
      <c r="T3380" s="4">
        <f t="shared" si="529"/>
        <v>41882.547222222223</v>
      </c>
      <c r="U3380" s="18">
        <f t="shared" si="530"/>
        <v>24.191828703704232</v>
      </c>
    </row>
    <row r="3381" spans="1:21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527"/>
        <v>103.64999999999999</v>
      </c>
      <c r="P3381" s="7">
        <f t="shared" si="531"/>
        <v>54.55263157894737</v>
      </c>
      <c r="Q3381" t="str">
        <f t="shared" si="533"/>
        <v>theater</v>
      </c>
      <c r="R3381" t="str">
        <f t="shared" si="532"/>
        <v>plays</v>
      </c>
      <c r="S3381" s="4">
        <f t="shared" si="528"/>
        <v>42225.513888888891</v>
      </c>
      <c r="T3381" s="4">
        <f t="shared" si="529"/>
        <v>42242.958333333328</v>
      </c>
      <c r="U3381" s="18">
        <f t="shared" si="530"/>
        <v>17.444444444437977</v>
      </c>
    </row>
    <row r="3382" spans="1:21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527"/>
        <v>104.43333333333334</v>
      </c>
      <c r="P3382" s="7">
        <f t="shared" si="531"/>
        <v>111.89285714285714</v>
      </c>
      <c r="Q3382" t="str">
        <f t="shared" si="533"/>
        <v>theater</v>
      </c>
      <c r="R3382" t="str">
        <f t="shared" si="532"/>
        <v>plays</v>
      </c>
      <c r="S3382" s="4">
        <f t="shared" si="528"/>
        <v>41937.953449074077</v>
      </c>
      <c r="T3382" s="4">
        <f t="shared" si="529"/>
        <v>41972.995115740741</v>
      </c>
      <c r="U3382" s="18">
        <f t="shared" si="530"/>
        <v>35.041666666664241</v>
      </c>
    </row>
    <row r="3383" spans="1:21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527"/>
        <v>102.25</v>
      </c>
      <c r="P3383" s="7">
        <f t="shared" si="531"/>
        <v>85.208333333333329</v>
      </c>
      <c r="Q3383" t="str">
        <f t="shared" si="533"/>
        <v>theater</v>
      </c>
      <c r="R3383" t="str">
        <f t="shared" si="532"/>
        <v>plays</v>
      </c>
      <c r="S3383" s="4">
        <f t="shared" si="528"/>
        <v>42044.184988425928</v>
      </c>
      <c r="T3383" s="4">
        <f t="shared" si="529"/>
        <v>42074.143321759257</v>
      </c>
      <c r="U3383" s="18">
        <f t="shared" si="530"/>
        <v>29.958333333328483</v>
      </c>
    </row>
    <row r="3384" spans="1:21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527"/>
        <v>100.74285714285713</v>
      </c>
      <c r="P3384" s="7">
        <f t="shared" si="531"/>
        <v>76.652173913043484</v>
      </c>
      <c r="Q3384" t="str">
        <f t="shared" si="533"/>
        <v>theater</v>
      </c>
      <c r="R3384" t="str">
        <f t="shared" si="532"/>
        <v>plays</v>
      </c>
      <c r="S3384" s="4">
        <f t="shared" si="528"/>
        <v>42559.431203703702</v>
      </c>
      <c r="T3384" s="4">
        <f t="shared" si="529"/>
        <v>42583.957638888889</v>
      </c>
      <c r="U3384" s="18">
        <f t="shared" si="530"/>
        <v>24.526435185187438</v>
      </c>
    </row>
    <row r="3385" spans="1:21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527"/>
        <v>111.71428571428572</v>
      </c>
      <c r="P3385" s="7">
        <f t="shared" si="531"/>
        <v>65.166666666666671</v>
      </c>
      <c r="Q3385" t="str">
        <f t="shared" si="533"/>
        <v>theater</v>
      </c>
      <c r="R3385" t="str">
        <f t="shared" si="532"/>
        <v>plays</v>
      </c>
      <c r="S3385" s="4">
        <f t="shared" si="528"/>
        <v>42524.782638888893</v>
      </c>
      <c r="T3385" s="4">
        <f t="shared" si="529"/>
        <v>42544.782638888893</v>
      </c>
      <c r="U3385" s="18">
        <f t="shared" si="530"/>
        <v>20</v>
      </c>
    </row>
    <row r="3386" spans="1:21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527"/>
        <v>100.01100000000001</v>
      </c>
      <c r="P3386" s="7">
        <f t="shared" si="531"/>
        <v>93.760312499999998</v>
      </c>
      <c r="Q3386" t="str">
        <f t="shared" si="533"/>
        <v>theater</v>
      </c>
      <c r="R3386" t="str">
        <f t="shared" si="532"/>
        <v>plays</v>
      </c>
      <c r="S3386" s="4">
        <f t="shared" si="528"/>
        <v>42292.087592592594</v>
      </c>
      <c r="T3386" s="4">
        <f t="shared" si="529"/>
        <v>42329.125</v>
      </c>
      <c r="U3386" s="18">
        <f t="shared" si="530"/>
        <v>37.037407407406135</v>
      </c>
    </row>
    <row r="3387" spans="1:21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527"/>
        <v>100</v>
      </c>
      <c r="P3387" s="7">
        <f t="shared" si="531"/>
        <v>133.33333333333334</v>
      </c>
      <c r="Q3387" t="str">
        <f t="shared" si="533"/>
        <v>theater</v>
      </c>
      <c r="R3387" t="str">
        <f t="shared" si="532"/>
        <v>plays</v>
      </c>
      <c r="S3387" s="4">
        <f t="shared" si="528"/>
        <v>41953.8675</v>
      </c>
      <c r="T3387" s="4">
        <f t="shared" si="529"/>
        <v>41983.8675</v>
      </c>
      <c r="U3387" s="18">
        <f t="shared" si="530"/>
        <v>30</v>
      </c>
    </row>
    <row r="3388" spans="1:21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527"/>
        <v>105</v>
      </c>
      <c r="P3388" s="7">
        <f t="shared" si="531"/>
        <v>51.219512195121951</v>
      </c>
      <c r="Q3388" t="str">
        <f t="shared" si="533"/>
        <v>theater</v>
      </c>
      <c r="R3388" t="str">
        <f t="shared" si="532"/>
        <v>plays</v>
      </c>
      <c r="S3388" s="4">
        <f t="shared" si="528"/>
        <v>41946.644745370373</v>
      </c>
      <c r="T3388" s="4">
        <f t="shared" si="529"/>
        <v>41976.644745370373</v>
      </c>
      <c r="U3388" s="18">
        <f t="shared" si="530"/>
        <v>30</v>
      </c>
    </row>
    <row r="3389" spans="1:21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527"/>
        <v>116.86666666666667</v>
      </c>
      <c r="P3389" s="7">
        <f t="shared" si="531"/>
        <v>100.17142857142858</v>
      </c>
      <c r="Q3389" t="str">
        <f t="shared" si="533"/>
        <v>theater</v>
      </c>
      <c r="R3389" t="str">
        <f t="shared" si="532"/>
        <v>plays</v>
      </c>
      <c r="S3389" s="4">
        <f t="shared" si="528"/>
        <v>41947.762592592597</v>
      </c>
      <c r="T3389" s="4">
        <f t="shared" si="529"/>
        <v>41987.762592592597</v>
      </c>
      <c r="U3389" s="18">
        <f t="shared" si="530"/>
        <v>40</v>
      </c>
    </row>
    <row r="3390" spans="1:21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527"/>
        <v>103.8</v>
      </c>
      <c r="P3390" s="7">
        <f t="shared" si="531"/>
        <v>34.6</v>
      </c>
      <c r="Q3390" t="str">
        <f t="shared" si="533"/>
        <v>theater</v>
      </c>
      <c r="R3390" t="str">
        <f t="shared" si="532"/>
        <v>plays</v>
      </c>
      <c r="S3390" s="4">
        <f t="shared" si="528"/>
        <v>42143.461122685185</v>
      </c>
      <c r="T3390" s="4">
        <f t="shared" si="529"/>
        <v>42173.461122685185</v>
      </c>
      <c r="U3390" s="18">
        <f t="shared" si="530"/>
        <v>30</v>
      </c>
    </row>
    <row r="3391" spans="1:21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527"/>
        <v>114.5</v>
      </c>
      <c r="P3391" s="7">
        <f t="shared" si="531"/>
        <v>184.67741935483872</v>
      </c>
      <c r="Q3391" t="str">
        <f t="shared" si="533"/>
        <v>theater</v>
      </c>
      <c r="R3391" t="str">
        <f t="shared" si="532"/>
        <v>plays</v>
      </c>
      <c r="S3391" s="4">
        <f t="shared" si="528"/>
        <v>42494.563449074078</v>
      </c>
      <c r="T3391" s="4">
        <f t="shared" si="529"/>
        <v>42524.563449074078</v>
      </c>
      <c r="U3391" s="18">
        <f t="shared" si="530"/>
        <v>30</v>
      </c>
    </row>
    <row r="3392" spans="1:21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527"/>
        <v>102.4</v>
      </c>
      <c r="P3392" s="7">
        <f t="shared" si="531"/>
        <v>69.818181818181813</v>
      </c>
      <c r="Q3392" t="str">
        <f t="shared" si="533"/>
        <v>theater</v>
      </c>
      <c r="R3392" t="str">
        <f t="shared" si="532"/>
        <v>plays</v>
      </c>
      <c r="S3392" s="4">
        <f t="shared" si="528"/>
        <v>41815.774826388893</v>
      </c>
      <c r="T3392" s="4">
        <f t="shared" si="529"/>
        <v>41830.774826388893</v>
      </c>
      <c r="U3392" s="18">
        <f t="shared" si="530"/>
        <v>15</v>
      </c>
    </row>
    <row r="3393" spans="1:21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527"/>
        <v>223</v>
      </c>
      <c r="P3393" s="7">
        <f t="shared" si="531"/>
        <v>61.944444444444443</v>
      </c>
      <c r="Q3393" t="str">
        <f t="shared" si="533"/>
        <v>theater</v>
      </c>
      <c r="R3393" t="str">
        <f t="shared" si="532"/>
        <v>plays</v>
      </c>
      <c r="S3393" s="4">
        <f t="shared" si="528"/>
        <v>41830.545694444445</v>
      </c>
      <c r="T3393" s="4">
        <f t="shared" si="529"/>
        <v>41859.936111111107</v>
      </c>
      <c r="U3393" s="18">
        <f t="shared" si="530"/>
        <v>29.390416666661622</v>
      </c>
    </row>
    <row r="3394" spans="1:21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534">(E3394/D3394)*100</f>
        <v>100</v>
      </c>
      <c r="P3394" s="7">
        <f t="shared" si="531"/>
        <v>41.666666666666664</v>
      </c>
      <c r="Q3394" t="str">
        <f t="shared" si="533"/>
        <v>theater</v>
      </c>
      <c r="R3394" t="str">
        <f t="shared" si="532"/>
        <v>plays</v>
      </c>
      <c r="S3394" s="4">
        <f t="shared" ref="S3394:S3457" si="535" xml:space="preserve"> ((J3394/86400) +25569)</f>
        <v>42446.845543981486</v>
      </c>
      <c r="T3394" s="4">
        <f t="shared" ref="T3394:T3457" si="536" xml:space="preserve"> ((I3394/86400) +25569)</f>
        <v>42496.845543981486</v>
      </c>
      <c r="U3394" s="18">
        <f t="shared" si="530"/>
        <v>50</v>
      </c>
    </row>
    <row r="3395" spans="1:21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534"/>
        <v>105.80000000000001</v>
      </c>
      <c r="P3395" s="7">
        <f t="shared" si="531"/>
        <v>36.06818181818182</v>
      </c>
      <c r="Q3395" t="str">
        <f t="shared" si="533"/>
        <v>theater</v>
      </c>
      <c r="R3395" t="str">
        <f t="shared" si="532"/>
        <v>plays</v>
      </c>
      <c r="S3395" s="4">
        <f t="shared" si="535"/>
        <v>41923.921643518523</v>
      </c>
      <c r="T3395" s="4">
        <f t="shared" si="536"/>
        <v>41949.031944444447</v>
      </c>
      <c r="U3395" s="18">
        <f t="shared" ref="U3395:U3458" si="537">T3395-S3395</f>
        <v>25.110300925924093</v>
      </c>
    </row>
    <row r="3396" spans="1:21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534"/>
        <v>142.36363636363635</v>
      </c>
      <c r="P3396" s="7">
        <f t="shared" si="531"/>
        <v>29</v>
      </c>
      <c r="Q3396" t="str">
        <f t="shared" si="533"/>
        <v>theater</v>
      </c>
      <c r="R3396" t="str">
        <f t="shared" si="532"/>
        <v>plays</v>
      </c>
      <c r="S3396" s="4">
        <f t="shared" si="535"/>
        <v>41817.59542824074</v>
      </c>
      <c r="T3396" s="4">
        <f t="shared" si="536"/>
        <v>41847.59542824074</v>
      </c>
      <c r="U3396" s="18">
        <f t="shared" si="537"/>
        <v>30</v>
      </c>
    </row>
    <row r="3397" spans="1:21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534"/>
        <v>184</v>
      </c>
      <c r="P3397" s="7">
        <f t="shared" si="531"/>
        <v>24.210526315789473</v>
      </c>
      <c r="Q3397" t="str">
        <f t="shared" si="533"/>
        <v>theater</v>
      </c>
      <c r="R3397" t="str">
        <f t="shared" si="532"/>
        <v>plays</v>
      </c>
      <c r="S3397" s="4">
        <f t="shared" si="535"/>
        <v>42140.712314814809</v>
      </c>
      <c r="T3397" s="4">
        <f t="shared" si="536"/>
        <v>42154.756944444445</v>
      </c>
      <c r="U3397" s="18">
        <f t="shared" si="537"/>
        <v>14.044629629635892</v>
      </c>
    </row>
    <row r="3398" spans="1:21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534"/>
        <v>104.33333333333333</v>
      </c>
      <c r="P3398" s="7">
        <f t="shared" si="531"/>
        <v>55.892857142857146</v>
      </c>
      <c r="Q3398" t="str">
        <f t="shared" si="533"/>
        <v>theater</v>
      </c>
      <c r="R3398" t="str">
        <f t="shared" si="532"/>
        <v>plays</v>
      </c>
      <c r="S3398" s="4">
        <f t="shared" si="535"/>
        <v>41764.446631944447</v>
      </c>
      <c r="T3398" s="4">
        <f t="shared" si="536"/>
        <v>41791.165972222225</v>
      </c>
      <c r="U3398" s="18">
        <f t="shared" si="537"/>
        <v>26.719340277777519</v>
      </c>
    </row>
    <row r="3399" spans="1:21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534"/>
        <v>112.00000000000001</v>
      </c>
      <c r="P3399" s="7">
        <f t="shared" si="531"/>
        <v>11.666666666666666</v>
      </c>
      <c r="Q3399" t="str">
        <f t="shared" si="533"/>
        <v>theater</v>
      </c>
      <c r="R3399" t="str">
        <f t="shared" si="532"/>
        <v>plays</v>
      </c>
      <c r="S3399" s="4">
        <f t="shared" si="535"/>
        <v>42378.478344907402</v>
      </c>
      <c r="T3399" s="4">
        <f t="shared" si="536"/>
        <v>42418.916666666672</v>
      </c>
      <c r="U3399" s="18">
        <f t="shared" si="537"/>
        <v>40.438321759269456</v>
      </c>
    </row>
    <row r="3400" spans="1:21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534"/>
        <v>111.07499999999999</v>
      </c>
      <c r="P3400" s="7">
        <f t="shared" si="531"/>
        <v>68.353846153846149</v>
      </c>
      <c r="Q3400" t="str">
        <f t="shared" si="533"/>
        <v>theater</v>
      </c>
      <c r="R3400" t="str">
        <f t="shared" si="532"/>
        <v>plays</v>
      </c>
      <c r="S3400" s="4">
        <f t="shared" si="535"/>
        <v>41941.752037037033</v>
      </c>
      <c r="T3400" s="4">
        <f t="shared" si="536"/>
        <v>41964.708333333328</v>
      </c>
      <c r="U3400" s="18">
        <f t="shared" si="537"/>
        <v>22.956296296295477</v>
      </c>
    </row>
    <row r="3401" spans="1:21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534"/>
        <v>103.75000000000001</v>
      </c>
      <c r="P3401" s="7">
        <f t="shared" ref="P3401:P3464" si="538">E3401/L3401</f>
        <v>27.065217391304348</v>
      </c>
      <c r="Q3401" t="str">
        <f t="shared" si="533"/>
        <v>theater</v>
      </c>
      <c r="R3401" t="str">
        <f t="shared" si="532"/>
        <v>plays</v>
      </c>
      <c r="S3401" s="4">
        <f t="shared" si="535"/>
        <v>42026.920428240745</v>
      </c>
      <c r="T3401" s="4">
        <f t="shared" si="536"/>
        <v>42056.920428240745</v>
      </c>
      <c r="U3401" s="18">
        <f t="shared" si="537"/>
        <v>30</v>
      </c>
    </row>
    <row r="3402" spans="1:21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534"/>
        <v>100.41</v>
      </c>
      <c r="P3402" s="7">
        <f t="shared" si="538"/>
        <v>118.12941176470588</v>
      </c>
      <c r="Q3402" t="str">
        <f t="shared" si="533"/>
        <v>theater</v>
      </c>
      <c r="R3402" t="str">
        <f t="shared" ref="R3402:R3465" si="539">RIGHT(N3402,5)</f>
        <v>plays</v>
      </c>
      <c r="S3402" s="4">
        <f t="shared" si="535"/>
        <v>41834.953865740739</v>
      </c>
      <c r="T3402" s="4">
        <f t="shared" si="536"/>
        <v>41879.953865740739</v>
      </c>
      <c r="U3402" s="18">
        <f t="shared" si="537"/>
        <v>45</v>
      </c>
    </row>
    <row r="3403" spans="1:21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534"/>
        <v>101.86206896551724</v>
      </c>
      <c r="P3403" s="7">
        <f t="shared" si="538"/>
        <v>44.757575757575758</v>
      </c>
      <c r="Q3403" t="str">
        <f t="shared" si="533"/>
        <v>theater</v>
      </c>
      <c r="R3403" t="str">
        <f t="shared" si="539"/>
        <v>plays</v>
      </c>
      <c r="S3403" s="4">
        <f t="shared" si="535"/>
        <v>42193.723912037036</v>
      </c>
      <c r="T3403" s="4">
        <f t="shared" si="536"/>
        <v>42223.723912037036</v>
      </c>
      <c r="U3403" s="18">
        <f t="shared" si="537"/>
        <v>30</v>
      </c>
    </row>
    <row r="3404" spans="1:21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534"/>
        <v>109.76666666666665</v>
      </c>
      <c r="P3404" s="7">
        <f t="shared" si="538"/>
        <v>99.787878787878782</v>
      </c>
      <c r="Q3404" t="str">
        <f t="shared" si="533"/>
        <v>theater</v>
      </c>
      <c r="R3404" t="str">
        <f t="shared" si="539"/>
        <v>plays</v>
      </c>
      <c r="S3404" s="4">
        <f t="shared" si="535"/>
        <v>42290.61855324074</v>
      </c>
      <c r="T3404" s="4">
        <f t="shared" si="536"/>
        <v>42320.104861111111</v>
      </c>
      <c r="U3404" s="18">
        <f t="shared" si="537"/>
        <v>29.486307870371093</v>
      </c>
    </row>
    <row r="3405" spans="1:21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534"/>
        <v>100</v>
      </c>
      <c r="P3405" s="7">
        <f t="shared" si="538"/>
        <v>117.64705882352941</v>
      </c>
      <c r="Q3405" t="str">
        <f t="shared" si="533"/>
        <v>theater</v>
      </c>
      <c r="R3405" t="str">
        <f t="shared" si="539"/>
        <v>plays</v>
      </c>
      <c r="S3405" s="4">
        <f t="shared" si="535"/>
        <v>42150.462083333332</v>
      </c>
      <c r="T3405" s="4">
        <f t="shared" si="536"/>
        <v>42180.462083333332</v>
      </c>
      <c r="U3405" s="18">
        <f t="shared" si="537"/>
        <v>30</v>
      </c>
    </row>
    <row r="3406" spans="1:21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534"/>
        <v>122</v>
      </c>
      <c r="P3406" s="7">
        <f t="shared" si="538"/>
        <v>203.33333333333334</v>
      </c>
      <c r="Q3406" t="str">
        <f t="shared" si="533"/>
        <v>theater</v>
      </c>
      <c r="R3406" t="str">
        <f t="shared" si="539"/>
        <v>plays</v>
      </c>
      <c r="S3406" s="4">
        <f t="shared" si="535"/>
        <v>42152.503495370373</v>
      </c>
      <c r="T3406" s="4">
        <f t="shared" si="536"/>
        <v>42172.503495370373</v>
      </c>
      <c r="U3406" s="18">
        <f t="shared" si="537"/>
        <v>20</v>
      </c>
    </row>
    <row r="3407" spans="1:21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534"/>
        <v>137.57142857142856</v>
      </c>
      <c r="P3407" s="7">
        <f t="shared" si="538"/>
        <v>28.323529411764707</v>
      </c>
      <c r="Q3407" t="str">
        <f t="shared" si="533"/>
        <v>theater</v>
      </c>
      <c r="R3407" t="str">
        <f t="shared" si="539"/>
        <v>plays</v>
      </c>
      <c r="S3407" s="4">
        <f t="shared" si="535"/>
        <v>42410.017199074078</v>
      </c>
      <c r="T3407" s="4">
        <f t="shared" si="536"/>
        <v>42430.999305555553</v>
      </c>
      <c r="U3407" s="18">
        <f t="shared" si="537"/>
        <v>20.982106481475057</v>
      </c>
    </row>
    <row r="3408" spans="1:21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534"/>
        <v>100.31000000000002</v>
      </c>
      <c r="P3408" s="7">
        <f t="shared" si="538"/>
        <v>110.23076923076923</v>
      </c>
      <c r="Q3408" t="str">
        <f t="shared" si="533"/>
        <v>theater</v>
      </c>
      <c r="R3408" t="str">
        <f t="shared" si="539"/>
        <v>plays</v>
      </c>
      <c r="S3408" s="4">
        <f t="shared" si="535"/>
        <v>41791.492777777778</v>
      </c>
      <c r="T3408" s="4">
        <f t="shared" si="536"/>
        <v>41836.492777777778</v>
      </c>
      <c r="U3408" s="18">
        <f t="shared" si="537"/>
        <v>45</v>
      </c>
    </row>
    <row r="3409" spans="1:21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534"/>
        <v>107.1</v>
      </c>
      <c r="P3409" s="7">
        <f t="shared" si="538"/>
        <v>31.970149253731343</v>
      </c>
      <c r="Q3409" t="str">
        <f t="shared" si="533"/>
        <v>theater</v>
      </c>
      <c r="R3409" t="str">
        <f t="shared" si="539"/>
        <v>plays</v>
      </c>
      <c r="S3409" s="4">
        <f t="shared" si="535"/>
        <v>41796.422326388885</v>
      </c>
      <c r="T3409" s="4">
        <f t="shared" si="536"/>
        <v>41826.422326388885</v>
      </c>
      <c r="U3409" s="18">
        <f t="shared" si="537"/>
        <v>30</v>
      </c>
    </row>
    <row r="3410" spans="1:21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534"/>
        <v>211</v>
      </c>
      <c r="P3410" s="7">
        <f t="shared" si="538"/>
        <v>58.611111111111114</v>
      </c>
      <c r="Q3410" t="str">
        <f t="shared" si="533"/>
        <v>theater</v>
      </c>
      <c r="R3410" t="str">
        <f t="shared" si="539"/>
        <v>plays</v>
      </c>
      <c r="S3410" s="4">
        <f t="shared" si="535"/>
        <v>41808.991944444446</v>
      </c>
      <c r="T3410" s="4">
        <f t="shared" si="536"/>
        <v>41838.991944444446</v>
      </c>
      <c r="U3410" s="18">
        <f t="shared" si="537"/>
        <v>30</v>
      </c>
    </row>
    <row r="3411" spans="1:21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534"/>
        <v>123.6</v>
      </c>
      <c r="P3411" s="7">
        <f t="shared" si="538"/>
        <v>29.428571428571427</v>
      </c>
      <c r="Q3411" t="str">
        <f t="shared" si="533"/>
        <v>theater</v>
      </c>
      <c r="R3411" t="str">
        <f t="shared" si="539"/>
        <v>plays</v>
      </c>
      <c r="S3411" s="4">
        <f t="shared" si="535"/>
        <v>42544.814328703702</v>
      </c>
      <c r="T3411" s="4">
        <f t="shared" si="536"/>
        <v>42582.873611111107</v>
      </c>
      <c r="U3411" s="18">
        <f t="shared" si="537"/>
        <v>38.05928240740468</v>
      </c>
    </row>
    <row r="3412" spans="1:21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534"/>
        <v>108.5</v>
      </c>
      <c r="P3412" s="7">
        <f t="shared" si="538"/>
        <v>81.375</v>
      </c>
      <c r="Q3412" t="str">
        <f t="shared" si="533"/>
        <v>theater</v>
      </c>
      <c r="R3412" t="str">
        <f t="shared" si="539"/>
        <v>plays</v>
      </c>
      <c r="S3412" s="4">
        <f t="shared" si="535"/>
        <v>42500.041550925926</v>
      </c>
      <c r="T3412" s="4">
        <f t="shared" si="536"/>
        <v>42527.291666666672</v>
      </c>
      <c r="U3412" s="18">
        <f t="shared" si="537"/>
        <v>27.250115740745969</v>
      </c>
    </row>
    <row r="3413" spans="1:21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534"/>
        <v>103.56666666666668</v>
      </c>
      <c r="P3413" s="7">
        <f t="shared" si="538"/>
        <v>199.16666666666666</v>
      </c>
      <c r="Q3413" t="str">
        <f t="shared" si="533"/>
        <v>theater</v>
      </c>
      <c r="R3413" t="str">
        <f t="shared" si="539"/>
        <v>plays</v>
      </c>
      <c r="S3413" s="4">
        <f t="shared" si="535"/>
        <v>42265.022824074069</v>
      </c>
      <c r="T3413" s="4">
        <f t="shared" si="536"/>
        <v>42285.022824074069</v>
      </c>
      <c r="U3413" s="18">
        <f t="shared" si="537"/>
        <v>20</v>
      </c>
    </row>
    <row r="3414" spans="1:21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534"/>
        <v>100</v>
      </c>
      <c r="P3414" s="7">
        <f t="shared" si="538"/>
        <v>115.38461538461539</v>
      </c>
      <c r="Q3414" t="str">
        <f t="shared" si="533"/>
        <v>theater</v>
      </c>
      <c r="R3414" t="str">
        <f t="shared" si="539"/>
        <v>plays</v>
      </c>
      <c r="S3414" s="4">
        <f t="shared" si="535"/>
        <v>41879.959050925929</v>
      </c>
      <c r="T3414" s="4">
        <f t="shared" si="536"/>
        <v>41909.959050925929</v>
      </c>
      <c r="U3414" s="18">
        <f t="shared" si="537"/>
        <v>30</v>
      </c>
    </row>
    <row r="3415" spans="1:21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534"/>
        <v>130</v>
      </c>
      <c r="P3415" s="7">
        <f t="shared" si="538"/>
        <v>46.428571428571431</v>
      </c>
      <c r="Q3415" t="str">
        <f t="shared" si="533"/>
        <v>theater</v>
      </c>
      <c r="R3415" t="str">
        <f t="shared" si="539"/>
        <v>plays</v>
      </c>
      <c r="S3415" s="4">
        <f t="shared" si="535"/>
        <v>42053.733078703706</v>
      </c>
      <c r="T3415" s="4">
        <f t="shared" si="536"/>
        <v>42063.207638888889</v>
      </c>
      <c r="U3415" s="18">
        <f t="shared" si="537"/>
        <v>9.4745601851827814</v>
      </c>
    </row>
    <row r="3416" spans="1:21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534"/>
        <v>103.49999999999999</v>
      </c>
      <c r="P3416" s="7">
        <f t="shared" si="538"/>
        <v>70.568181818181813</v>
      </c>
      <c r="Q3416" t="str">
        <f t="shared" si="533"/>
        <v>theater</v>
      </c>
      <c r="R3416" t="str">
        <f t="shared" si="539"/>
        <v>plays</v>
      </c>
      <c r="S3416" s="4">
        <f t="shared" si="535"/>
        <v>42675.832465277781</v>
      </c>
      <c r="T3416" s="4">
        <f t="shared" si="536"/>
        <v>42705.332638888889</v>
      </c>
      <c r="U3416" s="18">
        <f t="shared" si="537"/>
        <v>29.500173611108039</v>
      </c>
    </row>
    <row r="3417" spans="1:21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534"/>
        <v>100</v>
      </c>
      <c r="P3417" s="7">
        <f t="shared" si="538"/>
        <v>22.222222222222221</v>
      </c>
      <c r="Q3417" t="str">
        <f t="shared" si="533"/>
        <v>theater</v>
      </c>
      <c r="R3417" t="str">
        <f t="shared" si="539"/>
        <v>plays</v>
      </c>
      <c r="S3417" s="4">
        <f t="shared" si="535"/>
        <v>42467.144166666665</v>
      </c>
      <c r="T3417" s="4">
        <f t="shared" si="536"/>
        <v>42477.979166666672</v>
      </c>
      <c r="U3417" s="18">
        <f t="shared" si="537"/>
        <v>10.835000000006403</v>
      </c>
    </row>
    <row r="3418" spans="1:21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534"/>
        <v>119.6</v>
      </c>
      <c r="P3418" s="7">
        <f t="shared" si="538"/>
        <v>159.46666666666667</v>
      </c>
      <c r="Q3418" t="str">
        <f t="shared" si="533"/>
        <v>theater</v>
      </c>
      <c r="R3418" t="str">
        <f t="shared" si="539"/>
        <v>plays</v>
      </c>
      <c r="S3418" s="4">
        <f t="shared" si="535"/>
        <v>42089.412557870368</v>
      </c>
      <c r="T3418" s="4">
        <f t="shared" si="536"/>
        <v>42117.770833333328</v>
      </c>
      <c r="U3418" s="18">
        <f t="shared" si="537"/>
        <v>28.358275462960592</v>
      </c>
    </row>
    <row r="3419" spans="1:21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534"/>
        <v>100.00058823529412</v>
      </c>
      <c r="P3419" s="7">
        <f t="shared" si="538"/>
        <v>37.777999999999999</v>
      </c>
      <c r="Q3419" t="str">
        <f t="shared" si="533"/>
        <v>theater</v>
      </c>
      <c r="R3419" t="str">
        <f t="shared" si="539"/>
        <v>plays</v>
      </c>
      <c r="S3419" s="4">
        <f t="shared" si="535"/>
        <v>41894.91375</v>
      </c>
      <c r="T3419" s="4">
        <f t="shared" si="536"/>
        <v>41938.029861111107</v>
      </c>
      <c r="U3419" s="18">
        <f t="shared" si="537"/>
        <v>43.116111111106875</v>
      </c>
    </row>
    <row r="3420" spans="1:21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534"/>
        <v>100.875</v>
      </c>
      <c r="P3420" s="7">
        <f t="shared" si="538"/>
        <v>72.053571428571431</v>
      </c>
      <c r="Q3420" t="str">
        <f t="shared" si="533"/>
        <v>theater</v>
      </c>
      <c r="R3420" t="str">
        <f t="shared" si="539"/>
        <v>plays</v>
      </c>
      <c r="S3420" s="4">
        <f t="shared" si="535"/>
        <v>41752.83457175926</v>
      </c>
      <c r="T3420" s="4">
        <f t="shared" si="536"/>
        <v>41782.83457175926</v>
      </c>
      <c r="U3420" s="18">
        <f t="shared" si="537"/>
        <v>30</v>
      </c>
    </row>
    <row r="3421" spans="1:21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534"/>
        <v>106.54545454545455</v>
      </c>
      <c r="P3421" s="7">
        <f t="shared" si="538"/>
        <v>63.695652173913047</v>
      </c>
      <c r="Q3421" t="str">
        <f t="shared" si="533"/>
        <v>theater</v>
      </c>
      <c r="R3421" t="str">
        <f t="shared" si="539"/>
        <v>plays</v>
      </c>
      <c r="S3421" s="4">
        <f t="shared" si="535"/>
        <v>42448.821585648147</v>
      </c>
      <c r="T3421" s="4">
        <f t="shared" si="536"/>
        <v>42466.895833333328</v>
      </c>
      <c r="U3421" s="18">
        <f t="shared" si="537"/>
        <v>18.074247685181035</v>
      </c>
    </row>
    <row r="3422" spans="1:21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534"/>
        <v>138</v>
      </c>
      <c r="P3422" s="7">
        <f t="shared" si="538"/>
        <v>28.411764705882351</v>
      </c>
      <c r="Q3422" t="str">
        <f t="shared" si="533"/>
        <v>theater</v>
      </c>
      <c r="R3422" t="str">
        <f t="shared" si="539"/>
        <v>plays</v>
      </c>
      <c r="S3422" s="4">
        <f t="shared" si="535"/>
        <v>42405.090300925927</v>
      </c>
      <c r="T3422" s="4">
        <f t="shared" si="536"/>
        <v>42414</v>
      </c>
      <c r="U3422" s="18">
        <f t="shared" si="537"/>
        <v>8.9096990740727051</v>
      </c>
    </row>
    <row r="3423" spans="1:21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534"/>
        <v>101.15</v>
      </c>
      <c r="P3423" s="7">
        <f t="shared" si="538"/>
        <v>103.21428571428571</v>
      </c>
      <c r="Q3423" t="str">
        <f t="shared" ref="Q3423:Q3486" si="540">LEFT(N3423,7)</f>
        <v>theater</v>
      </c>
      <c r="R3423" t="str">
        <f t="shared" si="539"/>
        <v>plays</v>
      </c>
      <c r="S3423" s="4">
        <f t="shared" si="535"/>
        <v>42037.791238425925</v>
      </c>
      <c r="T3423" s="4">
        <f t="shared" si="536"/>
        <v>42067.791238425925</v>
      </c>
      <c r="U3423" s="18">
        <f t="shared" si="537"/>
        <v>30</v>
      </c>
    </row>
    <row r="3424" spans="1:21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534"/>
        <v>109.1</v>
      </c>
      <c r="P3424" s="7">
        <f t="shared" si="538"/>
        <v>71.152173913043484</v>
      </c>
      <c r="Q3424" t="str">
        <f t="shared" si="540"/>
        <v>theater</v>
      </c>
      <c r="R3424" t="str">
        <f t="shared" si="539"/>
        <v>plays</v>
      </c>
      <c r="S3424" s="4">
        <f t="shared" si="535"/>
        <v>42323.562222222223</v>
      </c>
      <c r="T3424" s="4">
        <f t="shared" si="536"/>
        <v>42352</v>
      </c>
      <c r="U3424" s="18">
        <f t="shared" si="537"/>
        <v>28.437777777777228</v>
      </c>
    </row>
    <row r="3425" spans="1:21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534"/>
        <v>140</v>
      </c>
      <c r="P3425" s="7">
        <f t="shared" si="538"/>
        <v>35</v>
      </c>
      <c r="Q3425" t="str">
        <f t="shared" si="540"/>
        <v>theater</v>
      </c>
      <c r="R3425" t="str">
        <f t="shared" si="539"/>
        <v>plays</v>
      </c>
      <c r="S3425" s="4">
        <f t="shared" si="535"/>
        <v>42088.911354166667</v>
      </c>
      <c r="T3425" s="4">
        <f t="shared" si="536"/>
        <v>42118.911354166667</v>
      </c>
      <c r="U3425" s="18">
        <f t="shared" si="537"/>
        <v>30</v>
      </c>
    </row>
    <row r="3426" spans="1:21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534"/>
        <v>103.58333333333334</v>
      </c>
      <c r="P3426" s="7">
        <f t="shared" si="538"/>
        <v>81.776315789473685</v>
      </c>
      <c r="Q3426" t="str">
        <f t="shared" si="540"/>
        <v>theater</v>
      </c>
      <c r="R3426" t="str">
        <f t="shared" si="539"/>
        <v>plays</v>
      </c>
      <c r="S3426" s="4">
        <f t="shared" si="535"/>
        <v>42018.676898148144</v>
      </c>
      <c r="T3426" s="4">
        <f t="shared" si="536"/>
        <v>42040.290972222225</v>
      </c>
      <c r="U3426" s="18">
        <f t="shared" si="537"/>
        <v>21.614074074081145</v>
      </c>
    </row>
    <row r="3427" spans="1:21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534"/>
        <v>102.97033333333331</v>
      </c>
      <c r="P3427" s="7">
        <f t="shared" si="538"/>
        <v>297.02980769230766</v>
      </c>
      <c r="Q3427" t="str">
        <f t="shared" si="540"/>
        <v>theater</v>
      </c>
      <c r="R3427" t="str">
        <f t="shared" si="539"/>
        <v>plays</v>
      </c>
      <c r="S3427" s="4">
        <f t="shared" si="535"/>
        <v>41884.617314814815</v>
      </c>
      <c r="T3427" s="4">
        <f t="shared" si="536"/>
        <v>41916.617314814815</v>
      </c>
      <c r="U3427" s="18">
        <f t="shared" si="537"/>
        <v>32</v>
      </c>
    </row>
    <row r="3428" spans="1:21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534"/>
        <v>108.13333333333333</v>
      </c>
      <c r="P3428" s="7">
        <f t="shared" si="538"/>
        <v>46.609195402298852</v>
      </c>
      <c r="Q3428" t="str">
        <f t="shared" si="540"/>
        <v>theater</v>
      </c>
      <c r="R3428" t="str">
        <f t="shared" si="539"/>
        <v>plays</v>
      </c>
      <c r="S3428" s="4">
        <f t="shared" si="535"/>
        <v>41884.056747685187</v>
      </c>
      <c r="T3428" s="4">
        <f t="shared" si="536"/>
        <v>41903.083333333336</v>
      </c>
      <c r="U3428" s="18">
        <f t="shared" si="537"/>
        <v>19.026585648149194</v>
      </c>
    </row>
    <row r="3429" spans="1:21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534"/>
        <v>100</v>
      </c>
      <c r="P3429" s="7">
        <f t="shared" si="538"/>
        <v>51.724137931034484</v>
      </c>
      <c r="Q3429" t="str">
        <f t="shared" si="540"/>
        <v>theater</v>
      </c>
      <c r="R3429" t="str">
        <f t="shared" si="539"/>
        <v>plays</v>
      </c>
      <c r="S3429" s="4">
        <f t="shared" si="535"/>
        <v>41792.645277777774</v>
      </c>
      <c r="T3429" s="4">
        <f t="shared" si="536"/>
        <v>41822.645277777774</v>
      </c>
      <c r="U3429" s="18">
        <f t="shared" si="537"/>
        <v>30</v>
      </c>
    </row>
    <row r="3430" spans="1:21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534"/>
        <v>102.75000000000001</v>
      </c>
      <c r="P3430" s="7">
        <f t="shared" si="538"/>
        <v>40.294117647058826</v>
      </c>
      <c r="Q3430" t="str">
        <f t="shared" si="540"/>
        <v>theater</v>
      </c>
      <c r="R3430" t="str">
        <f t="shared" si="539"/>
        <v>plays</v>
      </c>
      <c r="S3430" s="4">
        <f t="shared" si="535"/>
        <v>42038.720451388886</v>
      </c>
      <c r="T3430" s="4">
        <f t="shared" si="536"/>
        <v>42063.708333333328</v>
      </c>
      <c r="U3430" s="18">
        <f t="shared" si="537"/>
        <v>24.987881944442051</v>
      </c>
    </row>
    <row r="3431" spans="1:21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534"/>
        <v>130</v>
      </c>
      <c r="P3431" s="7">
        <f t="shared" si="538"/>
        <v>16.25</v>
      </c>
      <c r="Q3431" t="str">
        <f t="shared" si="540"/>
        <v>theater</v>
      </c>
      <c r="R3431" t="str">
        <f t="shared" si="539"/>
        <v>plays</v>
      </c>
      <c r="S3431" s="4">
        <f t="shared" si="535"/>
        <v>42662.021539351852</v>
      </c>
      <c r="T3431" s="4">
        <f t="shared" si="536"/>
        <v>42676.021539351852</v>
      </c>
      <c r="U3431" s="18">
        <f t="shared" si="537"/>
        <v>14</v>
      </c>
    </row>
    <row r="3432" spans="1:21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534"/>
        <v>108.54949999999999</v>
      </c>
      <c r="P3432" s="7">
        <f t="shared" si="538"/>
        <v>30.152638888888887</v>
      </c>
      <c r="Q3432" t="str">
        <f t="shared" si="540"/>
        <v>theater</v>
      </c>
      <c r="R3432" t="str">
        <f t="shared" si="539"/>
        <v>plays</v>
      </c>
      <c r="S3432" s="4">
        <f t="shared" si="535"/>
        <v>41820.945613425924</v>
      </c>
      <c r="T3432" s="4">
        <f t="shared" si="536"/>
        <v>41850.945613425924</v>
      </c>
      <c r="U3432" s="18">
        <f t="shared" si="537"/>
        <v>30</v>
      </c>
    </row>
    <row r="3433" spans="1:21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534"/>
        <v>100</v>
      </c>
      <c r="P3433" s="7">
        <f t="shared" si="538"/>
        <v>95.238095238095241</v>
      </c>
      <c r="Q3433" t="str">
        <f t="shared" si="540"/>
        <v>theater</v>
      </c>
      <c r="R3433" t="str">
        <f t="shared" si="539"/>
        <v>plays</v>
      </c>
      <c r="S3433" s="4">
        <f t="shared" si="535"/>
        <v>41839.730937500004</v>
      </c>
      <c r="T3433" s="4">
        <f t="shared" si="536"/>
        <v>41869.730937500004</v>
      </c>
      <c r="U3433" s="18">
        <f t="shared" si="537"/>
        <v>30</v>
      </c>
    </row>
    <row r="3434" spans="1:21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534"/>
        <v>109.65</v>
      </c>
      <c r="P3434" s="7">
        <f t="shared" si="538"/>
        <v>52.214285714285715</v>
      </c>
      <c r="Q3434" t="str">
        <f t="shared" si="540"/>
        <v>theater</v>
      </c>
      <c r="R3434" t="str">
        <f t="shared" si="539"/>
        <v>plays</v>
      </c>
      <c r="S3434" s="4">
        <f t="shared" si="535"/>
        <v>42380.581180555557</v>
      </c>
      <c r="T3434" s="4">
        <f t="shared" si="536"/>
        <v>42405.916666666672</v>
      </c>
      <c r="U3434" s="18">
        <f t="shared" si="537"/>
        <v>25.335486111114733</v>
      </c>
    </row>
    <row r="3435" spans="1:21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534"/>
        <v>100.26315789473684</v>
      </c>
      <c r="P3435" s="7">
        <f t="shared" si="538"/>
        <v>134.1549295774648</v>
      </c>
      <c r="Q3435" t="str">
        <f t="shared" si="540"/>
        <v>theater</v>
      </c>
      <c r="R3435" t="str">
        <f t="shared" si="539"/>
        <v>plays</v>
      </c>
      <c r="S3435" s="4">
        <f t="shared" si="535"/>
        <v>41776.06313657407</v>
      </c>
      <c r="T3435" s="4">
        <f t="shared" si="536"/>
        <v>41807.125</v>
      </c>
      <c r="U3435" s="18">
        <f t="shared" si="537"/>
        <v>31.061863425929914</v>
      </c>
    </row>
    <row r="3436" spans="1:21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534"/>
        <v>105.55000000000001</v>
      </c>
      <c r="P3436" s="7">
        <f t="shared" si="538"/>
        <v>62.827380952380949</v>
      </c>
      <c r="Q3436" t="str">
        <f t="shared" si="540"/>
        <v>theater</v>
      </c>
      <c r="R3436" t="str">
        <f t="shared" si="539"/>
        <v>plays</v>
      </c>
      <c r="S3436" s="4">
        <f t="shared" si="535"/>
        <v>41800.380428240736</v>
      </c>
      <c r="T3436" s="4">
        <f t="shared" si="536"/>
        <v>41830.380428240736</v>
      </c>
      <c r="U3436" s="18">
        <f t="shared" si="537"/>
        <v>30</v>
      </c>
    </row>
    <row r="3437" spans="1:21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534"/>
        <v>112.00000000000001</v>
      </c>
      <c r="P3437" s="7">
        <f t="shared" si="538"/>
        <v>58.94736842105263</v>
      </c>
      <c r="Q3437" t="str">
        <f t="shared" si="540"/>
        <v>theater</v>
      </c>
      <c r="R3437" t="str">
        <f t="shared" si="539"/>
        <v>plays</v>
      </c>
      <c r="S3437" s="4">
        <f t="shared" si="535"/>
        <v>42572.61681712963</v>
      </c>
      <c r="T3437" s="4">
        <f t="shared" si="536"/>
        <v>42589.125</v>
      </c>
      <c r="U3437" s="18">
        <f t="shared" si="537"/>
        <v>16.508182870369637</v>
      </c>
    </row>
    <row r="3438" spans="1:21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534"/>
        <v>105.89999999999999</v>
      </c>
      <c r="P3438" s="7">
        <f t="shared" si="538"/>
        <v>143.1081081081081</v>
      </c>
      <c r="Q3438" t="str">
        <f t="shared" si="540"/>
        <v>theater</v>
      </c>
      <c r="R3438" t="str">
        <f t="shared" si="539"/>
        <v>plays</v>
      </c>
      <c r="S3438" s="4">
        <f t="shared" si="535"/>
        <v>41851.541585648149</v>
      </c>
      <c r="T3438" s="4">
        <f t="shared" si="536"/>
        <v>41872.686111111107</v>
      </c>
      <c r="U3438" s="18">
        <f t="shared" si="537"/>
        <v>21.144525462957972</v>
      </c>
    </row>
    <row r="3439" spans="1:21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534"/>
        <v>101</v>
      </c>
      <c r="P3439" s="7">
        <f t="shared" si="538"/>
        <v>84.166666666666671</v>
      </c>
      <c r="Q3439" t="str">
        <f t="shared" si="540"/>
        <v>theater</v>
      </c>
      <c r="R3439" t="str">
        <f t="shared" si="539"/>
        <v>plays</v>
      </c>
      <c r="S3439" s="4">
        <f t="shared" si="535"/>
        <v>42205.710879629631</v>
      </c>
      <c r="T3439" s="4">
        <f t="shared" si="536"/>
        <v>42235.710879629631</v>
      </c>
      <c r="U3439" s="18">
        <f t="shared" si="537"/>
        <v>30</v>
      </c>
    </row>
    <row r="3440" spans="1:21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534"/>
        <v>104.2</v>
      </c>
      <c r="P3440" s="7">
        <f t="shared" si="538"/>
        <v>186.07142857142858</v>
      </c>
      <c r="Q3440" t="str">
        <f t="shared" si="540"/>
        <v>theater</v>
      </c>
      <c r="R3440" t="str">
        <f t="shared" si="539"/>
        <v>plays</v>
      </c>
      <c r="S3440" s="4">
        <f t="shared" si="535"/>
        <v>42100.927858796298</v>
      </c>
      <c r="T3440" s="4">
        <f t="shared" si="536"/>
        <v>42126.875</v>
      </c>
      <c r="U3440" s="18">
        <f t="shared" si="537"/>
        <v>25.947141203701904</v>
      </c>
    </row>
    <row r="3441" spans="1:21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534"/>
        <v>134.67833333333334</v>
      </c>
      <c r="P3441" s="7">
        <f t="shared" si="538"/>
        <v>89.785555555555561</v>
      </c>
      <c r="Q3441" t="str">
        <f t="shared" si="540"/>
        <v>theater</v>
      </c>
      <c r="R3441" t="str">
        <f t="shared" si="539"/>
        <v>plays</v>
      </c>
      <c r="S3441" s="4">
        <f t="shared" si="535"/>
        <v>42374.911226851851</v>
      </c>
      <c r="T3441" s="4">
        <f t="shared" si="536"/>
        <v>42388.207638888889</v>
      </c>
      <c r="U3441" s="18">
        <f t="shared" si="537"/>
        <v>13.296412037037953</v>
      </c>
    </row>
    <row r="3442" spans="1:21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534"/>
        <v>105.2184</v>
      </c>
      <c r="P3442" s="7">
        <f t="shared" si="538"/>
        <v>64.157560975609755</v>
      </c>
      <c r="Q3442" t="str">
        <f t="shared" si="540"/>
        <v>theater</v>
      </c>
      <c r="R3442" t="str">
        <f t="shared" si="539"/>
        <v>plays</v>
      </c>
      <c r="S3442" s="4">
        <f t="shared" si="535"/>
        <v>41809.12300925926</v>
      </c>
      <c r="T3442" s="4">
        <f t="shared" si="536"/>
        <v>41831.677083333336</v>
      </c>
      <c r="U3442" s="18">
        <f t="shared" si="537"/>
        <v>22.554074074076198</v>
      </c>
    </row>
    <row r="3443" spans="1:21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534"/>
        <v>102.60000000000001</v>
      </c>
      <c r="P3443" s="7">
        <f t="shared" si="538"/>
        <v>59.651162790697676</v>
      </c>
      <c r="Q3443" t="str">
        <f t="shared" si="540"/>
        <v>theater</v>
      </c>
      <c r="R3443" t="str">
        <f t="shared" si="539"/>
        <v>plays</v>
      </c>
      <c r="S3443" s="4">
        <f t="shared" si="535"/>
        <v>42294.429641203707</v>
      </c>
      <c r="T3443" s="4">
        <f t="shared" si="536"/>
        <v>42321.845138888893</v>
      </c>
      <c r="U3443" s="18">
        <f t="shared" si="537"/>
        <v>27.415497685185983</v>
      </c>
    </row>
    <row r="3444" spans="1:21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534"/>
        <v>100</v>
      </c>
      <c r="P3444" s="7">
        <f t="shared" si="538"/>
        <v>31.25</v>
      </c>
      <c r="Q3444" t="str">
        <f t="shared" si="540"/>
        <v>theater</v>
      </c>
      <c r="R3444" t="str">
        <f t="shared" si="539"/>
        <v>plays</v>
      </c>
      <c r="S3444" s="4">
        <f t="shared" si="535"/>
        <v>42124.841111111113</v>
      </c>
      <c r="T3444" s="4">
        <f t="shared" si="536"/>
        <v>42154.841111111113</v>
      </c>
      <c r="U3444" s="18">
        <f t="shared" si="537"/>
        <v>30</v>
      </c>
    </row>
    <row r="3445" spans="1:21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534"/>
        <v>185.5</v>
      </c>
      <c r="P3445" s="7">
        <f t="shared" si="538"/>
        <v>41.222222222222221</v>
      </c>
      <c r="Q3445" t="str">
        <f t="shared" si="540"/>
        <v>theater</v>
      </c>
      <c r="R3445" t="str">
        <f t="shared" si="539"/>
        <v>plays</v>
      </c>
      <c r="S3445" s="4">
        <f t="shared" si="535"/>
        <v>41861.524837962963</v>
      </c>
      <c r="T3445" s="4">
        <f t="shared" si="536"/>
        <v>41891.524837962963</v>
      </c>
      <c r="U3445" s="18">
        <f t="shared" si="537"/>
        <v>30</v>
      </c>
    </row>
    <row r="3446" spans="1:21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534"/>
        <v>289</v>
      </c>
      <c r="P3446" s="7">
        <f t="shared" si="538"/>
        <v>43.35</v>
      </c>
      <c r="Q3446" t="str">
        <f t="shared" si="540"/>
        <v>theater</v>
      </c>
      <c r="R3446" t="str">
        <f t="shared" si="539"/>
        <v>plays</v>
      </c>
      <c r="S3446" s="4">
        <f t="shared" si="535"/>
        <v>42521.291504629626</v>
      </c>
      <c r="T3446" s="4">
        <f t="shared" si="536"/>
        <v>42529.582638888889</v>
      </c>
      <c r="U3446" s="18">
        <f t="shared" si="537"/>
        <v>8.2911342592633446</v>
      </c>
    </row>
    <row r="3447" spans="1:21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534"/>
        <v>100</v>
      </c>
      <c r="P3447" s="7">
        <f t="shared" si="538"/>
        <v>64.516129032258064</v>
      </c>
      <c r="Q3447" t="str">
        <f t="shared" si="540"/>
        <v>theater</v>
      </c>
      <c r="R3447" t="str">
        <f t="shared" si="539"/>
        <v>plays</v>
      </c>
      <c r="S3447" s="4">
        <f t="shared" si="535"/>
        <v>42272.530509259261</v>
      </c>
      <c r="T3447" s="4">
        <f t="shared" si="536"/>
        <v>42300.530509259261</v>
      </c>
      <c r="U3447" s="18">
        <f t="shared" si="537"/>
        <v>28</v>
      </c>
    </row>
    <row r="3448" spans="1:21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534"/>
        <v>108.2</v>
      </c>
      <c r="P3448" s="7">
        <f t="shared" si="538"/>
        <v>43.28</v>
      </c>
      <c r="Q3448" t="str">
        <f t="shared" si="540"/>
        <v>theater</v>
      </c>
      <c r="R3448" t="str">
        <f t="shared" si="539"/>
        <v>plays</v>
      </c>
      <c r="S3448" s="4">
        <f t="shared" si="535"/>
        <v>42016.832465277781</v>
      </c>
      <c r="T3448" s="4">
        <f t="shared" si="536"/>
        <v>42040.513888888891</v>
      </c>
      <c r="U3448" s="18">
        <f t="shared" si="537"/>
        <v>23.681423611109494</v>
      </c>
    </row>
    <row r="3449" spans="1:21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534"/>
        <v>107.80000000000001</v>
      </c>
      <c r="P3449" s="7">
        <f t="shared" si="538"/>
        <v>77</v>
      </c>
      <c r="Q3449" t="str">
        <f t="shared" si="540"/>
        <v>theater</v>
      </c>
      <c r="R3449" t="str">
        <f t="shared" si="539"/>
        <v>plays</v>
      </c>
      <c r="S3449" s="4">
        <f t="shared" si="535"/>
        <v>42402.889027777783</v>
      </c>
      <c r="T3449" s="4">
        <f t="shared" si="536"/>
        <v>42447.847361111111</v>
      </c>
      <c r="U3449" s="18">
        <f t="shared" si="537"/>
        <v>44.958333333328483</v>
      </c>
    </row>
    <row r="3450" spans="1:21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534"/>
        <v>109.76190476190477</v>
      </c>
      <c r="P3450" s="7">
        <f t="shared" si="538"/>
        <v>51.222222222222221</v>
      </c>
      <c r="Q3450" t="str">
        <f t="shared" si="540"/>
        <v>theater</v>
      </c>
      <c r="R3450" t="str">
        <f t="shared" si="539"/>
        <v>plays</v>
      </c>
      <c r="S3450" s="4">
        <f t="shared" si="535"/>
        <v>41960.119085648148</v>
      </c>
      <c r="T3450" s="4">
        <f t="shared" si="536"/>
        <v>41990.119085648148</v>
      </c>
      <c r="U3450" s="18">
        <f t="shared" si="537"/>
        <v>30</v>
      </c>
    </row>
    <row r="3451" spans="1:21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534"/>
        <v>170.625</v>
      </c>
      <c r="P3451" s="7">
        <f t="shared" si="538"/>
        <v>68.25</v>
      </c>
      <c r="Q3451" t="str">
        <f t="shared" si="540"/>
        <v>theater</v>
      </c>
      <c r="R3451" t="str">
        <f t="shared" si="539"/>
        <v>plays</v>
      </c>
      <c r="S3451" s="4">
        <f t="shared" si="535"/>
        <v>42532.052523148144</v>
      </c>
      <c r="T3451" s="4">
        <f t="shared" si="536"/>
        <v>42560.166666666672</v>
      </c>
      <c r="U3451" s="18">
        <f t="shared" si="537"/>
        <v>28.114143518527271</v>
      </c>
    </row>
    <row r="3452" spans="1:21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534"/>
        <v>152</v>
      </c>
      <c r="P3452" s="7">
        <f t="shared" si="538"/>
        <v>19.487179487179485</v>
      </c>
      <c r="Q3452" t="str">
        <f t="shared" si="540"/>
        <v>theater</v>
      </c>
      <c r="R3452" t="str">
        <f t="shared" si="539"/>
        <v>plays</v>
      </c>
      <c r="S3452" s="4">
        <f t="shared" si="535"/>
        <v>42036.704525462963</v>
      </c>
      <c r="T3452" s="4">
        <f t="shared" si="536"/>
        <v>42096.662858796291</v>
      </c>
      <c r="U3452" s="18">
        <f t="shared" si="537"/>
        <v>59.958333333328483</v>
      </c>
    </row>
    <row r="3453" spans="1:21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534"/>
        <v>101.23076923076924</v>
      </c>
      <c r="P3453" s="7">
        <f t="shared" si="538"/>
        <v>41.125</v>
      </c>
      <c r="Q3453" t="str">
        <f t="shared" si="540"/>
        <v>theater</v>
      </c>
      <c r="R3453" t="str">
        <f t="shared" si="539"/>
        <v>plays</v>
      </c>
      <c r="S3453" s="4">
        <f t="shared" si="535"/>
        <v>42088.723692129628</v>
      </c>
      <c r="T3453" s="4">
        <f t="shared" si="536"/>
        <v>42115.723692129628</v>
      </c>
      <c r="U3453" s="18">
        <f t="shared" si="537"/>
        <v>27</v>
      </c>
    </row>
    <row r="3454" spans="1:21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534"/>
        <v>153.19999999999999</v>
      </c>
      <c r="P3454" s="7">
        <f t="shared" si="538"/>
        <v>41.405405405405403</v>
      </c>
      <c r="Q3454" t="str">
        <f t="shared" si="540"/>
        <v>theater</v>
      </c>
      <c r="R3454" t="str">
        <f t="shared" si="539"/>
        <v>plays</v>
      </c>
      <c r="S3454" s="4">
        <f t="shared" si="535"/>
        <v>41820.639189814814</v>
      </c>
      <c r="T3454" s="4">
        <f t="shared" si="536"/>
        <v>41843.165972222225</v>
      </c>
      <c r="U3454" s="18">
        <f t="shared" si="537"/>
        <v>22.526782407410792</v>
      </c>
    </row>
    <row r="3455" spans="1:21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534"/>
        <v>128.33333333333334</v>
      </c>
      <c r="P3455" s="7">
        <f t="shared" si="538"/>
        <v>27.5</v>
      </c>
      <c r="Q3455" t="str">
        <f t="shared" si="540"/>
        <v>theater</v>
      </c>
      <c r="R3455" t="str">
        <f t="shared" si="539"/>
        <v>plays</v>
      </c>
      <c r="S3455" s="4">
        <f t="shared" si="535"/>
        <v>42535.97865740741</v>
      </c>
      <c r="T3455" s="4">
        <f t="shared" si="536"/>
        <v>42595.97865740741</v>
      </c>
      <c r="U3455" s="18">
        <f t="shared" si="537"/>
        <v>60</v>
      </c>
    </row>
    <row r="3456" spans="1:21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534"/>
        <v>100.71428571428571</v>
      </c>
      <c r="P3456" s="7">
        <f t="shared" si="538"/>
        <v>33.571428571428569</v>
      </c>
      <c r="Q3456" t="str">
        <f t="shared" si="540"/>
        <v>theater</v>
      </c>
      <c r="R3456" t="str">
        <f t="shared" si="539"/>
        <v>plays</v>
      </c>
      <c r="S3456" s="4">
        <f t="shared" si="535"/>
        <v>41821.698599537034</v>
      </c>
      <c r="T3456" s="4">
        <f t="shared" si="536"/>
        <v>41851.698599537034</v>
      </c>
      <c r="U3456" s="18">
        <f t="shared" si="537"/>
        <v>30</v>
      </c>
    </row>
    <row r="3457" spans="1:21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534"/>
        <v>100.64999999999999</v>
      </c>
      <c r="P3457" s="7">
        <f t="shared" si="538"/>
        <v>145.86956521739131</v>
      </c>
      <c r="Q3457" t="str">
        <f t="shared" si="540"/>
        <v>theater</v>
      </c>
      <c r="R3457" t="str">
        <f t="shared" si="539"/>
        <v>plays</v>
      </c>
      <c r="S3457" s="4">
        <f t="shared" si="535"/>
        <v>42626.7503125</v>
      </c>
      <c r="T3457" s="4">
        <f t="shared" si="536"/>
        <v>42656.7503125</v>
      </c>
      <c r="U3457" s="18">
        <f t="shared" si="537"/>
        <v>30</v>
      </c>
    </row>
    <row r="3458" spans="1:21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541">(E3458/D3458)*100</f>
        <v>191.3</v>
      </c>
      <c r="P3458" s="7">
        <f t="shared" si="538"/>
        <v>358.6875</v>
      </c>
      <c r="Q3458" t="str">
        <f t="shared" si="540"/>
        <v>theater</v>
      </c>
      <c r="R3458" t="str">
        <f t="shared" si="539"/>
        <v>plays</v>
      </c>
      <c r="S3458" s="4">
        <f t="shared" ref="S3458:S3521" si="542" xml:space="preserve"> ((J3458/86400) +25569)</f>
        <v>41821.205636574072</v>
      </c>
      <c r="T3458" s="4">
        <f t="shared" ref="T3458:T3521" si="543" xml:space="preserve"> ((I3458/86400) +25569)</f>
        <v>41852.290972222225</v>
      </c>
      <c r="U3458" s="18">
        <f t="shared" si="537"/>
        <v>31.085335648152977</v>
      </c>
    </row>
    <row r="3459" spans="1:21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541"/>
        <v>140.19999999999999</v>
      </c>
      <c r="P3459" s="7">
        <f t="shared" si="538"/>
        <v>50.981818181818184</v>
      </c>
      <c r="Q3459" t="str">
        <f t="shared" si="540"/>
        <v>theater</v>
      </c>
      <c r="R3459" t="str">
        <f t="shared" si="539"/>
        <v>plays</v>
      </c>
      <c r="S3459" s="4">
        <f t="shared" si="542"/>
        <v>42016.706678240742</v>
      </c>
      <c r="T3459" s="4">
        <f t="shared" si="543"/>
        <v>42047.249305555553</v>
      </c>
      <c r="U3459" s="18">
        <f t="shared" ref="U3459:U3522" si="544">T3459-S3459</f>
        <v>30.542627314811398</v>
      </c>
    </row>
    <row r="3460" spans="1:21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541"/>
        <v>124.33537832310839</v>
      </c>
      <c r="P3460" s="7">
        <f t="shared" si="538"/>
        <v>45.037037037037038</v>
      </c>
      <c r="Q3460" t="str">
        <f t="shared" si="540"/>
        <v>theater</v>
      </c>
      <c r="R3460" t="str">
        <f t="shared" si="539"/>
        <v>plays</v>
      </c>
      <c r="S3460" s="4">
        <f t="shared" si="542"/>
        <v>42011.202581018515</v>
      </c>
      <c r="T3460" s="4">
        <f t="shared" si="543"/>
        <v>42038.185416666667</v>
      </c>
      <c r="U3460" s="18">
        <f t="shared" si="544"/>
        <v>26.982835648152104</v>
      </c>
    </row>
    <row r="3461" spans="1:21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541"/>
        <v>126.2</v>
      </c>
      <c r="P3461" s="7">
        <f t="shared" si="538"/>
        <v>17.527777777777779</v>
      </c>
      <c r="Q3461" t="str">
        <f t="shared" si="540"/>
        <v>theater</v>
      </c>
      <c r="R3461" t="str">
        <f t="shared" si="539"/>
        <v>plays</v>
      </c>
      <c r="S3461" s="4">
        <f t="shared" si="542"/>
        <v>42480.479861111111</v>
      </c>
      <c r="T3461" s="4">
        <f t="shared" si="543"/>
        <v>42510.479861111111</v>
      </c>
      <c r="U3461" s="18">
        <f t="shared" si="544"/>
        <v>30</v>
      </c>
    </row>
    <row r="3462" spans="1:21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541"/>
        <v>190</v>
      </c>
      <c r="P3462" s="7">
        <f t="shared" si="538"/>
        <v>50</v>
      </c>
      <c r="Q3462" t="str">
        <f t="shared" si="540"/>
        <v>theater</v>
      </c>
      <c r="R3462" t="str">
        <f t="shared" si="539"/>
        <v>plays</v>
      </c>
      <c r="S3462" s="4">
        <f t="shared" si="542"/>
        <v>41852.527222222227</v>
      </c>
      <c r="T3462" s="4">
        <f t="shared" si="543"/>
        <v>41866.527222222227</v>
      </c>
      <c r="U3462" s="18">
        <f t="shared" si="544"/>
        <v>14</v>
      </c>
    </row>
    <row r="3463" spans="1:21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541"/>
        <v>139</v>
      </c>
      <c r="P3463" s="7">
        <f t="shared" si="538"/>
        <v>57.916666666666664</v>
      </c>
      <c r="Q3463" t="str">
        <f t="shared" si="540"/>
        <v>theater</v>
      </c>
      <c r="R3463" t="str">
        <f t="shared" si="539"/>
        <v>plays</v>
      </c>
      <c r="S3463" s="4">
        <f t="shared" si="542"/>
        <v>42643.632858796293</v>
      </c>
      <c r="T3463" s="4">
        <f t="shared" si="543"/>
        <v>42672.125</v>
      </c>
      <c r="U3463" s="18">
        <f t="shared" si="544"/>
        <v>28.492141203707433</v>
      </c>
    </row>
    <row r="3464" spans="1:21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541"/>
        <v>202</v>
      </c>
      <c r="P3464" s="7">
        <f t="shared" si="538"/>
        <v>29.705882352941178</v>
      </c>
      <c r="Q3464" t="str">
        <f t="shared" si="540"/>
        <v>theater</v>
      </c>
      <c r="R3464" t="str">
        <f t="shared" si="539"/>
        <v>plays</v>
      </c>
      <c r="S3464" s="4">
        <f t="shared" si="542"/>
        <v>42179.898472222223</v>
      </c>
      <c r="T3464" s="4">
        <f t="shared" si="543"/>
        <v>42195.75</v>
      </c>
      <c r="U3464" s="18">
        <f t="shared" si="544"/>
        <v>15.851527777776937</v>
      </c>
    </row>
    <row r="3465" spans="1:21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541"/>
        <v>103.38000000000001</v>
      </c>
      <c r="P3465" s="7">
        <f t="shared" ref="P3465:P3528" si="545">E3465/L3465</f>
        <v>90.684210526315795</v>
      </c>
      <c r="Q3465" t="str">
        <f t="shared" si="540"/>
        <v>theater</v>
      </c>
      <c r="R3465" t="str">
        <f t="shared" si="539"/>
        <v>plays</v>
      </c>
      <c r="S3465" s="4">
        <f t="shared" si="542"/>
        <v>42612.918807870374</v>
      </c>
      <c r="T3465" s="4">
        <f t="shared" si="543"/>
        <v>42654.165972222225</v>
      </c>
      <c r="U3465" s="18">
        <f t="shared" si="544"/>
        <v>41.247164351851097</v>
      </c>
    </row>
    <row r="3466" spans="1:21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541"/>
        <v>102.3236</v>
      </c>
      <c r="P3466" s="7">
        <f t="shared" si="545"/>
        <v>55.012688172043013</v>
      </c>
      <c r="Q3466" t="str">
        <f t="shared" si="540"/>
        <v>theater</v>
      </c>
      <c r="R3466" t="str">
        <f t="shared" ref="R3466:R3529" si="546">RIGHT(N3466,5)</f>
        <v>plays</v>
      </c>
      <c r="S3466" s="4">
        <f t="shared" si="542"/>
        <v>42575.130057870367</v>
      </c>
      <c r="T3466" s="4">
        <f t="shared" si="543"/>
        <v>42605.130057870367</v>
      </c>
      <c r="U3466" s="18">
        <f t="shared" si="544"/>
        <v>30</v>
      </c>
    </row>
    <row r="3467" spans="1:21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541"/>
        <v>103</v>
      </c>
      <c r="P3467" s="7">
        <f t="shared" si="545"/>
        <v>57.222222222222221</v>
      </c>
      <c r="Q3467" t="str">
        <f t="shared" si="540"/>
        <v>theater</v>
      </c>
      <c r="R3467" t="str">
        <f t="shared" si="546"/>
        <v>plays</v>
      </c>
      <c r="S3467" s="4">
        <f t="shared" si="542"/>
        <v>42200.625833333332</v>
      </c>
      <c r="T3467" s="4">
        <f t="shared" si="543"/>
        <v>42225.666666666672</v>
      </c>
      <c r="U3467" s="18">
        <f t="shared" si="544"/>
        <v>25.040833333339833</v>
      </c>
    </row>
    <row r="3468" spans="1:21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541"/>
        <v>127.14285714285714</v>
      </c>
      <c r="P3468" s="7">
        <f t="shared" si="545"/>
        <v>72.950819672131146</v>
      </c>
      <c r="Q3468" t="str">
        <f t="shared" si="540"/>
        <v>theater</v>
      </c>
      <c r="R3468" t="str">
        <f t="shared" si="546"/>
        <v>plays</v>
      </c>
      <c r="S3468" s="4">
        <f t="shared" si="542"/>
        <v>42420.019097222219</v>
      </c>
      <c r="T3468" s="4">
        <f t="shared" si="543"/>
        <v>42479.977430555555</v>
      </c>
      <c r="U3468" s="18">
        <f t="shared" si="544"/>
        <v>59.958333333335759</v>
      </c>
    </row>
    <row r="3469" spans="1:21" ht="15.75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541"/>
        <v>101</v>
      </c>
      <c r="P3469" s="7">
        <f t="shared" si="545"/>
        <v>64.468085106382972</v>
      </c>
      <c r="Q3469" t="str">
        <f t="shared" si="540"/>
        <v>theater</v>
      </c>
      <c r="R3469" t="str">
        <f t="shared" si="546"/>
        <v>plays</v>
      </c>
      <c r="S3469" s="4">
        <f t="shared" si="542"/>
        <v>42053.671666666662</v>
      </c>
      <c r="T3469" s="4">
        <f t="shared" si="543"/>
        <v>42083.630000000005</v>
      </c>
      <c r="U3469" s="18">
        <f t="shared" si="544"/>
        <v>29.958333333343035</v>
      </c>
    </row>
    <row r="3470" spans="1:21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541"/>
        <v>121.78</v>
      </c>
      <c r="P3470" s="7">
        <f t="shared" si="545"/>
        <v>716.35294117647061</v>
      </c>
      <c r="Q3470" t="str">
        <f t="shared" si="540"/>
        <v>theater</v>
      </c>
      <c r="R3470" t="str">
        <f t="shared" si="546"/>
        <v>plays</v>
      </c>
      <c r="S3470" s="4">
        <f t="shared" si="542"/>
        <v>42605.765381944446</v>
      </c>
      <c r="T3470" s="4">
        <f t="shared" si="543"/>
        <v>42634.125</v>
      </c>
      <c r="U3470" s="18">
        <f t="shared" si="544"/>
        <v>28.359618055554165</v>
      </c>
    </row>
    <row r="3471" spans="1:21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541"/>
        <v>113.39285714285714</v>
      </c>
      <c r="P3471" s="7">
        <f t="shared" si="545"/>
        <v>50.396825396825399</v>
      </c>
      <c r="Q3471" t="str">
        <f t="shared" si="540"/>
        <v>theater</v>
      </c>
      <c r="R3471" t="str">
        <f t="shared" si="546"/>
        <v>plays</v>
      </c>
      <c r="S3471" s="4">
        <f t="shared" si="542"/>
        <v>42458.641724537039</v>
      </c>
      <c r="T3471" s="4">
        <f t="shared" si="543"/>
        <v>42488.641724537039</v>
      </c>
      <c r="U3471" s="18">
        <f t="shared" si="544"/>
        <v>30</v>
      </c>
    </row>
    <row r="3472" spans="1:21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541"/>
        <v>150</v>
      </c>
      <c r="P3472" s="7">
        <f t="shared" si="545"/>
        <v>41.666666666666664</v>
      </c>
      <c r="Q3472" t="str">
        <f t="shared" si="540"/>
        <v>theater</v>
      </c>
      <c r="R3472" t="str">
        <f t="shared" si="546"/>
        <v>plays</v>
      </c>
      <c r="S3472" s="4">
        <f t="shared" si="542"/>
        <v>42529.022013888884</v>
      </c>
      <c r="T3472" s="4">
        <f t="shared" si="543"/>
        <v>42566.901388888888</v>
      </c>
      <c r="U3472" s="18">
        <f t="shared" si="544"/>
        <v>37.879375000004075</v>
      </c>
    </row>
    <row r="3473" spans="1:21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541"/>
        <v>214.6</v>
      </c>
      <c r="P3473" s="7">
        <f t="shared" si="545"/>
        <v>35.766666666666666</v>
      </c>
      <c r="Q3473" t="str">
        <f t="shared" si="540"/>
        <v>theater</v>
      </c>
      <c r="R3473" t="str">
        <f t="shared" si="546"/>
        <v>plays</v>
      </c>
      <c r="S3473" s="4">
        <f t="shared" si="542"/>
        <v>41841.820486111115</v>
      </c>
      <c r="T3473" s="4">
        <f t="shared" si="543"/>
        <v>41882.833333333336</v>
      </c>
      <c r="U3473" s="18">
        <f t="shared" si="544"/>
        <v>41.012847222220444</v>
      </c>
    </row>
    <row r="3474" spans="1:21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541"/>
        <v>102.05</v>
      </c>
      <c r="P3474" s="7">
        <f t="shared" si="545"/>
        <v>88.739130434782609</v>
      </c>
      <c r="Q3474" t="str">
        <f t="shared" si="540"/>
        <v>theater</v>
      </c>
      <c r="R3474" t="str">
        <f t="shared" si="546"/>
        <v>plays</v>
      </c>
      <c r="S3474" s="4">
        <f t="shared" si="542"/>
        <v>41928.170497685183</v>
      </c>
      <c r="T3474" s="4">
        <f t="shared" si="543"/>
        <v>41949.249305555553</v>
      </c>
      <c r="U3474" s="18">
        <f t="shared" si="544"/>
        <v>21.078807870369928</v>
      </c>
    </row>
    <row r="3475" spans="1:21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541"/>
        <v>100</v>
      </c>
      <c r="P3475" s="7">
        <f t="shared" si="545"/>
        <v>148.4848484848485</v>
      </c>
      <c r="Q3475" t="str">
        <f t="shared" si="540"/>
        <v>theater</v>
      </c>
      <c r="R3475" t="str">
        <f t="shared" si="546"/>
        <v>plays</v>
      </c>
      <c r="S3475" s="4">
        <f t="shared" si="542"/>
        <v>42062.834444444445</v>
      </c>
      <c r="T3475" s="4">
        <f t="shared" si="543"/>
        <v>42083.852083333331</v>
      </c>
      <c r="U3475" s="18">
        <f t="shared" si="544"/>
        <v>21.017638888886722</v>
      </c>
    </row>
    <row r="3476" spans="1:21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541"/>
        <v>101</v>
      </c>
      <c r="P3476" s="7">
        <f t="shared" si="545"/>
        <v>51.794871794871796</v>
      </c>
      <c r="Q3476" t="str">
        <f t="shared" si="540"/>
        <v>theater</v>
      </c>
      <c r="R3476" t="str">
        <f t="shared" si="546"/>
        <v>plays</v>
      </c>
      <c r="S3476" s="4">
        <f t="shared" si="542"/>
        <v>42541.501516203702</v>
      </c>
      <c r="T3476" s="4">
        <f t="shared" si="543"/>
        <v>42571.501516203702</v>
      </c>
      <c r="U3476" s="18">
        <f t="shared" si="544"/>
        <v>30</v>
      </c>
    </row>
    <row r="3477" spans="1:21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541"/>
        <v>113.33333333333333</v>
      </c>
      <c r="P3477" s="7">
        <f t="shared" si="545"/>
        <v>20</v>
      </c>
      <c r="Q3477" t="str">
        <f t="shared" si="540"/>
        <v>theater</v>
      </c>
      <c r="R3477" t="str">
        <f t="shared" si="546"/>
        <v>plays</v>
      </c>
      <c r="S3477" s="4">
        <f t="shared" si="542"/>
        <v>41918.880833333329</v>
      </c>
      <c r="T3477" s="4">
        <f t="shared" si="543"/>
        <v>41946</v>
      </c>
      <c r="U3477" s="18">
        <f t="shared" si="544"/>
        <v>27.119166666670935</v>
      </c>
    </row>
    <row r="3478" spans="1:21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541"/>
        <v>104</v>
      </c>
      <c r="P3478" s="7">
        <f t="shared" si="545"/>
        <v>52</v>
      </c>
      <c r="Q3478" t="str">
        <f t="shared" si="540"/>
        <v>theater</v>
      </c>
      <c r="R3478" t="str">
        <f t="shared" si="546"/>
        <v>plays</v>
      </c>
      <c r="S3478" s="4">
        <f t="shared" si="542"/>
        <v>41921.279976851853</v>
      </c>
      <c r="T3478" s="4">
        <f t="shared" si="543"/>
        <v>41939.125</v>
      </c>
      <c r="U3478" s="18">
        <f t="shared" si="544"/>
        <v>17.845023148147448</v>
      </c>
    </row>
    <row r="3479" spans="1:21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541"/>
        <v>115.33333333333333</v>
      </c>
      <c r="P3479" s="7">
        <f t="shared" si="545"/>
        <v>53.230769230769234</v>
      </c>
      <c r="Q3479" t="str">
        <f t="shared" si="540"/>
        <v>theater</v>
      </c>
      <c r="R3479" t="str">
        <f t="shared" si="546"/>
        <v>plays</v>
      </c>
      <c r="S3479" s="4">
        <f t="shared" si="542"/>
        <v>42128.736608796295</v>
      </c>
      <c r="T3479" s="4">
        <f t="shared" si="543"/>
        <v>42141.125</v>
      </c>
      <c r="U3479" s="18">
        <f t="shared" si="544"/>
        <v>12.388391203705396</v>
      </c>
    </row>
    <row r="3480" spans="1:21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541"/>
        <v>112.85000000000001</v>
      </c>
      <c r="P3480" s="7">
        <f t="shared" si="545"/>
        <v>39.596491228070178</v>
      </c>
      <c r="Q3480" t="str">
        <f t="shared" si="540"/>
        <v>theater</v>
      </c>
      <c r="R3480" t="str">
        <f t="shared" si="546"/>
        <v>plays</v>
      </c>
      <c r="S3480" s="4">
        <f t="shared" si="542"/>
        <v>42053.916921296295</v>
      </c>
      <c r="T3480" s="4">
        <f t="shared" si="543"/>
        <v>42079.875</v>
      </c>
      <c r="U3480" s="18">
        <f t="shared" si="544"/>
        <v>25.958078703704814</v>
      </c>
    </row>
    <row r="3481" spans="1:21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541"/>
        <v>127.86666666666666</v>
      </c>
      <c r="P3481" s="7">
        <f t="shared" si="545"/>
        <v>34.25</v>
      </c>
      <c r="Q3481" t="str">
        <f t="shared" si="540"/>
        <v>theater</v>
      </c>
      <c r="R3481" t="str">
        <f t="shared" si="546"/>
        <v>plays</v>
      </c>
      <c r="S3481" s="4">
        <f t="shared" si="542"/>
        <v>41781.855092592596</v>
      </c>
      <c r="T3481" s="4">
        <f t="shared" si="543"/>
        <v>41811.855092592596</v>
      </c>
      <c r="U3481" s="18">
        <f t="shared" si="544"/>
        <v>30</v>
      </c>
    </row>
    <row r="3482" spans="1:21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541"/>
        <v>142.66666666666669</v>
      </c>
      <c r="P3482" s="7">
        <f t="shared" si="545"/>
        <v>164.61538461538461</v>
      </c>
      <c r="Q3482" t="str">
        <f t="shared" si="540"/>
        <v>theater</v>
      </c>
      <c r="R3482" t="str">
        <f t="shared" si="546"/>
        <v>plays</v>
      </c>
      <c r="S3482" s="4">
        <f t="shared" si="542"/>
        <v>42171.317442129628</v>
      </c>
      <c r="T3482" s="4">
        <f t="shared" si="543"/>
        <v>42195.875</v>
      </c>
      <c r="U3482" s="18">
        <f t="shared" si="544"/>
        <v>24.557557870371966</v>
      </c>
    </row>
    <row r="3483" spans="1:21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541"/>
        <v>118.8</v>
      </c>
      <c r="P3483" s="7">
        <f t="shared" si="545"/>
        <v>125.05263157894737</v>
      </c>
      <c r="Q3483" t="str">
        <f t="shared" si="540"/>
        <v>theater</v>
      </c>
      <c r="R3483" t="str">
        <f t="shared" si="546"/>
        <v>plays</v>
      </c>
      <c r="S3483" s="4">
        <f t="shared" si="542"/>
        <v>41989.247546296298</v>
      </c>
      <c r="T3483" s="4">
        <f t="shared" si="543"/>
        <v>42006.247546296298</v>
      </c>
      <c r="U3483" s="18">
        <f t="shared" si="544"/>
        <v>17</v>
      </c>
    </row>
    <row r="3484" spans="1:21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541"/>
        <v>138.33333333333334</v>
      </c>
      <c r="P3484" s="7">
        <f t="shared" si="545"/>
        <v>51.875</v>
      </c>
      <c r="Q3484" t="str">
        <f t="shared" si="540"/>
        <v>theater</v>
      </c>
      <c r="R3484" t="str">
        <f t="shared" si="546"/>
        <v>plays</v>
      </c>
      <c r="S3484" s="4">
        <f t="shared" si="542"/>
        <v>41796.771597222221</v>
      </c>
      <c r="T3484" s="4">
        <f t="shared" si="543"/>
        <v>41826.771597222221</v>
      </c>
      <c r="U3484" s="18">
        <f t="shared" si="544"/>
        <v>30</v>
      </c>
    </row>
    <row r="3485" spans="1:21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541"/>
        <v>159.9402985074627</v>
      </c>
      <c r="P3485" s="7">
        <f t="shared" si="545"/>
        <v>40.285714285714285</v>
      </c>
      <c r="Q3485" t="str">
        <f t="shared" si="540"/>
        <v>theater</v>
      </c>
      <c r="R3485" t="str">
        <f t="shared" si="546"/>
        <v>plays</v>
      </c>
      <c r="S3485" s="4">
        <f t="shared" si="542"/>
        <v>41793.668761574074</v>
      </c>
      <c r="T3485" s="4">
        <f t="shared" si="543"/>
        <v>41823.668761574074</v>
      </c>
      <c r="U3485" s="18">
        <f t="shared" si="544"/>
        <v>30</v>
      </c>
    </row>
    <row r="3486" spans="1:21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541"/>
        <v>114.24000000000001</v>
      </c>
      <c r="P3486" s="7">
        <f t="shared" si="545"/>
        <v>64.909090909090907</v>
      </c>
      <c r="Q3486" t="str">
        <f t="shared" si="540"/>
        <v>theater</v>
      </c>
      <c r="R3486" t="str">
        <f t="shared" si="546"/>
        <v>plays</v>
      </c>
      <c r="S3486" s="4">
        <f t="shared" si="542"/>
        <v>42506.760405092587</v>
      </c>
      <c r="T3486" s="4">
        <f t="shared" si="543"/>
        <v>42536.760405092587</v>
      </c>
      <c r="U3486" s="18">
        <f t="shared" si="544"/>
        <v>30</v>
      </c>
    </row>
    <row r="3487" spans="1:21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541"/>
        <v>100.60606060606061</v>
      </c>
      <c r="P3487" s="7">
        <f t="shared" si="545"/>
        <v>55.333333333333336</v>
      </c>
      <c r="Q3487" t="str">
        <f t="shared" ref="Q3487:Q3550" si="547">LEFT(N3487,7)</f>
        <v>theater</v>
      </c>
      <c r="R3487" t="str">
        <f t="shared" si="546"/>
        <v>plays</v>
      </c>
      <c r="S3487" s="4">
        <f t="shared" si="542"/>
        <v>42372.693055555559</v>
      </c>
      <c r="T3487" s="4">
        <f t="shared" si="543"/>
        <v>42402.693055555559</v>
      </c>
      <c r="U3487" s="18">
        <f t="shared" si="544"/>
        <v>30</v>
      </c>
    </row>
    <row r="3488" spans="1:21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541"/>
        <v>155.20000000000002</v>
      </c>
      <c r="P3488" s="7">
        <f t="shared" si="545"/>
        <v>83.142857142857139</v>
      </c>
      <c r="Q3488" t="str">
        <f t="shared" si="547"/>
        <v>theater</v>
      </c>
      <c r="R3488" t="str">
        <f t="shared" si="546"/>
        <v>plays</v>
      </c>
      <c r="S3488" s="4">
        <f t="shared" si="542"/>
        <v>42126.87501157407</v>
      </c>
      <c r="T3488" s="4">
        <f t="shared" si="543"/>
        <v>42158.290972222225</v>
      </c>
      <c r="U3488" s="18">
        <f t="shared" si="544"/>
        <v>31.415960648155306</v>
      </c>
    </row>
    <row r="3489" spans="1:21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541"/>
        <v>127.75000000000001</v>
      </c>
      <c r="P3489" s="7">
        <f t="shared" si="545"/>
        <v>38.712121212121211</v>
      </c>
      <c r="Q3489" t="str">
        <f t="shared" si="547"/>
        <v>theater</v>
      </c>
      <c r="R3489" t="str">
        <f t="shared" si="546"/>
        <v>plays</v>
      </c>
      <c r="S3489" s="4">
        <f t="shared" si="542"/>
        <v>42149.940416666665</v>
      </c>
      <c r="T3489" s="4">
        <f t="shared" si="543"/>
        <v>42179.940416666665</v>
      </c>
      <c r="U3489" s="18">
        <f t="shared" si="544"/>
        <v>30</v>
      </c>
    </row>
    <row r="3490" spans="1:21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541"/>
        <v>121.2</v>
      </c>
      <c r="P3490" s="7">
        <f t="shared" si="545"/>
        <v>125.37931034482759</v>
      </c>
      <c r="Q3490" t="str">
        <f t="shared" si="547"/>
        <v>theater</v>
      </c>
      <c r="R3490" t="str">
        <f t="shared" si="546"/>
        <v>plays</v>
      </c>
      <c r="S3490" s="4">
        <f t="shared" si="542"/>
        <v>42087.768055555556</v>
      </c>
      <c r="T3490" s="4">
        <f t="shared" si="543"/>
        <v>42111.666666666672</v>
      </c>
      <c r="U3490" s="18">
        <f t="shared" si="544"/>
        <v>23.898611111115315</v>
      </c>
    </row>
    <row r="3491" spans="1:21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541"/>
        <v>112.7</v>
      </c>
      <c r="P3491" s="7">
        <f t="shared" si="545"/>
        <v>78.263888888888886</v>
      </c>
      <c r="Q3491" t="str">
        <f t="shared" si="547"/>
        <v>theater</v>
      </c>
      <c r="R3491" t="str">
        <f t="shared" si="546"/>
        <v>plays</v>
      </c>
      <c r="S3491" s="4">
        <f t="shared" si="542"/>
        <v>41753.635775462964</v>
      </c>
      <c r="T3491" s="4">
        <f t="shared" si="543"/>
        <v>41783.875</v>
      </c>
      <c r="U3491" s="18">
        <f t="shared" si="544"/>
        <v>30.239224537035625</v>
      </c>
    </row>
    <row r="3492" spans="1:21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541"/>
        <v>127.49999999999999</v>
      </c>
      <c r="P3492" s="7">
        <f t="shared" si="545"/>
        <v>47.222222222222221</v>
      </c>
      <c r="Q3492" t="str">
        <f t="shared" si="547"/>
        <v>theater</v>
      </c>
      <c r="R3492" t="str">
        <f t="shared" si="546"/>
        <v>plays</v>
      </c>
      <c r="S3492" s="4">
        <f t="shared" si="542"/>
        <v>42443.802361111113</v>
      </c>
      <c r="T3492" s="4">
        <f t="shared" si="543"/>
        <v>42473.802361111113</v>
      </c>
      <c r="U3492" s="18">
        <f t="shared" si="544"/>
        <v>30</v>
      </c>
    </row>
    <row r="3493" spans="1:21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541"/>
        <v>158.20000000000002</v>
      </c>
      <c r="P3493" s="7">
        <f t="shared" si="545"/>
        <v>79.099999999999994</v>
      </c>
      <c r="Q3493" t="str">
        <f t="shared" si="547"/>
        <v>theater</v>
      </c>
      <c r="R3493" t="str">
        <f t="shared" si="546"/>
        <v>plays</v>
      </c>
      <c r="S3493" s="4">
        <f t="shared" si="542"/>
        <v>42121.249814814815</v>
      </c>
      <c r="T3493" s="4">
        <f t="shared" si="543"/>
        <v>42142.249814814815</v>
      </c>
      <c r="U3493" s="18">
        <f t="shared" si="544"/>
        <v>21</v>
      </c>
    </row>
    <row r="3494" spans="1:21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541"/>
        <v>105.26894736842105</v>
      </c>
      <c r="P3494" s="7">
        <f t="shared" si="545"/>
        <v>114.29199999999999</v>
      </c>
      <c r="Q3494" t="str">
        <f t="shared" si="547"/>
        <v>theater</v>
      </c>
      <c r="R3494" t="str">
        <f t="shared" si="546"/>
        <v>plays</v>
      </c>
      <c r="S3494" s="4">
        <f t="shared" si="542"/>
        <v>42268.009224537032</v>
      </c>
      <c r="T3494" s="4">
        <f t="shared" si="543"/>
        <v>42303.009224537032</v>
      </c>
      <c r="U3494" s="18">
        <f t="shared" si="544"/>
        <v>35</v>
      </c>
    </row>
    <row r="3495" spans="1:21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541"/>
        <v>100</v>
      </c>
      <c r="P3495" s="7">
        <f t="shared" si="545"/>
        <v>51.724137931034484</v>
      </c>
      <c r="Q3495" t="str">
        <f t="shared" si="547"/>
        <v>theater</v>
      </c>
      <c r="R3495" t="str">
        <f t="shared" si="546"/>
        <v>plays</v>
      </c>
      <c r="S3495" s="4">
        <f t="shared" si="542"/>
        <v>41848.866157407407</v>
      </c>
      <c r="T3495" s="4">
        <f t="shared" si="543"/>
        <v>41868.21597222222</v>
      </c>
      <c r="U3495" s="18">
        <f t="shared" si="544"/>
        <v>19.349814814813726</v>
      </c>
    </row>
    <row r="3496" spans="1:21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541"/>
        <v>100</v>
      </c>
      <c r="P3496" s="7">
        <f t="shared" si="545"/>
        <v>30.76923076923077</v>
      </c>
      <c r="Q3496" t="str">
        <f t="shared" si="547"/>
        <v>theater</v>
      </c>
      <c r="R3496" t="str">
        <f t="shared" si="546"/>
        <v>plays</v>
      </c>
      <c r="S3496" s="4">
        <f t="shared" si="542"/>
        <v>42689.214988425927</v>
      </c>
      <c r="T3496" s="4">
        <f t="shared" si="543"/>
        <v>42700.25</v>
      </c>
      <c r="U3496" s="18">
        <f t="shared" si="544"/>
        <v>11.035011574072996</v>
      </c>
    </row>
    <row r="3497" spans="1:21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541"/>
        <v>106.86</v>
      </c>
      <c r="P3497" s="7">
        <f t="shared" si="545"/>
        <v>74.208333333333329</v>
      </c>
      <c r="Q3497" t="str">
        <f t="shared" si="547"/>
        <v>theater</v>
      </c>
      <c r="R3497" t="str">
        <f t="shared" si="546"/>
        <v>plays</v>
      </c>
      <c r="S3497" s="4">
        <f t="shared" si="542"/>
        <v>41915.762835648144</v>
      </c>
      <c r="T3497" s="4">
        <f t="shared" si="543"/>
        <v>41944.720833333333</v>
      </c>
      <c r="U3497" s="18">
        <f t="shared" si="544"/>
        <v>28.957997685189184</v>
      </c>
    </row>
    <row r="3498" spans="1:21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541"/>
        <v>124.4</v>
      </c>
      <c r="P3498" s="7">
        <f t="shared" si="545"/>
        <v>47.846153846153847</v>
      </c>
      <c r="Q3498" t="str">
        <f t="shared" si="547"/>
        <v>theater</v>
      </c>
      <c r="R3498" t="str">
        <f t="shared" si="546"/>
        <v>plays</v>
      </c>
      <c r="S3498" s="4">
        <f t="shared" si="542"/>
        <v>42584.846828703703</v>
      </c>
      <c r="T3498" s="4">
        <f t="shared" si="543"/>
        <v>42624.846828703703</v>
      </c>
      <c r="U3498" s="18">
        <f t="shared" si="544"/>
        <v>40</v>
      </c>
    </row>
    <row r="3499" spans="1:21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541"/>
        <v>108.70406189555126</v>
      </c>
      <c r="P3499" s="7">
        <f t="shared" si="545"/>
        <v>34.408163265306122</v>
      </c>
      <c r="Q3499" t="str">
        <f t="shared" si="547"/>
        <v>theater</v>
      </c>
      <c r="R3499" t="str">
        <f t="shared" si="546"/>
        <v>plays</v>
      </c>
      <c r="S3499" s="4">
        <f t="shared" si="542"/>
        <v>42511.741944444446</v>
      </c>
      <c r="T3499" s="4">
        <f t="shared" si="543"/>
        <v>42523.916666666672</v>
      </c>
      <c r="U3499" s="18">
        <f t="shared" si="544"/>
        <v>12.174722222225682</v>
      </c>
    </row>
    <row r="3500" spans="1:21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541"/>
        <v>102.42424242424242</v>
      </c>
      <c r="P3500" s="7">
        <f t="shared" si="545"/>
        <v>40.238095238095241</v>
      </c>
      <c r="Q3500" t="str">
        <f t="shared" si="547"/>
        <v>theater</v>
      </c>
      <c r="R3500" t="str">
        <f t="shared" si="546"/>
        <v>plays</v>
      </c>
      <c r="S3500" s="4">
        <f t="shared" si="542"/>
        <v>42459.15861111111</v>
      </c>
      <c r="T3500" s="4">
        <f t="shared" si="543"/>
        <v>42518.905555555553</v>
      </c>
      <c r="U3500" s="18">
        <f t="shared" si="544"/>
        <v>59.746944444443216</v>
      </c>
    </row>
    <row r="3501" spans="1:21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541"/>
        <v>105.5</v>
      </c>
      <c r="P3501" s="7">
        <f t="shared" si="545"/>
        <v>60.285714285714285</v>
      </c>
      <c r="Q3501" t="str">
        <f t="shared" si="547"/>
        <v>theater</v>
      </c>
      <c r="R3501" t="str">
        <f t="shared" si="546"/>
        <v>plays</v>
      </c>
      <c r="S3501" s="4">
        <f t="shared" si="542"/>
        <v>42132.036168981482</v>
      </c>
      <c r="T3501" s="4">
        <f t="shared" si="543"/>
        <v>42186.290972222225</v>
      </c>
      <c r="U3501" s="18">
        <f t="shared" si="544"/>
        <v>54.254803240743058</v>
      </c>
    </row>
    <row r="3502" spans="1:21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541"/>
        <v>106.3</v>
      </c>
      <c r="P3502" s="7">
        <f t="shared" si="545"/>
        <v>25.30952380952381</v>
      </c>
      <c r="Q3502" t="str">
        <f t="shared" si="547"/>
        <v>theater</v>
      </c>
      <c r="R3502" t="str">
        <f t="shared" si="546"/>
        <v>plays</v>
      </c>
      <c r="S3502" s="4">
        <f t="shared" si="542"/>
        <v>42419.919421296298</v>
      </c>
      <c r="T3502" s="4">
        <f t="shared" si="543"/>
        <v>42436.207638888889</v>
      </c>
      <c r="U3502" s="18">
        <f t="shared" si="544"/>
        <v>16.288217592591536</v>
      </c>
    </row>
    <row r="3503" spans="1:21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541"/>
        <v>100.66666666666666</v>
      </c>
      <c r="P3503" s="7">
        <f t="shared" si="545"/>
        <v>35.952380952380949</v>
      </c>
      <c r="Q3503" t="str">
        <f t="shared" si="547"/>
        <v>theater</v>
      </c>
      <c r="R3503" t="str">
        <f t="shared" si="546"/>
        <v>plays</v>
      </c>
      <c r="S3503" s="4">
        <f t="shared" si="542"/>
        <v>42233.763831018514</v>
      </c>
      <c r="T3503" s="4">
        <f t="shared" si="543"/>
        <v>42258.763831018514</v>
      </c>
      <c r="U3503" s="18">
        <f t="shared" si="544"/>
        <v>25</v>
      </c>
    </row>
    <row r="3504" spans="1:21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541"/>
        <v>105.4</v>
      </c>
      <c r="P3504" s="7">
        <f t="shared" si="545"/>
        <v>136</v>
      </c>
      <c r="Q3504" t="str">
        <f t="shared" si="547"/>
        <v>theater</v>
      </c>
      <c r="R3504" t="str">
        <f t="shared" si="546"/>
        <v>plays</v>
      </c>
      <c r="S3504" s="4">
        <f t="shared" si="542"/>
        <v>42430.839398148149</v>
      </c>
      <c r="T3504" s="4">
        <f t="shared" si="543"/>
        <v>42445.165972222225</v>
      </c>
      <c r="U3504" s="18">
        <f t="shared" si="544"/>
        <v>14.326574074075324</v>
      </c>
    </row>
    <row r="3505" spans="1:21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541"/>
        <v>107.55999999999999</v>
      </c>
      <c r="P3505" s="7">
        <f t="shared" si="545"/>
        <v>70.763157894736835</v>
      </c>
      <c r="Q3505" t="str">
        <f t="shared" si="547"/>
        <v>theater</v>
      </c>
      <c r="R3505" t="str">
        <f t="shared" si="546"/>
        <v>plays</v>
      </c>
      <c r="S3505" s="4">
        <f t="shared" si="542"/>
        <v>42545.478333333333</v>
      </c>
      <c r="T3505" s="4">
        <f t="shared" si="543"/>
        <v>42575.478333333333</v>
      </c>
      <c r="U3505" s="18">
        <f t="shared" si="544"/>
        <v>30</v>
      </c>
    </row>
    <row r="3506" spans="1:21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541"/>
        <v>100</v>
      </c>
      <c r="P3506" s="7">
        <f t="shared" si="545"/>
        <v>125</v>
      </c>
      <c r="Q3506" t="str">
        <f t="shared" si="547"/>
        <v>theater</v>
      </c>
      <c r="R3506" t="str">
        <f t="shared" si="546"/>
        <v>plays</v>
      </c>
      <c r="S3506" s="4">
        <f t="shared" si="542"/>
        <v>42297.748738425929</v>
      </c>
      <c r="T3506" s="4">
        <f t="shared" si="543"/>
        <v>42327.790405092594</v>
      </c>
      <c r="U3506" s="18">
        <f t="shared" si="544"/>
        <v>30.041666666664241</v>
      </c>
    </row>
    <row r="3507" spans="1:21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541"/>
        <v>103.76</v>
      </c>
      <c r="P3507" s="7">
        <f t="shared" si="545"/>
        <v>66.512820512820511</v>
      </c>
      <c r="Q3507" t="str">
        <f t="shared" si="547"/>
        <v>theater</v>
      </c>
      <c r="R3507" t="str">
        <f t="shared" si="546"/>
        <v>plays</v>
      </c>
      <c r="S3507" s="4">
        <f t="shared" si="542"/>
        <v>41760.935706018521</v>
      </c>
      <c r="T3507" s="4">
        <f t="shared" si="543"/>
        <v>41772.166666666664</v>
      </c>
      <c r="U3507" s="18">
        <f t="shared" si="544"/>
        <v>11.230960648143082</v>
      </c>
    </row>
    <row r="3508" spans="1:21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541"/>
        <v>101.49999999999999</v>
      </c>
      <c r="P3508" s="7">
        <f t="shared" si="545"/>
        <v>105</v>
      </c>
      <c r="Q3508" t="str">
        <f t="shared" si="547"/>
        <v>theater</v>
      </c>
      <c r="R3508" t="str">
        <f t="shared" si="546"/>
        <v>plays</v>
      </c>
      <c r="S3508" s="4">
        <f t="shared" si="542"/>
        <v>41829.734259259261</v>
      </c>
      <c r="T3508" s="4">
        <f t="shared" si="543"/>
        <v>41874.734259259261</v>
      </c>
      <c r="U3508" s="18">
        <f t="shared" si="544"/>
        <v>45</v>
      </c>
    </row>
    <row r="3509" spans="1:21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541"/>
        <v>104.4</v>
      </c>
      <c r="P3509" s="7">
        <f t="shared" si="545"/>
        <v>145</v>
      </c>
      <c r="Q3509" t="str">
        <f t="shared" si="547"/>
        <v>theater</v>
      </c>
      <c r="R3509" t="str">
        <f t="shared" si="546"/>
        <v>plays</v>
      </c>
      <c r="S3509" s="4">
        <f t="shared" si="542"/>
        <v>42491.92288194444</v>
      </c>
      <c r="T3509" s="4">
        <f t="shared" si="543"/>
        <v>42521.92288194444</v>
      </c>
      <c r="U3509" s="18">
        <f t="shared" si="544"/>
        <v>30</v>
      </c>
    </row>
    <row r="3510" spans="1:21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541"/>
        <v>180</v>
      </c>
      <c r="P3510" s="7">
        <f t="shared" si="545"/>
        <v>12</v>
      </c>
      <c r="Q3510" t="str">
        <f t="shared" si="547"/>
        <v>theater</v>
      </c>
      <c r="R3510" t="str">
        <f t="shared" si="546"/>
        <v>plays</v>
      </c>
      <c r="S3510" s="4">
        <f t="shared" si="542"/>
        <v>42477.729780092588</v>
      </c>
      <c r="T3510" s="4">
        <f t="shared" si="543"/>
        <v>42500.875</v>
      </c>
      <c r="U3510" s="18">
        <f t="shared" si="544"/>
        <v>23.145219907411956</v>
      </c>
    </row>
    <row r="3511" spans="1:21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541"/>
        <v>106.33333333333333</v>
      </c>
      <c r="P3511" s="7">
        <f t="shared" si="545"/>
        <v>96.666666666666671</v>
      </c>
      <c r="Q3511" t="str">
        <f t="shared" si="547"/>
        <v>theater</v>
      </c>
      <c r="R3511" t="str">
        <f t="shared" si="546"/>
        <v>plays</v>
      </c>
      <c r="S3511" s="4">
        <f t="shared" si="542"/>
        <v>41950.859560185185</v>
      </c>
      <c r="T3511" s="4">
        <f t="shared" si="543"/>
        <v>41964.204861111109</v>
      </c>
      <c r="U3511" s="18">
        <f t="shared" si="544"/>
        <v>13.345300925924676</v>
      </c>
    </row>
    <row r="3512" spans="1:21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541"/>
        <v>100.55555555555556</v>
      </c>
      <c r="P3512" s="7">
        <f t="shared" si="545"/>
        <v>60.333333333333336</v>
      </c>
      <c r="Q3512" t="str">
        <f t="shared" si="547"/>
        <v>theater</v>
      </c>
      <c r="R3512" t="str">
        <f t="shared" si="546"/>
        <v>plays</v>
      </c>
      <c r="S3512" s="4">
        <f t="shared" si="542"/>
        <v>41802.62090277778</v>
      </c>
      <c r="T3512" s="4">
        <f t="shared" si="543"/>
        <v>41822.62090277778</v>
      </c>
      <c r="U3512" s="18">
        <f t="shared" si="544"/>
        <v>20</v>
      </c>
    </row>
    <row r="3513" spans="1:21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541"/>
        <v>101.2</v>
      </c>
      <c r="P3513" s="7">
        <f t="shared" si="545"/>
        <v>79.89473684210526</v>
      </c>
      <c r="Q3513" t="str">
        <f t="shared" si="547"/>
        <v>theater</v>
      </c>
      <c r="R3513" t="str">
        <f t="shared" si="546"/>
        <v>plays</v>
      </c>
      <c r="S3513" s="4">
        <f t="shared" si="542"/>
        <v>41927.873784722222</v>
      </c>
      <c r="T3513" s="4">
        <f t="shared" si="543"/>
        <v>41950.770833333336</v>
      </c>
      <c r="U3513" s="18">
        <f t="shared" si="544"/>
        <v>22.89704861111386</v>
      </c>
    </row>
    <row r="3514" spans="1:21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541"/>
        <v>100</v>
      </c>
      <c r="P3514" s="7">
        <f t="shared" si="545"/>
        <v>58.823529411764703</v>
      </c>
      <c r="Q3514" t="str">
        <f t="shared" si="547"/>
        <v>theater</v>
      </c>
      <c r="R3514" t="str">
        <f t="shared" si="546"/>
        <v>plays</v>
      </c>
      <c r="S3514" s="4">
        <f t="shared" si="542"/>
        <v>42057.536944444444</v>
      </c>
      <c r="T3514" s="4">
        <f t="shared" si="543"/>
        <v>42117.49527777778</v>
      </c>
      <c r="U3514" s="18">
        <f t="shared" si="544"/>
        <v>59.958333333335759</v>
      </c>
    </row>
    <row r="3515" spans="1:21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541"/>
        <v>118.39285714285714</v>
      </c>
      <c r="P3515" s="7">
        <f t="shared" si="545"/>
        <v>75.340909090909093</v>
      </c>
      <c r="Q3515" t="str">
        <f t="shared" si="547"/>
        <v>theater</v>
      </c>
      <c r="R3515" t="str">
        <f t="shared" si="546"/>
        <v>plays</v>
      </c>
      <c r="S3515" s="4">
        <f t="shared" si="542"/>
        <v>41781.096203703702</v>
      </c>
      <c r="T3515" s="4">
        <f t="shared" si="543"/>
        <v>41794.207638888889</v>
      </c>
      <c r="U3515" s="18">
        <f t="shared" si="544"/>
        <v>13.111435185186565</v>
      </c>
    </row>
    <row r="3516" spans="1:21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541"/>
        <v>110.00000000000001</v>
      </c>
      <c r="P3516" s="7">
        <f t="shared" si="545"/>
        <v>55</v>
      </c>
      <c r="Q3516" t="str">
        <f t="shared" si="547"/>
        <v>theater</v>
      </c>
      <c r="R3516" t="str">
        <f t="shared" si="546"/>
        <v>plays</v>
      </c>
      <c r="S3516" s="4">
        <f t="shared" si="542"/>
        <v>42020.846666666665</v>
      </c>
      <c r="T3516" s="4">
        <f t="shared" si="543"/>
        <v>42037.207638888889</v>
      </c>
      <c r="U3516" s="18">
        <f t="shared" si="544"/>
        <v>16.360972222224518</v>
      </c>
    </row>
    <row r="3517" spans="1:21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541"/>
        <v>102.66666666666666</v>
      </c>
      <c r="P3517" s="7">
        <f t="shared" si="545"/>
        <v>66.956521739130437</v>
      </c>
      <c r="Q3517" t="str">
        <f t="shared" si="547"/>
        <v>theater</v>
      </c>
      <c r="R3517" t="str">
        <f t="shared" si="546"/>
        <v>plays</v>
      </c>
      <c r="S3517" s="4">
        <f t="shared" si="542"/>
        <v>42125.772812499999</v>
      </c>
      <c r="T3517" s="4">
        <f t="shared" si="543"/>
        <v>42155.772812499999</v>
      </c>
      <c r="U3517" s="18">
        <f t="shared" si="544"/>
        <v>30</v>
      </c>
    </row>
    <row r="3518" spans="1:21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541"/>
        <v>100</v>
      </c>
      <c r="P3518" s="7">
        <f t="shared" si="545"/>
        <v>227.27272727272728</v>
      </c>
      <c r="Q3518" t="str">
        <f t="shared" si="547"/>
        <v>theater</v>
      </c>
      <c r="R3518" t="str">
        <f t="shared" si="546"/>
        <v>plays</v>
      </c>
      <c r="S3518" s="4">
        <f t="shared" si="542"/>
        <v>41856.010069444441</v>
      </c>
      <c r="T3518" s="4">
        <f t="shared" si="543"/>
        <v>41890.125</v>
      </c>
      <c r="U3518" s="18">
        <f t="shared" si="544"/>
        <v>34.114930555559113</v>
      </c>
    </row>
    <row r="3519" spans="1:21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541"/>
        <v>100</v>
      </c>
      <c r="P3519" s="7">
        <f t="shared" si="545"/>
        <v>307.69230769230768</v>
      </c>
      <c r="Q3519" t="str">
        <f t="shared" si="547"/>
        <v>theater</v>
      </c>
      <c r="R3519" t="str">
        <f t="shared" si="546"/>
        <v>plays</v>
      </c>
      <c r="S3519" s="4">
        <f t="shared" si="542"/>
        <v>41794.817523148144</v>
      </c>
      <c r="T3519" s="4">
        <f t="shared" si="543"/>
        <v>41824.458333333336</v>
      </c>
      <c r="U3519" s="18">
        <f t="shared" si="544"/>
        <v>29.640810185192095</v>
      </c>
    </row>
    <row r="3520" spans="1:21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541"/>
        <v>110.04599999999999</v>
      </c>
      <c r="P3520" s="7">
        <f t="shared" si="545"/>
        <v>50.020909090909093</v>
      </c>
      <c r="Q3520" t="str">
        <f t="shared" si="547"/>
        <v>theater</v>
      </c>
      <c r="R3520" t="str">
        <f t="shared" si="546"/>
        <v>plays</v>
      </c>
      <c r="S3520" s="4">
        <f t="shared" si="542"/>
        <v>41893.783553240741</v>
      </c>
      <c r="T3520" s="4">
        <f t="shared" si="543"/>
        <v>41914.597916666666</v>
      </c>
      <c r="U3520" s="18">
        <f t="shared" si="544"/>
        <v>20.814363425924967</v>
      </c>
    </row>
    <row r="3521" spans="1:21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541"/>
        <v>101.35000000000001</v>
      </c>
      <c r="P3521" s="7">
        <f t="shared" si="545"/>
        <v>72.392857142857139</v>
      </c>
      <c r="Q3521" t="str">
        <f t="shared" si="547"/>
        <v>theater</v>
      </c>
      <c r="R3521" t="str">
        <f t="shared" si="546"/>
        <v>plays</v>
      </c>
      <c r="S3521" s="4">
        <f t="shared" si="542"/>
        <v>42037.598958333328</v>
      </c>
      <c r="T3521" s="4">
        <f t="shared" si="543"/>
        <v>42067.598958333328</v>
      </c>
      <c r="U3521" s="18">
        <f t="shared" si="544"/>
        <v>30</v>
      </c>
    </row>
    <row r="3522" spans="1:21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548">(E3522/D3522)*100</f>
        <v>100.75</v>
      </c>
      <c r="P3522" s="7">
        <f t="shared" si="545"/>
        <v>95.952380952380949</v>
      </c>
      <c r="Q3522" t="str">
        <f t="shared" si="547"/>
        <v>theater</v>
      </c>
      <c r="R3522" t="str">
        <f t="shared" si="546"/>
        <v>plays</v>
      </c>
      <c r="S3522" s="4">
        <f t="shared" ref="S3522:S3585" si="549" xml:space="preserve"> ((J3522/86400) +25569)</f>
        <v>42227.824212962965</v>
      </c>
      <c r="T3522" s="4">
        <f t="shared" ref="T3522:T3585" si="550" xml:space="preserve"> ((I3522/86400) +25569)</f>
        <v>42253.57430555555</v>
      </c>
      <c r="U3522" s="18">
        <f t="shared" si="544"/>
        <v>25.750092592585133</v>
      </c>
    </row>
    <row r="3523" spans="1:21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548"/>
        <v>169.42857142857144</v>
      </c>
      <c r="P3523" s="7">
        <f t="shared" si="545"/>
        <v>45.615384615384613</v>
      </c>
      <c r="Q3523" t="str">
        <f t="shared" si="547"/>
        <v>theater</v>
      </c>
      <c r="R3523" t="str">
        <f t="shared" si="546"/>
        <v>plays</v>
      </c>
      <c r="S3523" s="4">
        <f t="shared" si="549"/>
        <v>41881.361342592594</v>
      </c>
      <c r="T3523" s="4">
        <f t="shared" si="550"/>
        <v>41911.361342592594</v>
      </c>
      <c r="U3523" s="18">
        <f t="shared" ref="U3523:U3586" si="551">T3523-S3523</f>
        <v>30</v>
      </c>
    </row>
    <row r="3524" spans="1:21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548"/>
        <v>100</v>
      </c>
      <c r="P3524" s="7">
        <f t="shared" si="545"/>
        <v>41.029411764705884</v>
      </c>
      <c r="Q3524" t="str">
        <f t="shared" si="547"/>
        <v>theater</v>
      </c>
      <c r="R3524" t="str">
        <f t="shared" si="546"/>
        <v>plays</v>
      </c>
      <c r="S3524" s="4">
        <f t="shared" si="549"/>
        <v>42234.789884259255</v>
      </c>
      <c r="T3524" s="4">
        <f t="shared" si="550"/>
        <v>42262.420833333337</v>
      </c>
      <c r="U3524" s="18">
        <f t="shared" si="551"/>
        <v>27.630949074082309</v>
      </c>
    </row>
    <row r="3525" spans="1:21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548"/>
        <v>113.65</v>
      </c>
      <c r="P3525" s="7">
        <f t="shared" si="545"/>
        <v>56.825000000000003</v>
      </c>
      <c r="Q3525" t="str">
        <f t="shared" si="547"/>
        <v>theater</v>
      </c>
      <c r="R3525" t="str">
        <f t="shared" si="546"/>
        <v>plays</v>
      </c>
      <c r="S3525" s="4">
        <f t="shared" si="549"/>
        <v>42581.397546296299</v>
      </c>
      <c r="T3525" s="4">
        <f t="shared" si="550"/>
        <v>42638.958333333328</v>
      </c>
      <c r="U3525" s="18">
        <f t="shared" si="551"/>
        <v>57.560787037029513</v>
      </c>
    </row>
    <row r="3526" spans="1:21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548"/>
        <v>101.56</v>
      </c>
      <c r="P3526" s="7">
        <f t="shared" si="545"/>
        <v>137.24324324324326</v>
      </c>
      <c r="Q3526" t="str">
        <f t="shared" si="547"/>
        <v>theater</v>
      </c>
      <c r="R3526" t="str">
        <f t="shared" si="546"/>
        <v>plays</v>
      </c>
      <c r="S3526" s="4">
        <f t="shared" si="549"/>
        <v>41880.76357638889</v>
      </c>
      <c r="T3526" s="4">
        <f t="shared" si="550"/>
        <v>41895.166666666664</v>
      </c>
      <c r="U3526" s="18">
        <f t="shared" si="551"/>
        <v>14.403090277774027</v>
      </c>
    </row>
    <row r="3527" spans="1:21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548"/>
        <v>106</v>
      </c>
      <c r="P3527" s="7">
        <f t="shared" si="545"/>
        <v>75.714285714285708</v>
      </c>
      <c r="Q3527" t="str">
        <f t="shared" si="547"/>
        <v>theater</v>
      </c>
      <c r="R3527" t="str">
        <f t="shared" si="546"/>
        <v>plays</v>
      </c>
      <c r="S3527" s="4">
        <f t="shared" si="549"/>
        <v>42214.6956712963</v>
      </c>
      <c r="T3527" s="4">
        <f t="shared" si="550"/>
        <v>42225.666666666672</v>
      </c>
      <c r="U3527" s="18">
        <f t="shared" si="551"/>
        <v>10.970995370371384</v>
      </c>
    </row>
    <row r="3528" spans="1:21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548"/>
        <v>102</v>
      </c>
      <c r="P3528" s="7">
        <f t="shared" si="545"/>
        <v>99</v>
      </c>
      <c r="Q3528" t="str">
        <f t="shared" si="547"/>
        <v>theater</v>
      </c>
      <c r="R3528" t="str">
        <f t="shared" si="546"/>
        <v>plays</v>
      </c>
      <c r="S3528" s="4">
        <f t="shared" si="549"/>
        <v>42460.335312499999</v>
      </c>
      <c r="T3528" s="4">
        <f t="shared" si="550"/>
        <v>42488.249305555553</v>
      </c>
      <c r="U3528" s="18">
        <f t="shared" si="551"/>
        <v>27.913993055553874</v>
      </c>
    </row>
    <row r="3529" spans="1:21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548"/>
        <v>116.91666666666667</v>
      </c>
      <c r="P3529" s="7">
        <f t="shared" ref="P3529:P3592" si="552">E3529/L3529</f>
        <v>81.569767441860463</v>
      </c>
      <c r="Q3529" t="str">
        <f t="shared" si="547"/>
        <v>theater</v>
      </c>
      <c r="R3529" t="str">
        <f t="shared" si="546"/>
        <v>plays</v>
      </c>
      <c r="S3529" s="4">
        <f t="shared" si="549"/>
        <v>42167.023206018523</v>
      </c>
      <c r="T3529" s="4">
        <f t="shared" si="550"/>
        <v>42196.165972222225</v>
      </c>
      <c r="U3529" s="18">
        <f t="shared" si="551"/>
        <v>29.142766203702195</v>
      </c>
    </row>
    <row r="3530" spans="1:21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548"/>
        <v>101.15151515151514</v>
      </c>
      <c r="P3530" s="7">
        <f t="shared" si="552"/>
        <v>45.108108108108105</v>
      </c>
      <c r="Q3530" t="str">
        <f t="shared" si="547"/>
        <v>theater</v>
      </c>
      <c r="R3530" t="str">
        <f t="shared" ref="R3530:R3593" si="553">RIGHT(N3530,5)</f>
        <v>plays</v>
      </c>
      <c r="S3530" s="4">
        <f t="shared" si="549"/>
        <v>42733.50136574074</v>
      </c>
      <c r="T3530" s="4">
        <f t="shared" si="550"/>
        <v>42753.50136574074</v>
      </c>
      <c r="U3530" s="18">
        <f t="shared" si="551"/>
        <v>20</v>
      </c>
    </row>
    <row r="3531" spans="1:21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548"/>
        <v>132</v>
      </c>
      <c r="P3531" s="7">
        <f t="shared" si="552"/>
        <v>36.666666666666664</v>
      </c>
      <c r="Q3531" t="str">
        <f t="shared" si="547"/>
        <v>theater</v>
      </c>
      <c r="R3531" t="str">
        <f t="shared" si="553"/>
        <v>plays</v>
      </c>
      <c r="S3531" s="4">
        <f t="shared" si="549"/>
        <v>42177.761782407411</v>
      </c>
      <c r="T3531" s="4">
        <f t="shared" si="550"/>
        <v>42198.041666666672</v>
      </c>
      <c r="U3531" s="18">
        <f t="shared" si="551"/>
        <v>20.279884259260143</v>
      </c>
    </row>
    <row r="3532" spans="1:21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548"/>
        <v>100</v>
      </c>
      <c r="P3532" s="7">
        <f t="shared" si="552"/>
        <v>125</v>
      </c>
      <c r="Q3532" t="str">
        <f t="shared" si="547"/>
        <v>theater</v>
      </c>
      <c r="R3532" t="str">
        <f t="shared" si="553"/>
        <v>plays</v>
      </c>
      <c r="S3532" s="4">
        <f t="shared" si="549"/>
        <v>42442.623344907406</v>
      </c>
      <c r="T3532" s="4">
        <f t="shared" si="550"/>
        <v>42470.833333333328</v>
      </c>
      <c r="U3532" s="18">
        <f t="shared" si="551"/>
        <v>28.209988425922347</v>
      </c>
    </row>
    <row r="3533" spans="1:21" ht="15.75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548"/>
        <v>128</v>
      </c>
      <c r="P3533" s="7">
        <f t="shared" si="552"/>
        <v>49.230769230769234</v>
      </c>
      <c r="Q3533" t="str">
        <f t="shared" si="547"/>
        <v>theater</v>
      </c>
      <c r="R3533" t="str">
        <f t="shared" si="553"/>
        <v>plays</v>
      </c>
      <c r="S3533" s="4">
        <f t="shared" si="549"/>
        <v>42521.654328703706</v>
      </c>
      <c r="T3533" s="4">
        <f t="shared" si="550"/>
        <v>42551.654328703706</v>
      </c>
      <c r="U3533" s="18">
        <f t="shared" si="551"/>
        <v>30</v>
      </c>
    </row>
    <row r="3534" spans="1:21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548"/>
        <v>118.95833333333334</v>
      </c>
      <c r="P3534" s="7">
        <f t="shared" si="552"/>
        <v>42.296296296296298</v>
      </c>
      <c r="Q3534" t="str">
        <f t="shared" si="547"/>
        <v>theater</v>
      </c>
      <c r="R3534" t="str">
        <f t="shared" si="553"/>
        <v>plays</v>
      </c>
      <c r="S3534" s="4">
        <f t="shared" si="549"/>
        <v>41884.599849537037</v>
      </c>
      <c r="T3534" s="4">
        <f t="shared" si="550"/>
        <v>41900.165972222225</v>
      </c>
      <c r="U3534" s="18">
        <f t="shared" si="551"/>
        <v>15.56612268518802</v>
      </c>
    </row>
    <row r="3535" spans="1:21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548"/>
        <v>126.2</v>
      </c>
      <c r="P3535" s="7">
        <f t="shared" si="552"/>
        <v>78.875</v>
      </c>
      <c r="Q3535" t="str">
        <f t="shared" si="547"/>
        <v>theater</v>
      </c>
      <c r="R3535" t="str">
        <f t="shared" si="553"/>
        <v>plays</v>
      </c>
      <c r="S3535" s="4">
        <f t="shared" si="549"/>
        <v>42289.761192129634</v>
      </c>
      <c r="T3535" s="4">
        <f t="shared" si="550"/>
        <v>42319.802858796298</v>
      </c>
      <c r="U3535" s="18">
        <f t="shared" si="551"/>
        <v>30.041666666664241</v>
      </c>
    </row>
    <row r="3536" spans="1:21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548"/>
        <v>156.20000000000002</v>
      </c>
      <c r="P3536" s="7">
        <f t="shared" si="552"/>
        <v>38.284313725490193</v>
      </c>
      <c r="Q3536" t="str">
        <f t="shared" si="547"/>
        <v>theater</v>
      </c>
      <c r="R3536" t="str">
        <f t="shared" si="553"/>
        <v>plays</v>
      </c>
      <c r="S3536" s="4">
        <f t="shared" si="549"/>
        <v>42243.6252662037</v>
      </c>
      <c r="T3536" s="4">
        <f t="shared" si="550"/>
        <v>42278.6252662037</v>
      </c>
      <c r="U3536" s="18">
        <f t="shared" si="551"/>
        <v>35</v>
      </c>
    </row>
    <row r="3537" spans="1:21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548"/>
        <v>103.15</v>
      </c>
      <c r="P3537" s="7">
        <f t="shared" si="552"/>
        <v>44.847826086956523</v>
      </c>
      <c r="Q3537" t="str">
        <f t="shared" si="547"/>
        <v>theater</v>
      </c>
      <c r="R3537" t="str">
        <f t="shared" si="553"/>
        <v>plays</v>
      </c>
      <c r="S3537" s="4">
        <f t="shared" si="549"/>
        <v>42248.640162037038</v>
      </c>
      <c r="T3537" s="4">
        <f t="shared" si="550"/>
        <v>42279.75</v>
      </c>
      <c r="U3537" s="18">
        <f t="shared" si="551"/>
        <v>31.109837962962047</v>
      </c>
    </row>
    <row r="3538" spans="1:21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548"/>
        <v>153.33333333333334</v>
      </c>
      <c r="P3538" s="7">
        <f t="shared" si="552"/>
        <v>13.529411764705882</v>
      </c>
      <c r="Q3538" t="str">
        <f t="shared" si="547"/>
        <v>theater</v>
      </c>
      <c r="R3538" t="str">
        <f t="shared" si="553"/>
        <v>plays</v>
      </c>
      <c r="S3538" s="4">
        <f t="shared" si="549"/>
        <v>42328.727141203708</v>
      </c>
      <c r="T3538" s="4">
        <f t="shared" si="550"/>
        <v>42358.499305555553</v>
      </c>
      <c r="U3538" s="18">
        <f t="shared" si="551"/>
        <v>29.772164351845277</v>
      </c>
    </row>
    <row r="3539" spans="1:21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548"/>
        <v>180.44444444444446</v>
      </c>
      <c r="P3539" s="7">
        <f t="shared" si="552"/>
        <v>43.5</v>
      </c>
      <c r="Q3539" t="str">
        <f t="shared" si="547"/>
        <v>theater</v>
      </c>
      <c r="R3539" t="str">
        <f t="shared" si="553"/>
        <v>plays</v>
      </c>
      <c r="S3539" s="4">
        <f t="shared" si="549"/>
        <v>41923.354351851856</v>
      </c>
      <c r="T3539" s="4">
        <f t="shared" si="550"/>
        <v>41960.332638888889</v>
      </c>
      <c r="U3539" s="18">
        <f t="shared" si="551"/>
        <v>36.978287037032715</v>
      </c>
    </row>
    <row r="3540" spans="1:21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548"/>
        <v>128.44999999999999</v>
      </c>
      <c r="P3540" s="7">
        <f t="shared" si="552"/>
        <v>30.951807228915662</v>
      </c>
      <c r="Q3540" t="str">
        <f t="shared" si="547"/>
        <v>theater</v>
      </c>
      <c r="R3540" t="str">
        <f t="shared" si="553"/>
        <v>plays</v>
      </c>
      <c r="S3540" s="4">
        <f t="shared" si="549"/>
        <v>42571.420601851853</v>
      </c>
      <c r="T3540" s="4">
        <f t="shared" si="550"/>
        <v>42599.420601851853</v>
      </c>
      <c r="U3540" s="18">
        <f t="shared" si="551"/>
        <v>28</v>
      </c>
    </row>
    <row r="3541" spans="1:21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548"/>
        <v>119.66666666666667</v>
      </c>
      <c r="P3541" s="7">
        <f t="shared" si="552"/>
        <v>55.230769230769234</v>
      </c>
      <c r="Q3541" t="str">
        <f t="shared" si="547"/>
        <v>theater</v>
      </c>
      <c r="R3541" t="str">
        <f t="shared" si="553"/>
        <v>plays</v>
      </c>
      <c r="S3541" s="4">
        <f t="shared" si="549"/>
        <v>42600.756041666667</v>
      </c>
      <c r="T3541" s="4">
        <f t="shared" si="550"/>
        <v>42621.756041666667</v>
      </c>
      <c r="U3541" s="18">
        <f t="shared" si="551"/>
        <v>21</v>
      </c>
    </row>
    <row r="3542" spans="1:21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548"/>
        <v>123</v>
      </c>
      <c r="P3542" s="7">
        <f t="shared" si="552"/>
        <v>46.125</v>
      </c>
      <c r="Q3542" t="str">
        <f t="shared" si="547"/>
        <v>theater</v>
      </c>
      <c r="R3542" t="str">
        <f t="shared" si="553"/>
        <v>plays</v>
      </c>
      <c r="S3542" s="4">
        <f t="shared" si="549"/>
        <v>42517.003368055557</v>
      </c>
      <c r="T3542" s="4">
        <f t="shared" si="550"/>
        <v>42547.003368055557</v>
      </c>
      <c r="U3542" s="18">
        <f t="shared" si="551"/>
        <v>30</v>
      </c>
    </row>
    <row r="3543" spans="1:21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548"/>
        <v>105</v>
      </c>
      <c r="P3543" s="7">
        <f t="shared" si="552"/>
        <v>39.375</v>
      </c>
      <c r="Q3543" t="str">
        <f t="shared" si="547"/>
        <v>theater</v>
      </c>
      <c r="R3543" t="str">
        <f t="shared" si="553"/>
        <v>plays</v>
      </c>
      <c r="S3543" s="4">
        <f t="shared" si="549"/>
        <v>42222.730034722219</v>
      </c>
      <c r="T3543" s="4">
        <f t="shared" si="550"/>
        <v>42247.730034722219</v>
      </c>
      <c r="U3543" s="18">
        <f t="shared" si="551"/>
        <v>25</v>
      </c>
    </row>
    <row r="3544" spans="1:21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548"/>
        <v>102.23636363636363</v>
      </c>
      <c r="P3544" s="7">
        <f t="shared" si="552"/>
        <v>66.152941176470591</v>
      </c>
      <c r="Q3544" t="str">
        <f t="shared" si="547"/>
        <v>theater</v>
      </c>
      <c r="R3544" t="str">
        <f t="shared" si="553"/>
        <v>plays</v>
      </c>
      <c r="S3544" s="4">
        <f t="shared" si="549"/>
        <v>41829.599791666667</v>
      </c>
      <c r="T3544" s="4">
        <f t="shared" si="550"/>
        <v>41889.599791666667</v>
      </c>
      <c r="U3544" s="18">
        <f t="shared" si="551"/>
        <v>60</v>
      </c>
    </row>
    <row r="3545" spans="1:21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548"/>
        <v>104.66666666666666</v>
      </c>
      <c r="P3545" s="7">
        <f t="shared" si="552"/>
        <v>54.137931034482762</v>
      </c>
      <c r="Q3545" t="str">
        <f t="shared" si="547"/>
        <v>theater</v>
      </c>
      <c r="R3545" t="str">
        <f t="shared" si="553"/>
        <v>plays</v>
      </c>
      <c r="S3545" s="4">
        <f t="shared" si="549"/>
        <v>42150.755312499998</v>
      </c>
      <c r="T3545" s="4">
        <f t="shared" si="550"/>
        <v>42180.755312499998</v>
      </c>
      <c r="U3545" s="18">
        <f t="shared" si="551"/>
        <v>30</v>
      </c>
    </row>
    <row r="3546" spans="1:21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548"/>
        <v>100</v>
      </c>
      <c r="P3546" s="7">
        <f t="shared" si="552"/>
        <v>104.16666666666667</v>
      </c>
      <c r="Q3546" t="str">
        <f t="shared" si="547"/>
        <v>theater</v>
      </c>
      <c r="R3546" t="str">
        <f t="shared" si="553"/>
        <v>plays</v>
      </c>
      <c r="S3546" s="4">
        <f t="shared" si="549"/>
        <v>42040.831678240742</v>
      </c>
      <c r="T3546" s="4">
        <f t="shared" si="550"/>
        <v>42070.831678240742</v>
      </c>
      <c r="U3546" s="18">
        <f t="shared" si="551"/>
        <v>30</v>
      </c>
    </row>
    <row r="3547" spans="1:21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548"/>
        <v>100.4</v>
      </c>
      <c r="P3547" s="7">
        <f t="shared" si="552"/>
        <v>31.375</v>
      </c>
      <c r="Q3547" t="str">
        <f t="shared" si="547"/>
        <v>theater</v>
      </c>
      <c r="R3547" t="str">
        <f t="shared" si="553"/>
        <v>plays</v>
      </c>
      <c r="S3547" s="4">
        <f t="shared" si="549"/>
        <v>42075.807395833333</v>
      </c>
      <c r="T3547" s="4">
        <f t="shared" si="550"/>
        <v>42105.807395833333</v>
      </c>
      <c r="U3547" s="18">
        <f t="shared" si="551"/>
        <v>30</v>
      </c>
    </row>
    <row r="3548" spans="1:21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548"/>
        <v>102.27272727272727</v>
      </c>
      <c r="P3548" s="7">
        <f t="shared" si="552"/>
        <v>59.210526315789473</v>
      </c>
      <c r="Q3548" t="str">
        <f t="shared" si="547"/>
        <v>theater</v>
      </c>
      <c r="R3548" t="str">
        <f t="shared" si="553"/>
        <v>plays</v>
      </c>
      <c r="S3548" s="4">
        <f t="shared" si="549"/>
        <v>42073.660694444443</v>
      </c>
      <c r="T3548" s="4">
        <f t="shared" si="550"/>
        <v>42095.165972222225</v>
      </c>
      <c r="U3548" s="18">
        <f t="shared" si="551"/>
        <v>21.505277777781885</v>
      </c>
    </row>
    <row r="3549" spans="1:21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548"/>
        <v>114.40928571428573</v>
      </c>
      <c r="P3549" s="7">
        <f t="shared" si="552"/>
        <v>119.17633928571429</v>
      </c>
      <c r="Q3549" t="str">
        <f t="shared" si="547"/>
        <v>theater</v>
      </c>
      <c r="R3549" t="str">
        <f t="shared" si="553"/>
        <v>plays</v>
      </c>
      <c r="S3549" s="4">
        <f t="shared" si="549"/>
        <v>42480.078715277778</v>
      </c>
      <c r="T3549" s="4">
        <f t="shared" si="550"/>
        <v>42504.165972222225</v>
      </c>
      <c r="U3549" s="18">
        <f t="shared" si="551"/>
        <v>24.08725694444729</v>
      </c>
    </row>
    <row r="3550" spans="1:21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548"/>
        <v>101.9047619047619</v>
      </c>
      <c r="P3550" s="7">
        <f t="shared" si="552"/>
        <v>164.61538461538461</v>
      </c>
      <c r="Q3550" t="str">
        <f t="shared" si="547"/>
        <v>theater</v>
      </c>
      <c r="R3550" t="str">
        <f t="shared" si="553"/>
        <v>plays</v>
      </c>
      <c r="S3550" s="4">
        <f t="shared" si="549"/>
        <v>42411.942291666666</v>
      </c>
      <c r="T3550" s="4">
        <f t="shared" si="550"/>
        <v>42434.041666666672</v>
      </c>
      <c r="U3550" s="18">
        <f t="shared" si="551"/>
        <v>22.099375000005239</v>
      </c>
    </row>
    <row r="3551" spans="1:21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548"/>
        <v>102</v>
      </c>
      <c r="P3551" s="7">
        <f t="shared" si="552"/>
        <v>24.285714285714285</v>
      </c>
      <c r="Q3551" t="str">
        <f t="shared" ref="Q3551:Q3614" si="554">LEFT(N3551,7)</f>
        <v>theater</v>
      </c>
      <c r="R3551" t="str">
        <f t="shared" si="553"/>
        <v>plays</v>
      </c>
      <c r="S3551" s="4">
        <f t="shared" si="549"/>
        <v>42223.394363425927</v>
      </c>
      <c r="T3551" s="4">
        <f t="shared" si="550"/>
        <v>42251.394363425927</v>
      </c>
      <c r="U3551" s="18">
        <f t="shared" si="551"/>
        <v>28</v>
      </c>
    </row>
    <row r="3552" spans="1:21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548"/>
        <v>104.80000000000001</v>
      </c>
      <c r="P3552" s="7">
        <f t="shared" si="552"/>
        <v>40.9375</v>
      </c>
      <c r="Q3552" t="str">
        <f t="shared" si="554"/>
        <v>theater</v>
      </c>
      <c r="R3552" t="str">
        <f t="shared" si="553"/>
        <v>plays</v>
      </c>
      <c r="S3552" s="4">
        <f t="shared" si="549"/>
        <v>42462.893495370372</v>
      </c>
      <c r="T3552" s="4">
        <f t="shared" si="550"/>
        <v>42492.893495370372</v>
      </c>
      <c r="U3552" s="18">
        <f t="shared" si="551"/>
        <v>30</v>
      </c>
    </row>
    <row r="3553" spans="1:21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548"/>
        <v>101.83333333333333</v>
      </c>
      <c r="P3553" s="7">
        <f t="shared" si="552"/>
        <v>61.1</v>
      </c>
      <c r="Q3553" t="str">
        <f t="shared" si="554"/>
        <v>theater</v>
      </c>
      <c r="R3553" t="str">
        <f t="shared" si="553"/>
        <v>plays</v>
      </c>
      <c r="S3553" s="4">
        <f t="shared" si="549"/>
        <v>41753.515856481477</v>
      </c>
      <c r="T3553" s="4">
        <f t="shared" si="550"/>
        <v>41781.921527777777</v>
      </c>
      <c r="U3553" s="18">
        <f t="shared" si="551"/>
        <v>28.405671296299261</v>
      </c>
    </row>
    <row r="3554" spans="1:21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548"/>
        <v>100</v>
      </c>
      <c r="P3554" s="7">
        <f t="shared" si="552"/>
        <v>38.65</v>
      </c>
      <c r="Q3554" t="str">
        <f t="shared" si="554"/>
        <v>theater</v>
      </c>
      <c r="R3554" t="str">
        <f t="shared" si="553"/>
        <v>plays</v>
      </c>
      <c r="S3554" s="4">
        <f t="shared" si="549"/>
        <v>41788.587083333332</v>
      </c>
      <c r="T3554" s="4">
        <f t="shared" si="550"/>
        <v>41818.587083333332</v>
      </c>
      <c r="U3554" s="18">
        <f t="shared" si="551"/>
        <v>30</v>
      </c>
    </row>
    <row r="3555" spans="1:21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548"/>
        <v>106.27272727272728</v>
      </c>
      <c r="P3555" s="7">
        <f t="shared" si="552"/>
        <v>56.20192307692308</v>
      </c>
      <c r="Q3555" t="str">
        <f t="shared" si="554"/>
        <v>theater</v>
      </c>
      <c r="R3555" t="str">
        <f t="shared" si="553"/>
        <v>plays</v>
      </c>
      <c r="S3555" s="4">
        <f t="shared" si="549"/>
        <v>42196.028703703705</v>
      </c>
      <c r="T3555" s="4">
        <f t="shared" si="550"/>
        <v>42228</v>
      </c>
      <c r="U3555" s="18">
        <f t="shared" si="551"/>
        <v>31.971296296294895</v>
      </c>
    </row>
    <row r="3556" spans="1:21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548"/>
        <v>113.42219999999999</v>
      </c>
      <c r="P3556" s="7">
        <f t="shared" si="552"/>
        <v>107.00207547169811</v>
      </c>
      <c r="Q3556" t="str">
        <f t="shared" si="554"/>
        <v>theater</v>
      </c>
      <c r="R3556" t="str">
        <f t="shared" si="553"/>
        <v>plays</v>
      </c>
      <c r="S3556" s="4">
        <f t="shared" si="549"/>
        <v>42016.050451388888</v>
      </c>
      <c r="T3556" s="4">
        <f t="shared" si="550"/>
        <v>42046.708333333328</v>
      </c>
      <c r="U3556" s="18">
        <f t="shared" si="551"/>
        <v>30.657881944440305</v>
      </c>
    </row>
    <row r="3557" spans="1:21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548"/>
        <v>100</v>
      </c>
      <c r="P3557" s="7">
        <f t="shared" si="552"/>
        <v>171.42857142857142</v>
      </c>
      <c r="Q3557" t="str">
        <f t="shared" si="554"/>
        <v>theater</v>
      </c>
      <c r="R3557" t="str">
        <f t="shared" si="553"/>
        <v>plays</v>
      </c>
      <c r="S3557" s="4">
        <f t="shared" si="549"/>
        <v>42661.442060185189</v>
      </c>
      <c r="T3557" s="4">
        <f t="shared" si="550"/>
        <v>42691.483726851853</v>
      </c>
      <c r="U3557" s="18">
        <f t="shared" si="551"/>
        <v>30.041666666664241</v>
      </c>
    </row>
    <row r="3558" spans="1:21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548"/>
        <v>100.45454545454547</v>
      </c>
      <c r="P3558" s="7">
        <f t="shared" si="552"/>
        <v>110.5</v>
      </c>
      <c r="Q3558" t="str">
        <f t="shared" si="554"/>
        <v>theater</v>
      </c>
      <c r="R3558" t="str">
        <f t="shared" si="553"/>
        <v>plays</v>
      </c>
      <c r="S3558" s="4">
        <f t="shared" si="549"/>
        <v>41808.649583333332</v>
      </c>
      <c r="T3558" s="4">
        <f t="shared" si="550"/>
        <v>41868.649583333332</v>
      </c>
      <c r="U3558" s="18">
        <f t="shared" si="551"/>
        <v>60</v>
      </c>
    </row>
    <row r="3559" spans="1:21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548"/>
        <v>100.03599999999999</v>
      </c>
      <c r="P3559" s="7">
        <f t="shared" si="552"/>
        <v>179.27598566308242</v>
      </c>
      <c r="Q3559" t="str">
        <f t="shared" si="554"/>
        <v>theater</v>
      </c>
      <c r="R3559" t="str">
        <f t="shared" si="553"/>
        <v>plays</v>
      </c>
      <c r="S3559" s="4">
        <f t="shared" si="549"/>
        <v>41730.276747685188</v>
      </c>
      <c r="T3559" s="4">
        <f t="shared" si="550"/>
        <v>41764.276747685188</v>
      </c>
      <c r="U3559" s="18">
        <f t="shared" si="551"/>
        <v>34</v>
      </c>
    </row>
    <row r="3560" spans="1:21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548"/>
        <v>144</v>
      </c>
      <c r="P3560" s="7">
        <f t="shared" si="552"/>
        <v>22.90909090909091</v>
      </c>
      <c r="Q3560" t="str">
        <f t="shared" si="554"/>
        <v>theater</v>
      </c>
      <c r="R3560" t="str">
        <f t="shared" si="553"/>
        <v>plays</v>
      </c>
      <c r="S3560" s="4">
        <f t="shared" si="549"/>
        <v>42139.816840277781</v>
      </c>
      <c r="T3560" s="4">
        <f t="shared" si="550"/>
        <v>42181.875</v>
      </c>
      <c r="U3560" s="18">
        <f t="shared" si="551"/>
        <v>42.058159722218988</v>
      </c>
    </row>
    <row r="3561" spans="1:21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548"/>
        <v>103.49999999999999</v>
      </c>
      <c r="P3561" s="7">
        <f t="shared" si="552"/>
        <v>43.125</v>
      </c>
      <c r="Q3561" t="str">
        <f t="shared" si="554"/>
        <v>theater</v>
      </c>
      <c r="R3561" t="str">
        <f t="shared" si="553"/>
        <v>plays</v>
      </c>
      <c r="S3561" s="4">
        <f t="shared" si="549"/>
        <v>42194.096157407403</v>
      </c>
      <c r="T3561" s="4">
        <f t="shared" si="550"/>
        <v>42216.373611111107</v>
      </c>
      <c r="U3561" s="18">
        <f t="shared" si="551"/>
        <v>22.277453703703941</v>
      </c>
    </row>
    <row r="3562" spans="1:21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548"/>
        <v>108.43750000000001</v>
      </c>
      <c r="P3562" s="7">
        <f t="shared" si="552"/>
        <v>46.891891891891895</v>
      </c>
      <c r="Q3562" t="str">
        <f t="shared" si="554"/>
        <v>theater</v>
      </c>
      <c r="R3562" t="str">
        <f t="shared" si="553"/>
        <v>plays</v>
      </c>
      <c r="S3562" s="4">
        <f t="shared" si="549"/>
        <v>42115.889652777776</v>
      </c>
      <c r="T3562" s="4">
        <f t="shared" si="550"/>
        <v>42151.114583333328</v>
      </c>
      <c r="U3562" s="18">
        <f t="shared" si="551"/>
        <v>35.224930555552419</v>
      </c>
    </row>
    <row r="3563" spans="1:21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548"/>
        <v>102.4</v>
      </c>
      <c r="P3563" s="7">
        <f t="shared" si="552"/>
        <v>47.407407407407405</v>
      </c>
      <c r="Q3563" t="str">
        <f t="shared" si="554"/>
        <v>theater</v>
      </c>
      <c r="R3563" t="str">
        <f t="shared" si="553"/>
        <v>plays</v>
      </c>
      <c r="S3563" s="4">
        <f t="shared" si="549"/>
        <v>42203.680300925931</v>
      </c>
      <c r="T3563" s="4">
        <f t="shared" si="550"/>
        <v>42221.775000000001</v>
      </c>
      <c r="U3563" s="18">
        <f t="shared" si="551"/>
        <v>18.094699074070377</v>
      </c>
    </row>
    <row r="3564" spans="1:21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548"/>
        <v>148.88888888888889</v>
      </c>
      <c r="P3564" s="7">
        <f t="shared" si="552"/>
        <v>15.129032258064516</v>
      </c>
      <c r="Q3564" t="str">
        <f t="shared" si="554"/>
        <v>theater</v>
      </c>
      <c r="R3564" t="str">
        <f t="shared" si="553"/>
        <v>plays</v>
      </c>
      <c r="S3564" s="4">
        <f t="shared" si="549"/>
        <v>42433.761886574073</v>
      </c>
      <c r="T3564" s="4">
        <f t="shared" si="550"/>
        <v>42442.916666666672</v>
      </c>
      <c r="U3564" s="18">
        <f t="shared" si="551"/>
        <v>9.1547800925982301</v>
      </c>
    </row>
    <row r="3565" spans="1:21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548"/>
        <v>105.49000000000002</v>
      </c>
      <c r="P3565" s="7">
        <f t="shared" si="552"/>
        <v>21.098000000000003</v>
      </c>
      <c r="Q3565" t="str">
        <f t="shared" si="554"/>
        <v>theater</v>
      </c>
      <c r="R3565" t="str">
        <f t="shared" si="553"/>
        <v>plays</v>
      </c>
      <c r="S3565" s="4">
        <f t="shared" si="549"/>
        <v>42555.671944444446</v>
      </c>
      <c r="T3565" s="4">
        <f t="shared" si="550"/>
        <v>42583.791666666672</v>
      </c>
      <c r="U3565" s="18">
        <f t="shared" si="551"/>
        <v>28.119722222225391</v>
      </c>
    </row>
    <row r="3566" spans="1:21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548"/>
        <v>100.49999999999999</v>
      </c>
      <c r="P3566" s="7">
        <f t="shared" si="552"/>
        <v>59.117647058823529</v>
      </c>
      <c r="Q3566" t="str">
        <f t="shared" si="554"/>
        <v>theater</v>
      </c>
      <c r="R3566" t="str">
        <f t="shared" si="553"/>
        <v>plays</v>
      </c>
      <c r="S3566" s="4">
        <f t="shared" si="549"/>
        <v>42236.623252314814</v>
      </c>
      <c r="T3566" s="4">
        <f t="shared" si="550"/>
        <v>42282.666666666672</v>
      </c>
      <c r="U3566" s="18">
        <f t="shared" si="551"/>
        <v>46.043414351857791</v>
      </c>
    </row>
    <row r="3567" spans="1:21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548"/>
        <v>130.55555555555557</v>
      </c>
      <c r="P3567" s="7">
        <f t="shared" si="552"/>
        <v>97.916666666666671</v>
      </c>
      <c r="Q3567" t="str">
        <f t="shared" si="554"/>
        <v>theater</v>
      </c>
      <c r="R3567" t="str">
        <f t="shared" si="553"/>
        <v>plays</v>
      </c>
      <c r="S3567" s="4">
        <f t="shared" si="549"/>
        <v>41974.743148148147</v>
      </c>
      <c r="T3567" s="4">
        <f t="shared" si="550"/>
        <v>42004.743148148147</v>
      </c>
      <c r="U3567" s="18">
        <f t="shared" si="551"/>
        <v>30</v>
      </c>
    </row>
    <row r="3568" spans="1:21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548"/>
        <v>104.75000000000001</v>
      </c>
      <c r="P3568" s="7">
        <f t="shared" si="552"/>
        <v>55.131578947368418</v>
      </c>
      <c r="Q3568" t="str">
        <f t="shared" si="554"/>
        <v>theater</v>
      </c>
      <c r="R3568" t="str">
        <f t="shared" si="553"/>
        <v>plays</v>
      </c>
      <c r="S3568" s="4">
        <f t="shared" si="549"/>
        <v>41997.507905092592</v>
      </c>
      <c r="T3568" s="4">
        <f t="shared" si="550"/>
        <v>42027.507905092592</v>
      </c>
      <c r="U3568" s="18">
        <f t="shared" si="551"/>
        <v>30</v>
      </c>
    </row>
    <row r="3569" spans="1:21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548"/>
        <v>108.80000000000001</v>
      </c>
      <c r="P3569" s="7">
        <f t="shared" si="552"/>
        <v>26.536585365853657</v>
      </c>
      <c r="Q3569" t="str">
        <f t="shared" si="554"/>
        <v>theater</v>
      </c>
      <c r="R3569" t="str">
        <f t="shared" si="553"/>
        <v>plays</v>
      </c>
      <c r="S3569" s="4">
        <f t="shared" si="549"/>
        <v>42135.810694444444</v>
      </c>
      <c r="T3569" s="4">
        <f t="shared" si="550"/>
        <v>42165.810694444444</v>
      </c>
      <c r="U3569" s="18">
        <f t="shared" si="551"/>
        <v>30</v>
      </c>
    </row>
    <row r="3570" spans="1:21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548"/>
        <v>111.00000000000001</v>
      </c>
      <c r="P3570" s="7">
        <f t="shared" si="552"/>
        <v>58.421052631578945</v>
      </c>
      <c r="Q3570" t="str">
        <f t="shared" si="554"/>
        <v>theater</v>
      </c>
      <c r="R3570" t="str">
        <f t="shared" si="553"/>
        <v>plays</v>
      </c>
      <c r="S3570" s="4">
        <f t="shared" si="549"/>
        <v>41869.740671296298</v>
      </c>
      <c r="T3570" s="4">
        <f t="shared" si="550"/>
        <v>41899.740671296298</v>
      </c>
      <c r="U3570" s="18">
        <f t="shared" si="551"/>
        <v>30</v>
      </c>
    </row>
    <row r="3571" spans="1:21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548"/>
        <v>100.47999999999999</v>
      </c>
      <c r="P3571" s="7">
        <f t="shared" si="552"/>
        <v>122.53658536585365</v>
      </c>
      <c r="Q3571" t="str">
        <f t="shared" si="554"/>
        <v>theater</v>
      </c>
      <c r="R3571" t="str">
        <f t="shared" si="553"/>
        <v>plays</v>
      </c>
      <c r="S3571" s="4">
        <f t="shared" si="549"/>
        <v>41982.688611111109</v>
      </c>
      <c r="T3571" s="4">
        <f t="shared" si="550"/>
        <v>42012.688611111109</v>
      </c>
      <c r="U3571" s="18">
        <f t="shared" si="551"/>
        <v>30</v>
      </c>
    </row>
    <row r="3572" spans="1:21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548"/>
        <v>114.35</v>
      </c>
      <c r="P3572" s="7">
        <f t="shared" si="552"/>
        <v>87.961538461538467</v>
      </c>
      <c r="Q3572" t="str">
        <f t="shared" si="554"/>
        <v>theater</v>
      </c>
      <c r="R3572" t="str">
        <f t="shared" si="553"/>
        <v>plays</v>
      </c>
      <c r="S3572" s="4">
        <f t="shared" si="549"/>
        <v>41976.331979166665</v>
      </c>
      <c r="T3572" s="4">
        <f t="shared" si="550"/>
        <v>42004.291666666672</v>
      </c>
      <c r="U3572" s="18">
        <f t="shared" si="551"/>
        <v>27.959687500006112</v>
      </c>
    </row>
    <row r="3573" spans="1:21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548"/>
        <v>122.06666666666666</v>
      </c>
      <c r="P3573" s="7">
        <f t="shared" si="552"/>
        <v>73.239999999999995</v>
      </c>
      <c r="Q3573" t="str">
        <f t="shared" si="554"/>
        <v>theater</v>
      </c>
      <c r="R3573" t="str">
        <f t="shared" si="553"/>
        <v>plays</v>
      </c>
      <c r="S3573" s="4">
        <f t="shared" si="549"/>
        <v>41912.858946759261</v>
      </c>
      <c r="T3573" s="4">
        <f t="shared" si="550"/>
        <v>41942.858946759261</v>
      </c>
      <c r="U3573" s="18">
        <f t="shared" si="551"/>
        <v>30</v>
      </c>
    </row>
    <row r="3574" spans="1:21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548"/>
        <v>100</v>
      </c>
      <c r="P3574" s="7">
        <f t="shared" si="552"/>
        <v>55.555555555555557</v>
      </c>
      <c r="Q3574" t="str">
        <f t="shared" si="554"/>
        <v>theater</v>
      </c>
      <c r="R3574" t="str">
        <f t="shared" si="553"/>
        <v>plays</v>
      </c>
      <c r="S3574" s="4">
        <f t="shared" si="549"/>
        <v>42146.570393518516</v>
      </c>
      <c r="T3574" s="4">
        <f t="shared" si="550"/>
        <v>42176.570393518516</v>
      </c>
      <c r="U3574" s="18">
        <f t="shared" si="551"/>
        <v>30</v>
      </c>
    </row>
    <row r="3575" spans="1:21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548"/>
        <v>102.8</v>
      </c>
      <c r="P3575" s="7">
        <f t="shared" si="552"/>
        <v>39.53846153846154</v>
      </c>
      <c r="Q3575" t="str">
        <f t="shared" si="554"/>
        <v>theater</v>
      </c>
      <c r="R3575" t="str">
        <f t="shared" si="553"/>
        <v>plays</v>
      </c>
      <c r="S3575" s="4">
        <f t="shared" si="549"/>
        <v>41921.375532407408</v>
      </c>
      <c r="T3575" s="4">
        <f t="shared" si="550"/>
        <v>41951.417199074072</v>
      </c>
      <c r="U3575" s="18">
        <f t="shared" si="551"/>
        <v>30.041666666664241</v>
      </c>
    </row>
    <row r="3576" spans="1:21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548"/>
        <v>106.12068965517241</v>
      </c>
      <c r="P3576" s="7">
        <f t="shared" si="552"/>
        <v>136.77777777777777</v>
      </c>
      <c r="Q3576" t="str">
        <f t="shared" si="554"/>
        <v>theater</v>
      </c>
      <c r="R3576" t="str">
        <f t="shared" si="553"/>
        <v>plays</v>
      </c>
      <c r="S3576" s="4">
        <f t="shared" si="549"/>
        <v>41926.942685185189</v>
      </c>
      <c r="T3576" s="4">
        <f t="shared" si="550"/>
        <v>41956.984351851846</v>
      </c>
      <c r="U3576" s="18">
        <f t="shared" si="551"/>
        <v>30.041666666656965</v>
      </c>
    </row>
    <row r="3577" spans="1:21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548"/>
        <v>101.33000000000001</v>
      </c>
      <c r="P3577" s="7">
        <f t="shared" si="552"/>
        <v>99.343137254901961</v>
      </c>
      <c r="Q3577" t="str">
        <f t="shared" si="554"/>
        <v>theater</v>
      </c>
      <c r="R3577" t="str">
        <f t="shared" si="553"/>
        <v>plays</v>
      </c>
      <c r="S3577" s="4">
        <f t="shared" si="549"/>
        <v>42561.783877314811</v>
      </c>
      <c r="T3577" s="4">
        <f t="shared" si="550"/>
        <v>42593.165972222225</v>
      </c>
      <c r="U3577" s="18">
        <f t="shared" si="551"/>
        <v>31.382094907414285</v>
      </c>
    </row>
    <row r="3578" spans="1:21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548"/>
        <v>100</v>
      </c>
      <c r="P3578" s="7">
        <f t="shared" si="552"/>
        <v>20</v>
      </c>
      <c r="Q3578" t="str">
        <f t="shared" si="554"/>
        <v>theater</v>
      </c>
      <c r="R3578" t="str">
        <f t="shared" si="553"/>
        <v>plays</v>
      </c>
      <c r="S3578" s="4">
        <f t="shared" si="549"/>
        <v>42649.54923611111</v>
      </c>
      <c r="T3578" s="4">
        <f t="shared" si="550"/>
        <v>42709.590902777782</v>
      </c>
      <c r="U3578" s="18">
        <f t="shared" si="551"/>
        <v>60.041666666671517</v>
      </c>
    </row>
    <row r="3579" spans="1:21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548"/>
        <v>130</v>
      </c>
      <c r="P3579" s="7">
        <f t="shared" si="552"/>
        <v>28.888888888888889</v>
      </c>
      <c r="Q3579" t="str">
        <f t="shared" si="554"/>
        <v>theater</v>
      </c>
      <c r="R3579" t="str">
        <f t="shared" si="553"/>
        <v>plays</v>
      </c>
      <c r="S3579" s="4">
        <f t="shared" si="549"/>
        <v>42093.786840277782</v>
      </c>
      <c r="T3579" s="4">
        <f t="shared" si="550"/>
        <v>42120.26944444445</v>
      </c>
      <c r="U3579" s="18">
        <f t="shared" si="551"/>
        <v>26.482604166667443</v>
      </c>
    </row>
    <row r="3580" spans="1:21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548"/>
        <v>100.01333333333334</v>
      </c>
      <c r="P3580" s="7">
        <f t="shared" si="552"/>
        <v>40.545945945945945</v>
      </c>
      <c r="Q3580" t="str">
        <f t="shared" si="554"/>
        <v>theater</v>
      </c>
      <c r="R3580" t="str">
        <f t="shared" si="553"/>
        <v>plays</v>
      </c>
      <c r="S3580" s="4">
        <f t="shared" si="549"/>
        <v>42460.733530092592</v>
      </c>
      <c r="T3580" s="4">
        <f t="shared" si="550"/>
        <v>42490.733530092592</v>
      </c>
      <c r="U3580" s="18">
        <f t="shared" si="551"/>
        <v>30</v>
      </c>
    </row>
    <row r="3581" spans="1:21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548"/>
        <v>100</v>
      </c>
      <c r="P3581" s="7">
        <f t="shared" si="552"/>
        <v>35.714285714285715</v>
      </c>
      <c r="Q3581" t="str">
        <f t="shared" si="554"/>
        <v>theater</v>
      </c>
      <c r="R3581" t="str">
        <f t="shared" si="553"/>
        <v>plays</v>
      </c>
      <c r="S3581" s="4">
        <f t="shared" si="549"/>
        <v>42430.762222222227</v>
      </c>
      <c r="T3581" s="4">
        <f t="shared" si="550"/>
        <v>42460.720555555556</v>
      </c>
      <c r="U3581" s="18">
        <f t="shared" si="551"/>
        <v>29.958333333328483</v>
      </c>
    </row>
    <row r="3582" spans="1:21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548"/>
        <v>113.88888888888889</v>
      </c>
      <c r="P3582" s="7">
        <f t="shared" si="552"/>
        <v>37.962962962962962</v>
      </c>
      <c r="Q3582" t="str">
        <f t="shared" si="554"/>
        <v>theater</v>
      </c>
      <c r="R3582" t="str">
        <f t="shared" si="553"/>
        <v>plays</v>
      </c>
      <c r="S3582" s="4">
        <f t="shared" si="549"/>
        <v>42026.176180555558</v>
      </c>
      <c r="T3582" s="4">
        <f t="shared" si="550"/>
        <v>42064.207638888889</v>
      </c>
      <c r="U3582" s="18">
        <f t="shared" si="551"/>
        <v>38.031458333331102</v>
      </c>
    </row>
    <row r="3583" spans="1:21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548"/>
        <v>100</v>
      </c>
      <c r="P3583" s="7">
        <f t="shared" si="552"/>
        <v>33.333333333333336</v>
      </c>
      <c r="Q3583" t="str">
        <f t="shared" si="554"/>
        <v>theater</v>
      </c>
      <c r="R3583" t="str">
        <f t="shared" si="553"/>
        <v>plays</v>
      </c>
      <c r="S3583" s="4">
        <f t="shared" si="549"/>
        <v>41836.471180555556</v>
      </c>
      <c r="T3583" s="4">
        <f t="shared" si="550"/>
        <v>41850.471180555556</v>
      </c>
      <c r="U3583" s="18">
        <f t="shared" si="551"/>
        <v>14</v>
      </c>
    </row>
    <row r="3584" spans="1:21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548"/>
        <v>287</v>
      </c>
      <c r="P3584" s="7">
        <f t="shared" si="552"/>
        <v>58.571428571428569</v>
      </c>
      <c r="Q3584" t="str">
        <f t="shared" si="554"/>
        <v>theater</v>
      </c>
      <c r="R3584" t="str">
        <f t="shared" si="553"/>
        <v>plays</v>
      </c>
      <c r="S3584" s="4">
        <f t="shared" si="549"/>
        <v>42451.095856481479</v>
      </c>
      <c r="T3584" s="4">
        <f t="shared" si="550"/>
        <v>42465.095856481479</v>
      </c>
      <c r="U3584" s="18">
        <f t="shared" si="551"/>
        <v>14</v>
      </c>
    </row>
    <row r="3585" spans="1:21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548"/>
        <v>108.5</v>
      </c>
      <c r="P3585" s="7">
        <f t="shared" si="552"/>
        <v>135.625</v>
      </c>
      <c r="Q3585" t="str">
        <f t="shared" si="554"/>
        <v>theater</v>
      </c>
      <c r="R3585" t="str">
        <f t="shared" si="553"/>
        <v>plays</v>
      </c>
      <c r="S3585" s="4">
        <f t="shared" si="549"/>
        <v>42418.425983796296</v>
      </c>
      <c r="T3585" s="4">
        <f t="shared" si="550"/>
        <v>42478.384317129632</v>
      </c>
      <c r="U3585" s="18">
        <f t="shared" si="551"/>
        <v>59.958333333335759</v>
      </c>
    </row>
    <row r="3586" spans="1:21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555">(E3586/D3586)*100</f>
        <v>115.5</v>
      </c>
      <c r="P3586" s="7">
        <f t="shared" si="552"/>
        <v>30.9375</v>
      </c>
      <c r="Q3586" t="str">
        <f t="shared" si="554"/>
        <v>theater</v>
      </c>
      <c r="R3586" t="str">
        <f t="shared" si="553"/>
        <v>plays</v>
      </c>
      <c r="S3586" s="4">
        <f t="shared" ref="S3586:S3649" si="556" xml:space="preserve"> ((J3586/86400) +25569)</f>
        <v>42168.316481481481</v>
      </c>
      <c r="T3586" s="4">
        <f t="shared" ref="T3586:T3649" si="557" xml:space="preserve"> ((I3586/86400) +25569)</f>
        <v>42198.316481481481</v>
      </c>
      <c r="U3586" s="18">
        <f t="shared" si="551"/>
        <v>30</v>
      </c>
    </row>
    <row r="3587" spans="1:21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555"/>
        <v>119.11764705882352</v>
      </c>
      <c r="P3587" s="7">
        <f t="shared" si="552"/>
        <v>176.08695652173913</v>
      </c>
      <c r="Q3587" t="str">
        <f t="shared" si="554"/>
        <v>theater</v>
      </c>
      <c r="R3587" t="str">
        <f t="shared" si="553"/>
        <v>plays</v>
      </c>
      <c r="S3587" s="4">
        <f t="shared" si="556"/>
        <v>41964.716319444444</v>
      </c>
      <c r="T3587" s="4">
        <f t="shared" si="557"/>
        <v>41994.716319444444</v>
      </c>
      <c r="U3587" s="18">
        <f t="shared" ref="U3587:U3650" si="558">T3587-S3587</f>
        <v>30</v>
      </c>
    </row>
    <row r="3588" spans="1:21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555"/>
        <v>109.42666666666668</v>
      </c>
      <c r="P3588" s="7">
        <f t="shared" si="552"/>
        <v>151.9814814814815</v>
      </c>
      <c r="Q3588" t="str">
        <f t="shared" si="554"/>
        <v>theater</v>
      </c>
      <c r="R3588" t="str">
        <f t="shared" si="553"/>
        <v>plays</v>
      </c>
      <c r="S3588" s="4">
        <f t="shared" si="556"/>
        <v>42576.697569444441</v>
      </c>
      <c r="T3588" s="4">
        <f t="shared" si="557"/>
        <v>42636.697569444441</v>
      </c>
      <c r="U3588" s="18">
        <f t="shared" si="558"/>
        <v>60</v>
      </c>
    </row>
    <row r="3589" spans="1:21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555"/>
        <v>126.6</v>
      </c>
      <c r="P3589" s="7">
        <f t="shared" si="552"/>
        <v>22.607142857142858</v>
      </c>
      <c r="Q3589" t="str">
        <f t="shared" si="554"/>
        <v>theater</v>
      </c>
      <c r="R3589" t="str">
        <f t="shared" si="553"/>
        <v>plays</v>
      </c>
      <c r="S3589" s="4">
        <f t="shared" si="556"/>
        <v>42503.539976851855</v>
      </c>
      <c r="T3589" s="4">
        <f t="shared" si="557"/>
        <v>42548.791666666672</v>
      </c>
      <c r="U3589" s="18">
        <f t="shared" si="558"/>
        <v>45.251689814816928</v>
      </c>
    </row>
    <row r="3590" spans="1:21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555"/>
        <v>100.49999999999999</v>
      </c>
      <c r="P3590" s="7">
        <f t="shared" si="552"/>
        <v>18.272727272727273</v>
      </c>
      <c r="Q3590" t="str">
        <f t="shared" si="554"/>
        <v>theater</v>
      </c>
      <c r="R3590" t="str">
        <f t="shared" si="553"/>
        <v>plays</v>
      </c>
      <c r="S3590" s="4">
        <f t="shared" si="556"/>
        <v>42101.828819444447</v>
      </c>
      <c r="T3590" s="4">
        <f t="shared" si="557"/>
        <v>42123.958333333328</v>
      </c>
      <c r="U3590" s="18">
        <f t="shared" si="558"/>
        <v>22.129513888881775</v>
      </c>
    </row>
    <row r="3591" spans="1:21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555"/>
        <v>127.49999999999999</v>
      </c>
      <c r="P3591" s="7">
        <f t="shared" si="552"/>
        <v>82.258064516129039</v>
      </c>
      <c r="Q3591" t="str">
        <f t="shared" si="554"/>
        <v>theater</v>
      </c>
      <c r="R3591" t="str">
        <f t="shared" si="553"/>
        <v>plays</v>
      </c>
      <c r="S3591" s="4">
        <f t="shared" si="556"/>
        <v>42125.647534722222</v>
      </c>
      <c r="T3591" s="4">
        <f t="shared" si="557"/>
        <v>42150.647534722222</v>
      </c>
      <c r="U3591" s="18">
        <f t="shared" si="558"/>
        <v>25</v>
      </c>
    </row>
    <row r="3592" spans="1:21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555"/>
        <v>100.05999999999999</v>
      </c>
      <c r="P3592" s="7">
        <f t="shared" si="552"/>
        <v>68.534246575342465</v>
      </c>
      <c r="Q3592" t="str">
        <f t="shared" si="554"/>
        <v>theater</v>
      </c>
      <c r="R3592" t="str">
        <f t="shared" si="553"/>
        <v>plays</v>
      </c>
      <c r="S3592" s="4">
        <f t="shared" si="556"/>
        <v>41902.333726851852</v>
      </c>
      <c r="T3592" s="4">
        <f t="shared" si="557"/>
        <v>41932.333726851852</v>
      </c>
      <c r="U3592" s="18">
        <f t="shared" si="558"/>
        <v>30</v>
      </c>
    </row>
    <row r="3593" spans="1:21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555"/>
        <v>175</v>
      </c>
      <c r="P3593" s="7">
        <f t="shared" ref="P3593:P3629" si="559">E3593/L3593</f>
        <v>68.055555555555557</v>
      </c>
      <c r="Q3593" t="str">
        <f t="shared" si="554"/>
        <v>theater</v>
      </c>
      <c r="R3593" t="str">
        <f t="shared" si="553"/>
        <v>plays</v>
      </c>
      <c r="S3593" s="4">
        <f t="shared" si="556"/>
        <v>42003.948425925926</v>
      </c>
      <c r="T3593" s="4">
        <f t="shared" si="557"/>
        <v>42028.207638888889</v>
      </c>
      <c r="U3593" s="18">
        <f t="shared" si="558"/>
        <v>24.25921296296292</v>
      </c>
    </row>
    <row r="3594" spans="1:21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555"/>
        <v>127.25</v>
      </c>
      <c r="P3594" s="7">
        <f t="shared" si="559"/>
        <v>72.714285714285708</v>
      </c>
      <c r="Q3594" t="str">
        <f t="shared" si="554"/>
        <v>theater</v>
      </c>
      <c r="R3594" t="str">
        <f t="shared" ref="R3594:R3629" si="560">RIGHT(N3594,5)</f>
        <v>plays</v>
      </c>
      <c r="S3594" s="4">
        <f t="shared" si="556"/>
        <v>41988.829942129625</v>
      </c>
      <c r="T3594" s="4">
        <f t="shared" si="557"/>
        <v>42046.207638888889</v>
      </c>
      <c r="U3594" s="18">
        <f t="shared" si="558"/>
        <v>57.377696759263927</v>
      </c>
    </row>
    <row r="3595" spans="1:21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555"/>
        <v>110.63333333333334</v>
      </c>
      <c r="P3595" s="7">
        <f t="shared" si="559"/>
        <v>77.186046511627907</v>
      </c>
      <c r="Q3595" t="str">
        <f t="shared" si="554"/>
        <v>theater</v>
      </c>
      <c r="R3595" t="str">
        <f t="shared" si="560"/>
        <v>plays</v>
      </c>
      <c r="S3595" s="4">
        <f t="shared" si="556"/>
        <v>41974.898599537039</v>
      </c>
      <c r="T3595" s="4">
        <f t="shared" si="557"/>
        <v>42009.851388888885</v>
      </c>
      <c r="U3595" s="18">
        <f t="shared" si="558"/>
        <v>34.95278935184615</v>
      </c>
    </row>
    <row r="3596" spans="1:21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555"/>
        <v>125.93749999999999</v>
      </c>
      <c r="P3596" s="7">
        <f t="shared" si="559"/>
        <v>55.972222222222221</v>
      </c>
      <c r="Q3596" t="str">
        <f t="shared" si="554"/>
        <v>theater</v>
      </c>
      <c r="R3596" t="str">
        <f t="shared" si="560"/>
        <v>plays</v>
      </c>
      <c r="S3596" s="4">
        <f t="shared" si="556"/>
        <v>42592.066921296297</v>
      </c>
      <c r="T3596" s="4">
        <f t="shared" si="557"/>
        <v>42617.066921296297</v>
      </c>
      <c r="U3596" s="18">
        <f t="shared" si="558"/>
        <v>25</v>
      </c>
    </row>
    <row r="3597" spans="1:21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555"/>
        <v>118.5</v>
      </c>
      <c r="P3597" s="7">
        <f t="shared" si="559"/>
        <v>49.693548387096776</v>
      </c>
      <c r="Q3597" t="str">
        <f t="shared" si="554"/>
        <v>theater</v>
      </c>
      <c r="R3597" t="str">
        <f t="shared" si="560"/>
        <v>plays</v>
      </c>
      <c r="S3597" s="4">
        <f t="shared" si="556"/>
        <v>42050.008368055554</v>
      </c>
      <c r="T3597" s="4">
        <f t="shared" si="557"/>
        <v>42076.290972222225</v>
      </c>
      <c r="U3597" s="18">
        <f t="shared" si="558"/>
        <v>26.282604166670353</v>
      </c>
    </row>
    <row r="3598" spans="1:21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555"/>
        <v>107.72727272727273</v>
      </c>
      <c r="P3598" s="7">
        <f t="shared" si="559"/>
        <v>79</v>
      </c>
      <c r="Q3598" t="str">
        <f t="shared" si="554"/>
        <v>theater</v>
      </c>
      <c r="R3598" t="str">
        <f t="shared" si="560"/>
        <v>plays</v>
      </c>
      <c r="S3598" s="4">
        <f t="shared" si="556"/>
        <v>41856.715069444443</v>
      </c>
      <c r="T3598" s="4">
        <f t="shared" si="557"/>
        <v>41877.715069444443</v>
      </c>
      <c r="U3598" s="18">
        <f t="shared" si="558"/>
        <v>21</v>
      </c>
    </row>
    <row r="3599" spans="1:21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555"/>
        <v>102.60000000000001</v>
      </c>
      <c r="P3599" s="7">
        <f t="shared" si="559"/>
        <v>77.727272727272734</v>
      </c>
      <c r="Q3599" t="str">
        <f t="shared" si="554"/>
        <v>theater</v>
      </c>
      <c r="R3599" t="str">
        <f t="shared" si="560"/>
        <v>plays</v>
      </c>
      <c r="S3599" s="4">
        <f t="shared" si="556"/>
        <v>42417.585532407407</v>
      </c>
      <c r="T3599" s="4">
        <f t="shared" si="557"/>
        <v>42432.249305555553</v>
      </c>
      <c r="U3599" s="18">
        <f t="shared" si="558"/>
        <v>14.663773148145992</v>
      </c>
    </row>
    <row r="3600" spans="1:21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555"/>
        <v>110.1</v>
      </c>
      <c r="P3600" s="7">
        <f t="shared" si="559"/>
        <v>40.777777777777779</v>
      </c>
      <c r="Q3600" t="str">
        <f t="shared" si="554"/>
        <v>theater</v>
      </c>
      <c r="R3600" t="str">
        <f t="shared" si="560"/>
        <v>plays</v>
      </c>
      <c r="S3600" s="4">
        <f t="shared" si="556"/>
        <v>41866.79886574074</v>
      </c>
      <c r="T3600" s="4">
        <f t="shared" si="557"/>
        <v>41885.207638888889</v>
      </c>
      <c r="U3600" s="18">
        <f t="shared" si="558"/>
        <v>18.408773148148612</v>
      </c>
    </row>
    <row r="3601" spans="1:21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555"/>
        <v>202</v>
      </c>
      <c r="P3601" s="7">
        <f t="shared" si="559"/>
        <v>59.411764705882355</v>
      </c>
      <c r="Q3601" t="str">
        <f t="shared" si="554"/>
        <v>theater</v>
      </c>
      <c r="R3601" t="str">
        <f t="shared" si="560"/>
        <v>plays</v>
      </c>
      <c r="S3601" s="4">
        <f t="shared" si="556"/>
        <v>42220.79487268519</v>
      </c>
      <c r="T3601" s="4">
        <f t="shared" si="557"/>
        <v>42246</v>
      </c>
      <c r="U3601" s="18">
        <f t="shared" si="558"/>
        <v>25.205127314809943</v>
      </c>
    </row>
    <row r="3602" spans="1:21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555"/>
        <v>130</v>
      </c>
      <c r="P3602" s="7">
        <f t="shared" si="559"/>
        <v>3.25</v>
      </c>
      <c r="Q3602" t="str">
        <f t="shared" si="554"/>
        <v>theater</v>
      </c>
      <c r="R3602" t="str">
        <f t="shared" si="560"/>
        <v>plays</v>
      </c>
      <c r="S3602" s="4">
        <f t="shared" si="556"/>
        <v>42628.849120370374</v>
      </c>
      <c r="T3602" s="4">
        <f t="shared" si="557"/>
        <v>42656.849120370374</v>
      </c>
      <c r="U3602" s="18">
        <f t="shared" si="558"/>
        <v>28</v>
      </c>
    </row>
    <row r="3603" spans="1:21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555"/>
        <v>104.35000000000001</v>
      </c>
      <c r="P3603" s="7">
        <f t="shared" si="559"/>
        <v>39.377358490566039</v>
      </c>
      <c r="Q3603" t="str">
        <f t="shared" si="554"/>
        <v>theater</v>
      </c>
      <c r="R3603" t="str">
        <f t="shared" si="560"/>
        <v>plays</v>
      </c>
      <c r="S3603" s="4">
        <f t="shared" si="556"/>
        <v>41990.99863425926</v>
      </c>
      <c r="T3603" s="4">
        <f t="shared" si="557"/>
        <v>42020.99863425926</v>
      </c>
      <c r="U3603" s="18">
        <f t="shared" si="558"/>
        <v>30</v>
      </c>
    </row>
    <row r="3604" spans="1:21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555"/>
        <v>100.05</v>
      </c>
      <c r="P3604" s="7">
        <f t="shared" si="559"/>
        <v>81.673469387755105</v>
      </c>
      <c r="Q3604" t="str">
        <f t="shared" si="554"/>
        <v>theater</v>
      </c>
      <c r="R3604" t="str">
        <f t="shared" si="560"/>
        <v>plays</v>
      </c>
      <c r="S3604" s="4">
        <f t="shared" si="556"/>
        <v>42447.894432870366</v>
      </c>
      <c r="T3604" s="4">
        <f t="shared" si="557"/>
        <v>42507.894432870366</v>
      </c>
      <c r="U3604" s="18">
        <f t="shared" si="558"/>
        <v>60</v>
      </c>
    </row>
    <row r="3605" spans="1:21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555"/>
        <v>170.66666666666669</v>
      </c>
      <c r="P3605" s="7">
        <f t="shared" si="559"/>
        <v>44.912280701754383</v>
      </c>
      <c r="Q3605" t="str">
        <f t="shared" si="554"/>
        <v>theater</v>
      </c>
      <c r="R3605" t="str">
        <f t="shared" si="560"/>
        <v>plays</v>
      </c>
      <c r="S3605" s="4">
        <f t="shared" si="556"/>
        <v>42283.864351851851</v>
      </c>
      <c r="T3605" s="4">
        <f t="shared" si="557"/>
        <v>42313.906018518523</v>
      </c>
      <c r="U3605" s="18">
        <f t="shared" si="558"/>
        <v>30.041666666671517</v>
      </c>
    </row>
    <row r="3606" spans="1:21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555"/>
        <v>112.83333333333334</v>
      </c>
      <c r="P3606" s="7">
        <f t="shared" si="559"/>
        <v>49.05797101449275</v>
      </c>
      <c r="Q3606" t="str">
        <f t="shared" si="554"/>
        <v>theater</v>
      </c>
      <c r="R3606" t="str">
        <f t="shared" si="560"/>
        <v>plays</v>
      </c>
      <c r="S3606" s="4">
        <f t="shared" si="556"/>
        <v>42483.015694444446</v>
      </c>
      <c r="T3606" s="4">
        <f t="shared" si="557"/>
        <v>42489.290972222225</v>
      </c>
      <c r="U3606" s="18">
        <f t="shared" si="558"/>
        <v>6.2752777777786832</v>
      </c>
    </row>
    <row r="3607" spans="1:21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555"/>
        <v>184</v>
      </c>
      <c r="P3607" s="7">
        <f t="shared" si="559"/>
        <v>30.666666666666668</v>
      </c>
      <c r="Q3607" t="str">
        <f t="shared" si="554"/>
        <v>theater</v>
      </c>
      <c r="R3607" t="str">
        <f t="shared" si="560"/>
        <v>plays</v>
      </c>
      <c r="S3607" s="4">
        <f t="shared" si="556"/>
        <v>42383.793124999997</v>
      </c>
      <c r="T3607" s="4">
        <f t="shared" si="557"/>
        <v>42413.793124999997</v>
      </c>
      <c r="U3607" s="18">
        <f t="shared" si="558"/>
        <v>30</v>
      </c>
    </row>
    <row r="3608" spans="1:21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555"/>
        <v>130.26666666666665</v>
      </c>
      <c r="P3608" s="7">
        <f t="shared" si="559"/>
        <v>61.0625</v>
      </c>
      <c r="Q3608" t="str">
        <f t="shared" si="554"/>
        <v>theater</v>
      </c>
      <c r="R3608" t="str">
        <f t="shared" si="560"/>
        <v>plays</v>
      </c>
      <c r="S3608" s="4">
        <f t="shared" si="556"/>
        <v>42566.604826388888</v>
      </c>
      <c r="T3608" s="4">
        <f t="shared" si="557"/>
        <v>42596.604826388888</v>
      </c>
      <c r="U3608" s="18">
        <f t="shared" si="558"/>
        <v>30</v>
      </c>
    </row>
    <row r="3609" spans="1:21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555"/>
        <v>105.45454545454544</v>
      </c>
      <c r="P3609" s="7">
        <f t="shared" si="559"/>
        <v>29</v>
      </c>
      <c r="Q3609" t="str">
        <f t="shared" si="554"/>
        <v>theater</v>
      </c>
      <c r="R3609" t="str">
        <f t="shared" si="560"/>
        <v>plays</v>
      </c>
      <c r="S3609" s="4">
        <f t="shared" si="556"/>
        <v>42338.963912037041</v>
      </c>
      <c r="T3609" s="4">
        <f t="shared" si="557"/>
        <v>42353</v>
      </c>
      <c r="U3609" s="18">
        <f t="shared" si="558"/>
        <v>14.036087962958845</v>
      </c>
    </row>
    <row r="3610" spans="1:21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555"/>
        <v>100</v>
      </c>
      <c r="P3610" s="7">
        <f t="shared" si="559"/>
        <v>29.62962962962963</v>
      </c>
      <c r="Q3610" t="str">
        <f t="shared" si="554"/>
        <v>theater</v>
      </c>
      <c r="R3610" t="str">
        <f t="shared" si="560"/>
        <v>plays</v>
      </c>
      <c r="S3610" s="4">
        <f t="shared" si="556"/>
        <v>42506.709374999999</v>
      </c>
      <c r="T3610" s="4">
        <f t="shared" si="557"/>
        <v>42538.583333333328</v>
      </c>
      <c r="U3610" s="18">
        <f t="shared" si="558"/>
        <v>31.873958333329938</v>
      </c>
    </row>
    <row r="3611" spans="1:21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555"/>
        <v>153.31632653061226</v>
      </c>
      <c r="P3611" s="7">
        <f t="shared" si="559"/>
        <v>143.0952380952381</v>
      </c>
      <c r="Q3611" t="str">
        <f t="shared" si="554"/>
        <v>theater</v>
      </c>
      <c r="R3611" t="str">
        <f t="shared" si="560"/>
        <v>plays</v>
      </c>
      <c r="S3611" s="4">
        <f t="shared" si="556"/>
        <v>42429.991724537038</v>
      </c>
      <c r="T3611" s="4">
        <f t="shared" si="557"/>
        <v>42459.950057870374</v>
      </c>
      <c r="U3611" s="18">
        <f t="shared" si="558"/>
        <v>29.958333333335759</v>
      </c>
    </row>
    <row r="3612" spans="1:21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555"/>
        <v>162.30000000000001</v>
      </c>
      <c r="P3612" s="7">
        <f t="shared" si="559"/>
        <v>52.354838709677416</v>
      </c>
      <c r="Q3612" t="str">
        <f t="shared" si="554"/>
        <v>theater</v>
      </c>
      <c r="R3612" t="str">
        <f t="shared" si="560"/>
        <v>plays</v>
      </c>
      <c r="S3612" s="4">
        <f t="shared" si="556"/>
        <v>42203.432129629626</v>
      </c>
      <c r="T3612" s="4">
        <f t="shared" si="557"/>
        <v>42233.432129629626</v>
      </c>
      <c r="U3612" s="18">
        <f t="shared" si="558"/>
        <v>30</v>
      </c>
    </row>
    <row r="3613" spans="1:21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555"/>
        <v>136</v>
      </c>
      <c r="P3613" s="7">
        <f t="shared" si="559"/>
        <v>66.666666666666671</v>
      </c>
      <c r="Q3613" t="str">
        <f t="shared" si="554"/>
        <v>theater</v>
      </c>
      <c r="R3613" t="str">
        <f t="shared" si="560"/>
        <v>plays</v>
      </c>
      <c r="S3613" s="4">
        <f t="shared" si="556"/>
        <v>42072.370381944449</v>
      </c>
      <c r="T3613" s="4">
        <f t="shared" si="557"/>
        <v>42102.370381944449</v>
      </c>
      <c r="U3613" s="18">
        <f t="shared" si="558"/>
        <v>30</v>
      </c>
    </row>
    <row r="3614" spans="1:21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555"/>
        <v>144.4</v>
      </c>
      <c r="P3614" s="7">
        <f t="shared" si="559"/>
        <v>126.66666666666667</v>
      </c>
      <c r="Q3614" t="str">
        <f t="shared" si="554"/>
        <v>theater</v>
      </c>
      <c r="R3614" t="str">
        <f t="shared" si="560"/>
        <v>plays</v>
      </c>
      <c r="S3614" s="4">
        <f t="shared" si="556"/>
        <v>41789.726979166662</v>
      </c>
      <c r="T3614" s="4">
        <f t="shared" si="557"/>
        <v>41799.726979166662</v>
      </c>
      <c r="U3614" s="18">
        <f t="shared" si="558"/>
        <v>10</v>
      </c>
    </row>
    <row r="3615" spans="1:21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555"/>
        <v>100</v>
      </c>
      <c r="P3615" s="7">
        <f t="shared" si="559"/>
        <v>62.5</v>
      </c>
      <c r="Q3615" t="str">
        <f t="shared" ref="Q3615:Q3678" si="561">LEFT(N3615,7)</f>
        <v>theater</v>
      </c>
      <c r="R3615" t="str">
        <f t="shared" si="560"/>
        <v>plays</v>
      </c>
      <c r="S3615" s="4">
        <f t="shared" si="556"/>
        <v>41788.58997685185</v>
      </c>
      <c r="T3615" s="4">
        <f t="shared" si="557"/>
        <v>41818.58997685185</v>
      </c>
      <c r="U3615" s="18">
        <f t="shared" si="558"/>
        <v>30</v>
      </c>
    </row>
    <row r="3616" spans="1:21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555"/>
        <v>100.8</v>
      </c>
      <c r="P3616" s="7">
        <f t="shared" si="559"/>
        <v>35.492957746478872</v>
      </c>
      <c r="Q3616" t="str">
        <f t="shared" si="561"/>
        <v>theater</v>
      </c>
      <c r="R3616" t="str">
        <f t="shared" si="560"/>
        <v>plays</v>
      </c>
      <c r="S3616" s="4">
        <f t="shared" si="556"/>
        <v>42144.041851851856</v>
      </c>
      <c r="T3616" s="4">
        <f t="shared" si="557"/>
        <v>42174.041851851856</v>
      </c>
      <c r="U3616" s="18">
        <f t="shared" si="558"/>
        <v>30</v>
      </c>
    </row>
    <row r="3617" spans="1:21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555"/>
        <v>106.80000000000001</v>
      </c>
      <c r="P3617" s="7">
        <f t="shared" si="559"/>
        <v>37.083333333333336</v>
      </c>
      <c r="Q3617" t="str">
        <f t="shared" si="561"/>
        <v>theater</v>
      </c>
      <c r="R3617" t="str">
        <f t="shared" si="560"/>
        <v>plays</v>
      </c>
      <c r="S3617" s="4">
        <f t="shared" si="556"/>
        <v>42318.593703703707</v>
      </c>
      <c r="T3617" s="4">
        <f t="shared" si="557"/>
        <v>42348.593703703707</v>
      </c>
      <c r="U3617" s="18">
        <f t="shared" si="558"/>
        <v>30</v>
      </c>
    </row>
    <row r="3618" spans="1:21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555"/>
        <v>124.8</v>
      </c>
      <c r="P3618" s="7">
        <f t="shared" si="559"/>
        <v>69.333333333333329</v>
      </c>
      <c r="Q3618" t="str">
        <f t="shared" si="561"/>
        <v>theater</v>
      </c>
      <c r="R3618" t="str">
        <f t="shared" si="560"/>
        <v>plays</v>
      </c>
      <c r="S3618" s="4">
        <f t="shared" si="556"/>
        <v>42052.949814814812</v>
      </c>
      <c r="T3618" s="4">
        <f t="shared" si="557"/>
        <v>42082.908148148148</v>
      </c>
      <c r="U3618" s="18">
        <f t="shared" si="558"/>
        <v>29.958333333335759</v>
      </c>
    </row>
    <row r="3619" spans="1:21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555"/>
        <v>118.91891891891892</v>
      </c>
      <c r="P3619" s="7">
        <f t="shared" si="559"/>
        <v>17.254901960784313</v>
      </c>
      <c r="Q3619" t="str">
        <f t="shared" si="561"/>
        <v>theater</v>
      </c>
      <c r="R3619" t="str">
        <f t="shared" si="560"/>
        <v>plays</v>
      </c>
      <c r="S3619" s="4">
        <f t="shared" si="556"/>
        <v>42779.610289351855</v>
      </c>
      <c r="T3619" s="4">
        <f t="shared" si="557"/>
        <v>42794</v>
      </c>
      <c r="U3619" s="18">
        <f t="shared" si="558"/>
        <v>14.38971064814541</v>
      </c>
    </row>
    <row r="3620" spans="1:21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555"/>
        <v>101</v>
      </c>
      <c r="P3620" s="7">
        <f t="shared" si="559"/>
        <v>36.071428571428569</v>
      </c>
      <c r="Q3620" t="str">
        <f t="shared" si="561"/>
        <v>theater</v>
      </c>
      <c r="R3620" t="str">
        <f t="shared" si="560"/>
        <v>plays</v>
      </c>
      <c r="S3620" s="4">
        <f t="shared" si="556"/>
        <v>42128.627893518518</v>
      </c>
      <c r="T3620" s="4">
        <f t="shared" si="557"/>
        <v>42158.627893518518</v>
      </c>
      <c r="U3620" s="18">
        <f t="shared" si="558"/>
        <v>30</v>
      </c>
    </row>
    <row r="3621" spans="1:21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555"/>
        <v>112.99999999999999</v>
      </c>
      <c r="P3621" s="7">
        <f t="shared" si="559"/>
        <v>66.470588235294116</v>
      </c>
      <c r="Q3621" t="str">
        <f t="shared" si="561"/>
        <v>theater</v>
      </c>
      <c r="R3621" t="str">
        <f t="shared" si="560"/>
        <v>plays</v>
      </c>
      <c r="S3621" s="4">
        <f t="shared" si="556"/>
        <v>42661.132245370369</v>
      </c>
      <c r="T3621" s="4">
        <f t="shared" si="557"/>
        <v>42693.916666666672</v>
      </c>
      <c r="U3621" s="18">
        <f t="shared" si="558"/>
        <v>32.784421296302753</v>
      </c>
    </row>
    <row r="3622" spans="1:21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555"/>
        <v>105.19047619047619</v>
      </c>
      <c r="P3622" s="7">
        <f t="shared" si="559"/>
        <v>56.065989847715734</v>
      </c>
      <c r="Q3622" t="str">
        <f t="shared" si="561"/>
        <v>theater</v>
      </c>
      <c r="R3622" t="str">
        <f t="shared" si="560"/>
        <v>plays</v>
      </c>
      <c r="S3622" s="4">
        <f t="shared" si="556"/>
        <v>42037.938206018516</v>
      </c>
      <c r="T3622" s="4">
        <f t="shared" si="557"/>
        <v>42068.166666666672</v>
      </c>
      <c r="U3622" s="18">
        <f t="shared" si="558"/>
        <v>30.228460648155306</v>
      </c>
    </row>
    <row r="3623" spans="1:21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555"/>
        <v>109.73333333333332</v>
      </c>
      <c r="P3623" s="7">
        <f t="shared" si="559"/>
        <v>47.028571428571432</v>
      </c>
      <c r="Q3623" t="str">
        <f t="shared" si="561"/>
        <v>theater</v>
      </c>
      <c r="R3623" t="str">
        <f t="shared" si="560"/>
        <v>plays</v>
      </c>
      <c r="S3623" s="4">
        <f t="shared" si="556"/>
        <v>42619.935694444444</v>
      </c>
      <c r="T3623" s="4">
        <f t="shared" si="557"/>
        <v>42643.875</v>
      </c>
      <c r="U3623" s="18">
        <f t="shared" si="558"/>
        <v>23.93930555555562</v>
      </c>
    </row>
    <row r="3624" spans="1:21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555"/>
        <v>100.099</v>
      </c>
      <c r="P3624" s="7">
        <f t="shared" si="559"/>
        <v>47.666190476190479</v>
      </c>
      <c r="Q3624" t="str">
        <f t="shared" si="561"/>
        <v>theater</v>
      </c>
      <c r="R3624" t="str">
        <f t="shared" si="560"/>
        <v>plays</v>
      </c>
      <c r="S3624" s="4">
        <f t="shared" si="556"/>
        <v>41877.221886574072</v>
      </c>
      <c r="T3624" s="4">
        <f t="shared" si="557"/>
        <v>41910.140972222223</v>
      </c>
      <c r="U3624" s="18">
        <f t="shared" si="558"/>
        <v>32.91908564815094</v>
      </c>
    </row>
    <row r="3625" spans="1:21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555"/>
        <v>120</v>
      </c>
      <c r="P3625" s="7">
        <f t="shared" si="559"/>
        <v>88.235294117647058</v>
      </c>
      <c r="Q3625" t="str">
        <f t="shared" si="561"/>
        <v>theater</v>
      </c>
      <c r="R3625" t="str">
        <f t="shared" si="560"/>
        <v>plays</v>
      </c>
      <c r="S3625" s="4">
        <f t="shared" si="556"/>
        <v>41828.736921296295</v>
      </c>
      <c r="T3625" s="4">
        <f t="shared" si="557"/>
        <v>41846.291666666664</v>
      </c>
      <c r="U3625" s="18">
        <f t="shared" si="558"/>
        <v>17.554745370369346</v>
      </c>
    </row>
    <row r="3626" spans="1:21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555"/>
        <v>104.93333333333332</v>
      </c>
      <c r="P3626" s="7">
        <f t="shared" si="559"/>
        <v>80.717948717948715</v>
      </c>
      <c r="Q3626" t="str">
        <f t="shared" si="561"/>
        <v>theater</v>
      </c>
      <c r="R3626" t="str">
        <f t="shared" si="560"/>
        <v>plays</v>
      </c>
      <c r="S3626" s="4">
        <f t="shared" si="556"/>
        <v>42545.774189814816</v>
      </c>
      <c r="T3626" s="4">
        <f t="shared" si="557"/>
        <v>42605.774189814816</v>
      </c>
      <c r="U3626" s="18">
        <f t="shared" si="558"/>
        <v>60</v>
      </c>
    </row>
    <row r="3627" spans="1:21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555"/>
        <v>102.66666666666666</v>
      </c>
      <c r="P3627" s="7">
        <f t="shared" si="559"/>
        <v>39.487179487179489</v>
      </c>
      <c r="Q3627" t="str">
        <f t="shared" si="561"/>
        <v>theater</v>
      </c>
      <c r="R3627" t="str">
        <f t="shared" si="560"/>
        <v>plays</v>
      </c>
      <c r="S3627" s="4">
        <f t="shared" si="556"/>
        <v>42157.652511574073</v>
      </c>
      <c r="T3627" s="4">
        <f t="shared" si="557"/>
        <v>42187.652511574073</v>
      </c>
      <c r="U3627" s="18">
        <f t="shared" si="558"/>
        <v>30</v>
      </c>
    </row>
    <row r="3628" spans="1:21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555"/>
        <v>101.82500000000002</v>
      </c>
      <c r="P3628" s="7">
        <f t="shared" si="559"/>
        <v>84.854166666666671</v>
      </c>
      <c r="Q3628" t="str">
        <f t="shared" si="561"/>
        <v>theater</v>
      </c>
      <c r="R3628" t="str">
        <f t="shared" si="560"/>
        <v>plays</v>
      </c>
      <c r="S3628" s="4">
        <f t="shared" si="556"/>
        <v>41846.667326388888</v>
      </c>
      <c r="T3628" s="4">
        <f t="shared" si="557"/>
        <v>41867.667326388888</v>
      </c>
      <c r="U3628" s="18">
        <f t="shared" si="558"/>
        <v>21</v>
      </c>
    </row>
    <row r="3629" spans="1:21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555"/>
        <v>100</v>
      </c>
      <c r="P3629" s="7">
        <f t="shared" si="559"/>
        <v>68.965517241379317</v>
      </c>
      <c r="Q3629" t="str">
        <f t="shared" si="561"/>
        <v>theater</v>
      </c>
      <c r="R3629" t="str">
        <f t="shared" si="560"/>
        <v>plays</v>
      </c>
      <c r="S3629" s="4">
        <f t="shared" si="556"/>
        <v>42460.741747685184</v>
      </c>
      <c r="T3629" s="4">
        <f t="shared" si="557"/>
        <v>42511.165972222225</v>
      </c>
      <c r="U3629" s="18">
        <f t="shared" si="558"/>
        <v>50.424224537040573</v>
      </c>
    </row>
    <row r="3630" spans="1:21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555"/>
        <v>0</v>
      </c>
      <c r="P3630" s="7">
        <v>0</v>
      </c>
      <c r="Q3630" t="str">
        <f t="shared" si="561"/>
        <v>theater</v>
      </c>
      <c r="R3630" t="str">
        <f t="shared" ref="R3630:R3649" si="562">RIGHT(N3630,7)</f>
        <v>musical</v>
      </c>
      <c r="S3630" s="4">
        <f t="shared" si="556"/>
        <v>42291.833287037036</v>
      </c>
      <c r="T3630" s="4">
        <f t="shared" si="557"/>
        <v>42351.874953703707</v>
      </c>
      <c r="U3630" s="18">
        <f t="shared" si="558"/>
        <v>60.041666666671517</v>
      </c>
    </row>
    <row r="3631" spans="1:21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555"/>
        <v>1.9999999999999998E-4</v>
      </c>
      <c r="P3631" s="7">
        <f t="shared" ref="P3631:P3637" si="563">E3631/L3631</f>
        <v>1</v>
      </c>
      <c r="Q3631" t="str">
        <f t="shared" si="561"/>
        <v>theater</v>
      </c>
      <c r="R3631" t="str">
        <f t="shared" si="562"/>
        <v>musical</v>
      </c>
      <c r="S3631" s="4">
        <f t="shared" si="556"/>
        <v>42437.094490740739</v>
      </c>
      <c r="T3631" s="4">
        <f t="shared" si="557"/>
        <v>42495.708333333328</v>
      </c>
      <c r="U3631" s="18">
        <f t="shared" si="558"/>
        <v>58.613842592589208</v>
      </c>
    </row>
    <row r="3632" spans="1:21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555"/>
        <v>3.3333333333333333E-2</v>
      </c>
      <c r="P3632" s="7">
        <f t="shared" si="563"/>
        <v>1</v>
      </c>
      <c r="Q3632" t="str">
        <f t="shared" si="561"/>
        <v>theater</v>
      </c>
      <c r="R3632" t="str">
        <f t="shared" si="562"/>
        <v>musical</v>
      </c>
      <c r="S3632" s="4">
        <f t="shared" si="556"/>
        <v>41942.84710648148</v>
      </c>
      <c r="T3632" s="4">
        <f t="shared" si="557"/>
        <v>41972.888773148152</v>
      </c>
      <c r="U3632" s="18">
        <f t="shared" si="558"/>
        <v>30.041666666671517</v>
      </c>
    </row>
    <row r="3633" spans="1:21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555"/>
        <v>51.023391812865491</v>
      </c>
      <c r="P3633" s="7">
        <f t="shared" si="563"/>
        <v>147.88135593220338</v>
      </c>
      <c r="Q3633" t="str">
        <f t="shared" si="561"/>
        <v>theater</v>
      </c>
      <c r="R3633" t="str">
        <f t="shared" si="562"/>
        <v>musical</v>
      </c>
      <c r="S3633" s="4">
        <f t="shared" si="556"/>
        <v>41880.753437499996</v>
      </c>
      <c r="T3633" s="4">
        <f t="shared" si="557"/>
        <v>41905.165972222225</v>
      </c>
      <c r="U3633" s="18">
        <f t="shared" si="558"/>
        <v>24.412534722228884</v>
      </c>
    </row>
    <row r="3634" spans="1:21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555"/>
        <v>20</v>
      </c>
      <c r="P3634" s="7">
        <f t="shared" si="563"/>
        <v>100</v>
      </c>
      <c r="Q3634" t="str">
        <f t="shared" si="561"/>
        <v>theater</v>
      </c>
      <c r="R3634" t="str">
        <f t="shared" si="562"/>
        <v>musical</v>
      </c>
      <c r="S3634" s="4">
        <f t="shared" si="556"/>
        <v>41946.936909722222</v>
      </c>
      <c r="T3634" s="4">
        <f t="shared" si="557"/>
        <v>41966.936909722222</v>
      </c>
      <c r="U3634" s="18">
        <f t="shared" si="558"/>
        <v>20</v>
      </c>
    </row>
    <row r="3635" spans="1:21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555"/>
        <v>35.24</v>
      </c>
      <c r="P3635" s="7">
        <f t="shared" si="563"/>
        <v>56.838709677419352</v>
      </c>
      <c r="Q3635" t="str">
        <f t="shared" si="561"/>
        <v>theater</v>
      </c>
      <c r="R3635" t="str">
        <f t="shared" si="562"/>
        <v>musical</v>
      </c>
      <c r="S3635" s="4">
        <f t="shared" si="556"/>
        <v>42649.623460648145</v>
      </c>
      <c r="T3635" s="4">
        <f t="shared" si="557"/>
        <v>42693.041666666672</v>
      </c>
      <c r="U3635" s="18">
        <f t="shared" si="558"/>
        <v>43.418206018526689</v>
      </c>
    </row>
    <row r="3636" spans="1:21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555"/>
        <v>4.246666666666667</v>
      </c>
      <c r="P3636" s="7">
        <f t="shared" si="563"/>
        <v>176.94444444444446</v>
      </c>
      <c r="Q3636" t="str">
        <f t="shared" si="561"/>
        <v>theater</v>
      </c>
      <c r="R3636" t="str">
        <f t="shared" si="562"/>
        <v>musical</v>
      </c>
      <c r="S3636" s="4">
        <f t="shared" si="556"/>
        <v>42701.166365740741</v>
      </c>
      <c r="T3636" s="4">
        <f t="shared" si="557"/>
        <v>42749.165972222225</v>
      </c>
      <c r="U3636" s="18">
        <f t="shared" si="558"/>
        <v>47.999606481484079</v>
      </c>
    </row>
    <row r="3637" spans="1:21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555"/>
        <v>36.457142857142856</v>
      </c>
      <c r="P3637" s="7">
        <f t="shared" si="563"/>
        <v>127.6</v>
      </c>
      <c r="Q3637" t="str">
        <f t="shared" si="561"/>
        <v>theater</v>
      </c>
      <c r="R3637" t="str">
        <f t="shared" si="562"/>
        <v>musical</v>
      </c>
      <c r="S3637" s="4">
        <f t="shared" si="556"/>
        <v>42450.88282407407</v>
      </c>
      <c r="T3637" s="4">
        <f t="shared" si="557"/>
        <v>42480.88282407407</v>
      </c>
      <c r="U3637" s="18">
        <f t="shared" si="558"/>
        <v>30</v>
      </c>
    </row>
    <row r="3638" spans="1:21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555"/>
        <v>0</v>
      </c>
      <c r="P3638" s="7">
        <v>0</v>
      </c>
      <c r="Q3638" t="str">
        <f t="shared" si="561"/>
        <v>theater</v>
      </c>
      <c r="R3638" t="str">
        <f t="shared" si="562"/>
        <v>musical</v>
      </c>
      <c r="S3638" s="4">
        <f t="shared" si="556"/>
        <v>42226.694780092592</v>
      </c>
      <c r="T3638" s="4">
        <f t="shared" si="557"/>
        <v>42261.694780092592</v>
      </c>
      <c r="U3638" s="18">
        <f t="shared" si="558"/>
        <v>35</v>
      </c>
    </row>
    <row r="3639" spans="1:21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555"/>
        <v>30.866666666666664</v>
      </c>
      <c r="P3639" s="7">
        <f>E3639/L3639</f>
        <v>66.142857142857139</v>
      </c>
      <c r="Q3639" t="str">
        <f t="shared" si="561"/>
        <v>theater</v>
      </c>
      <c r="R3639" t="str">
        <f t="shared" si="562"/>
        <v>musical</v>
      </c>
      <c r="S3639" s="4">
        <f t="shared" si="556"/>
        <v>41975.700636574074</v>
      </c>
      <c r="T3639" s="4">
        <f t="shared" si="557"/>
        <v>42005.700636574074</v>
      </c>
      <c r="U3639" s="18">
        <f t="shared" si="558"/>
        <v>30</v>
      </c>
    </row>
    <row r="3640" spans="1:21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555"/>
        <v>6.5454545454545459</v>
      </c>
      <c r="P3640" s="7">
        <f>E3640/L3640</f>
        <v>108</v>
      </c>
      <c r="Q3640" t="str">
        <f t="shared" si="561"/>
        <v>theater</v>
      </c>
      <c r="R3640" t="str">
        <f t="shared" si="562"/>
        <v>musical</v>
      </c>
      <c r="S3640" s="4">
        <f t="shared" si="556"/>
        <v>42053.672824074078</v>
      </c>
      <c r="T3640" s="4">
        <f t="shared" si="557"/>
        <v>42113.631157407406</v>
      </c>
      <c r="U3640" s="18">
        <f t="shared" si="558"/>
        <v>59.958333333328483</v>
      </c>
    </row>
    <row r="3641" spans="1:21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555"/>
        <v>4.0000000000000001E-3</v>
      </c>
      <c r="P3641" s="7">
        <f>E3641/L3641</f>
        <v>1</v>
      </c>
      <c r="Q3641" t="str">
        <f t="shared" si="561"/>
        <v>theater</v>
      </c>
      <c r="R3641" t="str">
        <f t="shared" si="562"/>
        <v>musical</v>
      </c>
      <c r="S3641" s="4">
        <f t="shared" si="556"/>
        <v>42590.677152777775</v>
      </c>
      <c r="T3641" s="4">
        <f t="shared" si="557"/>
        <v>42650.632638888885</v>
      </c>
      <c r="U3641" s="18">
        <f t="shared" si="558"/>
        <v>59.955486111110076</v>
      </c>
    </row>
    <row r="3642" spans="1:21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555"/>
        <v>5.5</v>
      </c>
      <c r="P3642" s="7">
        <f>E3642/L3642</f>
        <v>18.333333333333332</v>
      </c>
      <c r="Q3642" t="str">
        <f t="shared" si="561"/>
        <v>theater</v>
      </c>
      <c r="R3642" t="str">
        <f t="shared" si="562"/>
        <v>musical</v>
      </c>
      <c r="S3642" s="4">
        <f t="shared" si="556"/>
        <v>42104.781597222223</v>
      </c>
      <c r="T3642" s="4">
        <f t="shared" si="557"/>
        <v>42134.781597222223</v>
      </c>
      <c r="U3642" s="18">
        <f t="shared" si="558"/>
        <v>30</v>
      </c>
    </row>
    <row r="3643" spans="1:21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555"/>
        <v>0</v>
      </c>
      <c r="P3643" s="7">
        <v>0</v>
      </c>
      <c r="Q3643" t="str">
        <f t="shared" si="561"/>
        <v>theater</v>
      </c>
      <c r="R3643" t="str">
        <f t="shared" si="562"/>
        <v>musical</v>
      </c>
      <c r="S3643" s="4">
        <f t="shared" si="556"/>
        <v>41899.627071759256</v>
      </c>
      <c r="T3643" s="4">
        <f t="shared" si="557"/>
        <v>41917.208333333336</v>
      </c>
      <c r="U3643" s="18">
        <f t="shared" si="558"/>
        <v>17.58126157407969</v>
      </c>
    </row>
    <row r="3644" spans="1:21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555"/>
        <v>2.1428571428571428</v>
      </c>
      <c r="P3644" s="7">
        <f>E3644/L3644</f>
        <v>7.5</v>
      </c>
      <c r="Q3644" t="str">
        <f t="shared" si="561"/>
        <v>theater</v>
      </c>
      <c r="R3644" t="str">
        <f t="shared" si="562"/>
        <v>musical</v>
      </c>
      <c r="S3644" s="4">
        <f t="shared" si="556"/>
        <v>42297.816284722227</v>
      </c>
      <c r="T3644" s="4">
        <f t="shared" si="557"/>
        <v>42338.708333333328</v>
      </c>
      <c r="U3644" s="18">
        <f t="shared" si="558"/>
        <v>40.892048611101927</v>
      </c>
    </row>
    <row r="3645" spans="1:21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555"/>
        <v>0</v>
      </c>
      <c r="P3645" s="7">
        <v>0</v>
      </c>
      <c r="Q3645" t="str">
        <f t="shared" si="561"/>
        <v>theater</v>
      </c>
      <c r="R3645" t="str">
        <f t="shared" si="562"/>
        <v>musical</v>
      </c>
      <c r="S3645" s="4">
        <f t="shared" si="556"/>
        <v>42285.143969907411</v>
      </c>
      <c r="T3645" s="4">
        <f t="shared" si="557"/>
        <v>42325.185636574075</v>
      </c>
      <c r="U3645" s="18">
        <f t="shared" si="558"/>
        <v>40.041666666664241</v>
      </c>
    </row>
    <row r="3646" spans="1:21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555"/>
        <v>16.420000000000002</v>
      </c>
      <c r="P3646" s="7">
        <f t="shared" ref="P3646:P3677" si="564">E3646/L3646</f>
        <v>68.416666666666671</v>
      </c>
      <c r="Q3646" t="str">
        <f t="shared" si="561"/>
        <v>theater</v>
      </c>
      <c r="R3646" t="str">
        <f t="shared" si="562"/>
        <v>musical</v>
      </c>
      <c r="S3646" s="4">
        <f t="shared" si="556"/>
        <v>42409.241747685184</v>
      </c>
      <c r="T3646" s="4">
        <f t="shared" si="557"/>
        <v>42437.207638888889</v>
      </c>
      <c r="U3646" s="18">
        <f t="shared" si="558"/>
        <v>27.965891203704814</v>
      </c>
    </row>
    <row r="3647" spans="1:21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555"/>
        <v>0.1</v>
      </c>
      <c r="P3647" s="7">
        <f t="shared" si="564"/>
        <v>1</v>
      </c>
      <c r="Q3647" t="str">
        <f t="shared" si="561"/>
        <v>theater</v>
      </c>
      <c r="R3647" t="str">
        <f t="shared" si="562"/>
        <v>musical</v>
      </c>
      <c r="S3647" s="4">
        <f t="shared" si="556"/>
        <v>42665.970347222217</v>
      </c>
      <c r="T3647" s="4">
        <f t="shared" si="557"/>
        <v>42696.012013888889</v>
      </c>
      <c r="U3647" s="18">
        <f t="shared" si="558"/>
        <v>30.041666666671517</v>
      </c>
    </row>
    <row r="3648" spans="1:21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555"/>
        <v>4.8099999999999996</v>
      </c>
      <c r="P3648" s="7">
        <f t="shared" si="564"/>
        <v>60.125</v>
      </c>
      <c r="Q3648" t="str">
        <f t="shared" si="561"/>
        <v>theater</v>
      </c>
      <c r="R3648" t="str">
        <f t="shared" si="562"/>
        <v>musical</v>
      </c>
      <c r="S3648" s="4">
        <f t="shared" si="556"/>
        <v>42140.421319444446</v>
      </c>
      <c r="T3648" s="4">
        <f t="shared" si="557"/>
        <v>42171.979166666672</v>
      </c>
      <c r="U3648" s="18">
        <f t="shared" si="558"/>
        <v>31.557847222225973</v>
      </c>
    </row>
    <row r="3649" spans="1:21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555"/>
        <v>6</v>
      </c>
      <c r="P3649" s="7">
        <f t="shared" si="564"/>
        <v>15</v>
      </c>
      <c r="Q3649" t="str">
        <f t="shared" si="561"/>
        <v>theater</v>
      </c>
      <c r="R3649" t="str">
        <f t="shared" si="562"/>
        <v>musical</v>
      </c>
      <c r="S3649" s="4">
        <f t="shared" si="556"/>
        <v>42598.749155092592</v>
      </c>
      <c r="T3649" s="4">
        <f t="shared" si="557"/>
        <v>42643.749155092592</v>
      </c>
      <c r="U3649" s="18">
        <f t="shared" si="558"/>
        <v>45</v>
      </c>
    </row>
    <row r="3650" spans="1:21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565">(E3650/D3650)*100</f>
        <v>100.38249999999999</v>
      </c>
      <c r="P3650" s="7">
        <f t="shared" si="564"/>
        <v>550.04109589041093</v>
      </c>
      <c r="Q3650" t="str">
        <f t="shared" si="561"/>
        <v>theater</v>
      </c>
      <c r="R3650" t="str">
        <f t="shared" ref="R3650:R3681" si="566">RIGHT(N3650,5)</f>
        <v>plays</v>
      </c>
      <c r="S3650" s="4">
        <f t="shared" ref="S3650:S3713" si="567" xml:space="preserve"> ((J3650/86400) +25569)</f>
        <v>41887.292187500003</v>
      </c>
      <c r="T3650" s="4">
        <f t="shared" ref="T3650:T3713" si="568" xml:space="preserve"> ((I3650/86400) +25569)</f>
        <v>41917.292187500003</v>
      </c>
      <c r="U3650" s="18">
        <f t="shared" si="558"/>
        <v>30</v>
      </c>
    </row>
    <row r="3651" spans="1:21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565"/>
        <v>104</v>
      </c>
      <c r="P3651" s="7">
        <f t="shared" si="564"/>
        <v>97.5</v>
      </c>
      <c r="Q3651" t="str">
        <f t="shared" si="561"/>
        <v>theater</v>
      </c>
      <c r="R3651" t="str">
        <f t="shared" si="566"/>
        <v>plays</v>
      </c>
      <c r="S3651" s="4">
        <f t="shared" si="567"/>
        <v>41780.712893518517</v>
      </c>
      <c r="T3651" s="4">
        <f t="shared" si="568"/>
        <v>41806.712893518517</v>
      </c>
      <c r="U3651" s="18">
        <f t="shared" ref="U3651:U3714" si="569">T3651-S3651</f>
        <v>26</v>
      </c>
    </row>
    <row r="3652" spans="1:21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565"/>
        <v>100</v>
      </c>
      <c r="P3652" s="7">
        <f t="shared" si="564"/>
        <v>29.411764705882351</v>
      </c>
      <c r="Q3652" t="str">
        <f t="shared" si="561"/>
        <v>theater</v>
      </c>
      <c r="R3652" t="str">
        <f t="shared" si="566"/>
        <v>plays</v>
      </c>
      <c r="S3652" s="4">
        <f t="shared" si="567"/>
        <v>42381.478981481487</v>
      </c>
      <c r="T3652" s="4">
        <f t="shared" si="568"/>
        <v>42402.478981481487</v>
      </c>
      <c r="U3652" s="18">
        <f t="shared" si="569"/>
        <v>21</v>
      </c>
    </row>
    <row r="3653" spans="1:21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565"/>
        <v>104</v>
      </c>
      <c r="P3653" s="7">
        <f t="shared" si="564"/>
        <v>57.777777777777779</v>
      </c>
      <c r="Q3653" t="str">
        <f t="shared" si="561"/>
        <v>theater</v>
      </c>
      <c r="R3653" t="str">
        <f t="shared" si="566"/>
        <v>plays</v>
      </c>
      <c r="S3653" s="4">
        <f t="shared" si="567"/>
        <v>41828.646319444444</v>
      </c>
      <c r="T3653" s="4">
        <f t="shared" si="568"/>
        <v>41861.665972222225</v>
      </c>
      <c r="U3653" s="18">
        <f t="shared" si="569"/>
        <v>33.01965277778072</v>
      </c>
    </row>
    <row r="3654" spans="1:21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565"/>
        <v>250.66666666666669</v>
      </c>
      <c r="P3654" s="7">
        <f t="shared" si="564"/>
        <v>44.235294117647058</v>
      </c>
      <c r="Q3654" t="str">
        <f t="shared" si="561"/>
        <v>theater</v>
      </c>
      <c r="R3654" t="str">
        <f t="shared" si="566"/>
        <v>plays</v>
      </c>
      <c r="S3654" s="4">
        <f t="shared" si="567"/>
        <v>42596.644699074073</v>
      </c>
      <c r="T3654" s="4">
        <f t="shared" si="568"/>
        <v>42607.165972222225</v>
      </c>
      <c r="U3654" s="18">
        <f t="shared" si="569"/>
        <v>10.521273148151522</v>
      </c>
    </row>
    <row r="3655" spans="1:21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565"/>
        <v>100.49999999999999</v>
      </c>
      <c r="P3655" s="7">
        <f t="shared" si="564"/>
        <v>60.909090909090907</v>
      </c>
      <c r="Q3655" t="str">
        <f t="shared" si="561"/>
        <v>theater</v>
      </c>
      <c r="R3655" t="str">
        <f t="shared" si="566"/>
        <v>plays</v>
      </c>
      <c r="S3655" s="4">
        <f t="shared" si="567"/>
        <v>42191.363506944443</v>
      </c>
      <c r="T3655" s="4">
        <f t="shared" si="568"/>
        <v>42221.363506944443</v>
      </c>
      <c r="U3655" s="18">
        <f t="shared" si="569"/>
        <v>30</v>
      </c>
    </row>
    <row r="3656" spans="1:21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565"/>
        <v>174.4</v>
      </c>
      <c r="P3656" s="7">
        <f t="shared" si="564"/>
        <v>68.84210526315789</v>
      </c>
      <c r="Q3656" t="str">
        <f t="shared" si="561"/>
        <v>theater</v>
      </c>
      <c r="R3656" t="str">
        <f t="shared" si="566"/>
        <v>plays</v>
      </c>
      <c r="S3656" s="4">
        <f t="shared" si="567"/>
        <v>42440.416504629626</v>
      </c>
      <c r="T3656" s="4">
        <f t="shared" si="568"/>
        <v>42463.708333333328</v>
      </c>
      <c r="U3656" s="18">
        <f t="shared" si="569"/>
        <v>23.291828703702777</v>
      </c>
    </row>
    <row r="3657" spans="1:21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565"/>
        <v>116.26</v>
      </c>
      <c r="P3657" s="7">
        <f t="shared" si="564"/>
        <v>73.582278481012665</v>
      </c>
      <c r="Q3657" t="str">
        <f t="shared" si="561"/>
        <v>theater</v>
      </c>
      <c r="R3657" t="str">
        <f t="shared" si="566"/>
        <v>plays</v>
      </c>
      <c r="S3657" s="4">
        <f t="shared" si="567"/>
        <v>42173.803217592591</v>
      </c>
      <c r="T3657" s="4">
        <f t="shared" si="568"/>
        <v>42203.290972222225</v>
      </c>
      <c r="U3657" s="18">
        <f t="shared" si="569"/>
        <v>29.487754629633855</v>
      </c>
    </row>
    <row r="3658" spans="1:21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565"/>
        <v>105.82000000000001</v>
      </c>
      <c r="P3658" s="7">
        <f t="shared" si="564"/>
        <v>115.02173913043478</v>
      </c>
      <c r="Q3658" t="str">
        <f t="shared" si="561"/>
        <v>theater</v>
      </c>
      <c r="R3658" t="str">
        <f t="shared" si="566"/>
        <v>plays</v>
      </c>
      <c r="S3658" s="4">
        <f t="shared" si="567"/>
        <v>42737.910138888888</v>
      </c>
      <c r="T3658" s="4">
        <f t="shared" si="568"/>
        <v>42767.957638888889</v>
      </c>
      <c r="U3658" s="18">
        <f t="shared" si="569"/>
        <v>30.047500000000582</v>
      </c>
    </row>
    <row r="3659" spans="1:21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565"/>
        <v>110.75</v>
      </c>
      <c r="P3659" s="7">
        <f t="shared" si="564"/>
        <v>110.75</v>
      </c>
      <c r="Q3659" t="str">
        <f t="shared" si="561"/>
        <v>theater</v>
      </c>
      <c r="R3659" t="str">
        <f t="shared" si="566"/>
        <v>plays</v>
      </c>
      <c r="S3659" s="4">
        <f t="shared" si="567"/>
        <v>42499.629849537036</v>
      </c>
      <c r="T3659" s="4">
        <f t="shared" si="568"/>
        <v>42522.904166666667</v>
      </c>
      <c r="U3659" s="18">
        <f t="shared" si="569"/>
        <v>23.274317129631527</v>
      </c>
    </row>
    <row r="3660" spans="1:21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565"/>
        <v>100.66666666666666</v>
      </c>
      <c r="P3660" s="7">
        <f t="shared" si="564"/>
        <v>75.5</v>
      </c>
      <c r="Q3660" t="str">
        <f t="shared" si="561"/>
        <v>theater</v>
      </c>
      <c r="R3660" t="str">
        <f t="shared" si="566"/>
        <v>plays</v>
      </c>
      <c r="S3660" s="4">
        <f t="shared" si="567"/>
        <v>41775.858564814815</v>
      </c>
      <c r="T3660" s="4">
        <f t="shared" si="568"/>
        <v>41822.165972222225</v>
      </c>
      <c r="U3660" s="18">
        <f t="shared" si="569"/>
        <v>46.30740740741021</v>
      </c>
    </row>
    <row r="3661" spans="1:21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565"/>
        <v>102.03333333333333</v>
      </c>
      <c r="P3661" s="7">
        <f t="shared" si="564"/>
        <v>235.46153846153845</v>
      </c>
      <c r="Q3661" t="str">
        <f t="shared" si="561"/>
        <v>theater</v>
      </c>
      <c r="R3661" t="str">
        <f t="shared" si="566"/>
        <v>plays</v>
      </c>
      <c r="S3661" s="4">
        <f t="shared" si="567"/>
        <v>42055.277199074073</v>
      </c>
      <c r="T3661" s="4">
        <f t="shared" si="568"/>
        <v>42082.610416666663</v>
      </c>
      <c r="U3661" s="18">
        <f t="shared" si="569"/>
        <v>27.33321759258979</v>
      </c>
    </row>
    <row r="3662" spans="1:21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565"/>
        <v>100</v>
      </c>
      <c r="P3662" s="7">
        <f t="shared" si="564"/>
        <v>11.363636363636363</v>
      </c>
      <c r="Q3662" t="str">
        <f t="shared" si="561"/>
        <v>theater</v>
      </c>
      <c r="R3662" t="str">
        <f t="shared" si="566"/>
        <v>plays</v>
      </c>
      <c r="S3662" s="4">
        <f t="shared" si="567"/>
        <v>41971.881076388891</v>
      </c>
      <c r="T3662" s="4">
        <f t="shared" si="568"/>
        <v>41996.881076388891</v>
      </c>
      <c r="U3662" s="18">
        <f t="shared" si="569"/>
        <v>25</v>
      </c>
    </row>
    <row r="3663" spans="1:21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565"/>
        <v>111.00000000000001</v>
      </c>
      <c r="P3663" s="7">
        <f t="shared" si="564"/>
        <v>92.5</v>
      </c>
      <c r="Q3663" t="str">
        <f t="shared" si="561"/>
        <v>theater</v>
      </c>
      <c r="R3663" t="str">
        <f t="shared" si="566"/>
        <v>plays</v>
      </c>
      <c r="S3663" s="4">
        <f t="shared" si="567"/>
        <v>42447.896666666667</v>
      </c>
      <c r="T3663" s="4">
        <f t="shared" si="568"/>
        <v>42470.166666666672</v>
      </c>
      <c r="U3663" s="18">
        <f t="shared" si="569"/>
        <v>22.270000000004075</v>
      </c>
    </row>
    <row r="3664" spans="1:21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565"/>
        <v>101.42500000000001</v>
      </c>
      <c r="P3664" s="7">
        <f t="shared" si="564"/>
        <v>202.85</v>
      </c>
      <c r="Q3664" t="str">
        <f t="shared" si="561"/>
        <v>theater</v>
      </c>
      <c r="R3664" t="str">
        <f t="shared" si="566"/>
        <v>plays</v>
      </c>
      <c r="S3664" s="4">
        <f t="shared" si="567"/>
        <v>42064.220069444447</v>
      </c>
      <c r="T3664" s="4">
        <f t="shared" si="568"/>
        <v>42094.178402777776</v>
      </c>
      <c r="U3664" s="18">
        <f t="shared" si="569"/>
        <v>29.958333333328483</v>
      </c>
    </row>
    <row r="3665" spans="1:21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565"/>
        <v>104</v>
      </c>
      <c r="P3665" s="7">
        <f t="shared" si="564"/>
        <v>26</v>
      </c>
      <c r="Q3665" t="str">
        <f t="shared" si="561"/>
        <v>theater</v>
      </c>
      <c r="R3665" t="str">
        <f t="shared" si="566"/>
        <v>plays</v>
      </c>
      <c r="S3665" s="4">
        <f t="shared" si="567"/>
        <v>42665.451736111107</v>
      </c>
      <c r="T3665" s="4">
        <f t="shared" si="568"/>
        <v>42725.493402777778</v>
      </c>
      <c r="U3665" s="18">
        <f t="shared" si="569"/>
        <v>60.041666666671517</v>
      </c>
    </row>
    <row r="3666" spans="1:21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565"/>
        <v>109.375</v>
      </c>
      <c r="P3666" s="7">
        <f t="shared" si="564"/>
        <v>46.05263157894737</v>
      </c>
      <c r="Q3666" t="str">
        <f t="shared" si="561"/>
        <v>theater</v>
      </c>
      <c r="R3666" t="str">
        <f t="shared" si="566"/>
        <v>plays</v>
      </c>
      <c r="S3666" s="4">
        <f t="shared" si="567"/>
        <v>42523.248715277776</v>
      </c>
      <c r="T3666" s="4">
        <f t="shared" si="568"/>
        <v>42537.248715277776</v>
      </c>
      <c r="U3666" s="18">
        <f t="shared" si="569"/>
        <v>14</v>
      </c>
    </row>
    <row r="3667" spans="1:21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565"/>
        <v>115.16129032258064</v>
      </c>
      <c r="P3667" s="7">
        <f t="shared" si="564"/>
        <v>51</v>
      </c>
      <c r="Q3667" t="str">
        <f t="shared" si="561"/>
        <v>theater</v>
      </c>
      <c r="R3667" t="str">
        <f t="shared" si="566"/>
        <v>plays</v>
      </c>
      <c r="S3667" s="4">
        <f t="shared" si="567"/>
        <v>42294.808124999996</v>
      </c>
      <c r="T3667" s="4">
        <f t="shared" si="568"/>
        <v>42305.829166666663</v>
      </c>
      <c r="U3667" s="18">
        <f t="shared" si="569"/>
        <v>11.021041666666861</v>
      </c>
    </row>
    <row r="3668" spans="1:21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565"/>
        <v>100</v>
      </c>
      <c r="P3668" s="7">
        <f t="shared" si="564"/>
        <v>31.578947368421051</v>
      </c>
      <c r="Q3668" t="str">
        <f t="shared" si="561"/>
        <v>theater</v>
      </c>
      <c r="R3668" t="str">
        <f t="shared" si="566"/>
        <v>plays</v>
      </c>
      <c r="S3668" s="4">
        <f t="shared" si="567"/>
        <v>41822.90488425926</v>
      </c>
      <c r="T3668" s="4">
        <f t="shared" si="568"/>
        <v>41844.291666666664</v>
      </c>
      <c r="U3668" s="18">
        <f t="shared" si="569"/>
        <v>21.386782407404098</v>
      </c>
    </row>
    <row r="3669" spans="1:21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565"/>
        <v>103.17033333333335</v>
      </c>
      <c r="P3669" s="7">
        <f t="shared" si="564"/>
        <v>53.363965517241382</v>
      </c>
      <c r="Q3669" t="str">
        <f t="shared" si="561"/>
        <v>theater</v>
      </c>
      <c r="R3669" t="str">
        <f t="shared" si="566"/>
        <v>plays</v>
      </c>
      <c r="S3669" s="4">
        <f t="shared" si="567"/>
        <v>42173.970127314809</v>
      </c>
      <c r="T3669" s="4">
        <f t="shared" si="568"/>
        <v>42203.970127314809</v>
      </c>
      <c r="U3669" s="18">
        <f t="shared" si="569"/>
        <v>30</v>
      </c>
    </row>
    <row r="3670" spans="1:21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565"/>
        <v>103.49999999999999</v>
      </c>
      <c r="P3670" s="7">
        <f t="shared" si="564"/>
        <v>36.964285714285715</v>
      </c>
      <c r="Q3670" t="str">
        <f t="shared" si="561"/>
        <v>theater</v>
      </c>
      <c r="R3670" t="str">
        <f t="shared" si="566"/>
        <v>plays</v>
      </c>
      <c r="S3670" s="4">
        <f t="shared" si="567"/>
        <v>42185.556157407409</v>
      </c>
      <c r="T3670" s="4">
        <f t="shared" si="568"/>
        <v>42208.772916666669</v>
      </c>
      <c r="U3670" s="18">
        <f t="shared" si="569"/>
        <v>23.216759259259561</v>
      </c>
    </row>
    <row r="3671" spans="1:21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565"/>
        <v>138.19999999999999</v>
      </c>
      <c r="P3671" s="7">
        <f t="shared" si="564"/>
        <v>81.294117647058826</v>
      </c>
      <c r="Q3671" t="str">
        <f t="shared" si="561"/>
        <v>theater</v>
      </c>
      <c r="R3671" t="str">
        <f t="shared" si="566"/>
        <v>plays</v>
      </c>
      <c r="S3671" s="4">
        <f t="shared" si="567"/>
        <v>42136.675196759257</v>
      </c>
      <c r="T3671" s="4">
        <f t="shared" si="568"/>
        <v>42166.675196759257</v>
      </c>
      <c r="U3671" s="18">
        <f t="shared" si="569"/>
        <v>30</v>
      </c>
    </row>
    <row r="3672" spans="1:21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565"/>
        <v>109.54545454545455</v>
      </c>
      <c r="P3672" s="7">
        <f t="shared" si="564"/>
        <v>20.083333333333332</v>
      </c>
      <c r="Q3672" t="str">
        <f t="shared" si="561"/>
        <v>theater</v>
      </c>
      <c r="R3672" t="str">
        <f t="shared" si="566"/>
        <v>plays</v>
      </c>
      <c r="S3672" s="4">
        <f t="shared" si="567"/>
        <v>42142.514016203699</v>
      </c>
      <c r="T3672" s="4">
        <f t="shared" si="568"/>
        <v>42155.958333333328</v>
      </c>
      <c r="U3672" s="18">
        <f t="shared" si="569"/>
        <v>13.444317129629781</v>
      </c>
    </row>
    <row r="3673" spans="1:21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565"/>
        <v>100.85714285714286</v>
      </c>
      <c r="P3673" s="7">
        <f t="shared" si="564"/>
        <v>88.25</v>
      </c>
      <c r="Q3673" t="str">
        <f t="shared" si="561"/>
        <v>theater</v>
      </c>
      <c r="R3673" t="str">
        <f t="shared" si="566"/>
        <v>plays</v>
      </c>
      <c r="S3673" s="4">
        <f t="shared" si="567"/>
        <v>41820.62809027778</v>
      </c>
      <c r="T3673" s="4">
        <f t="shared" si="568"/>
        <v>41841.165972222225</v>
      </c>
      <c r="U3673" s="18">
        <f t="shared" si="569"/>
        <v>20.537881944444962</v>
      </c>
    </row>
    <row r="3674" spans="1:21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565"/>
        <v>101.53333333333335</v>
      </c>
      <c r="P3674" s="7">
        <f t="shared" si="564"/>
        <v>53.438596491228068</v>
      </c>
      <c r="Q3674" t="str">
        <f t="shared" si="561"/>
        <v>theater</v>
      </c>
      <c r="R3674" t="str">
        <f t="shared" si="566"/>
        <v>plays</v>
      </c>
      <c r="S3674" s="4">
        <f t="shared" si="567"/>
        <v>41878.946574074071</v>
      </c>
      <c r="T3674" s="4">
        <f t="shared" si="568"/>
        <v>41908.946574074071</v>
      </c>
      <c r="U3674" s="18">
        <f t="shared" si="569"/>
        <v>30</v>
      </c>
    </row>
    <row r="3675" spans="1:21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565"/>
        <v>113.625</v>
      </c>
      <c r="P3675" s="7">
        <f t="shared" si="564"/>
        <v>39.868421052631582</v>
      </c>
      <c r="Q3675" t="str">
        <f t="shared" si="561"/>
        <v>theater</v>
      </c>
      <c r="R3675" t="str">
        <f t="shared" si="566"/>
        <v>plays</v>
      </c>
      <c r="S3675" s="4">
        <f t="shared" si="567"/>
        <v>41914.295104166667</v>
      </c>
      <c r="T3675" s="4">
        <f t="shared" si="568"/>
        <v>41948.536111111112</v>
      </c>
      <c r="U3675" s="18">
        <f t="shared" si="569"/>
        <v>34.241006944444962</v>
      </c>
    </row>
    <row r="3676" spans="1:21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565"/>
        <v>100</v>
      </c>
      <c r="P3676" s="7">
        <f t="shared" si="564"/>
        <v>145.16129032258064</v>
      </c>
      <c r="Q3676" t="str">
        <f t="shared" si="561"/>
        <v>theater</v>
      </c>
      <c r="R3676" t="str">
        <f t="shared" si="566"/>
        <v>plays</v>
      </c>
      <c r="S3676" s="4">
        <f t="shared" si="567"/>
        <v>42556.873020833329</v>
      </c>
      <c r="T3676" s="4">
        <f t="shared" si="568"/>
        <v>42616.873020833329</v>
      </c>
      <c r="U3676" s="18">
        <f t="shared" si="569"/>
        <v>60</v>
      </c>
    </row>
    <row r="3677" spans="1:21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565"/>
        <v>140</v>
      </c>
      <c r="P3677" s="7">
        <f t="shared" si="564"/>
        <v>23.333333333333332</v>
      </c>
      <c r="Q3677" t="str">
        <f t="shared" si="561"/>
        <v>theater</v>
      </c>
      <c r="R3677" t="str">
        <f t="shared" si="566"/>
        <v>plays</v>
      </c>
      <c r="S3677" s="4">
        <f t="shared" si="567"/>
        <v>42493.597013888888</v>
      </c>
      <c r="T3677" s="4">
        <f t="shared" si="568"/>
        <v>42505.958333333328</v>
      </c>
      <c r="U3677" s="18">
        <f t="shared" si="569"/>
        <v>12.361319444440596</v>
      </c>
    </row>
    <row r="3678" spans="1:21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565"/>
        <v>128.75</v>
      </c>
      <c r="P3678" s="7">
        <f t="shared" ref="P3678:P3709" si="570">E3678/L3678</f>
        <v>64.375</v>
      </c>
      <c r="Q3678" t="str">
        <f t="shared" si="561"/>
        <v>theater</v>
      </c>
      <c r="R3678" t="str">
        <f t="shared" si="566"/>
        <v>plays</v>
      </c>
      <c r="S3678" s="4">
        <f t="shared" si="567"/>
        <v>41876.815787037034</v>
      </c>
      <c r="T3678" s="4">
        <f t="shared" si="568"/>
        <v>41894.815787037034</v>
      </c>
      <c r="U3678" s="18">
        <f t="shared" si="569"/>
        <v>18</v>
      </c>
    </row>
    <row r="3679" spans="1:21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565"/>
        <v>102.90416666666667</v>
      </c>
      <c r="P3679" s="7">
        <f t="shared" si="570"/>
        <v>62.052763819095475</v>
      </c>
      <c r="Q3679" t="str">
        <f t="shared" ref="Q3679:Q3742" si="571">LEFT(N3679,7)</f>
        <v>theater</v>
      </c>
      <c r="R3679" t="str">
        <f t="shared" si="566"/>
        <v>plays</v>
      </c>
      <c r="S3679" s="4">
        <f t="shared" si="567"/>
        <v>41802.574282407411</v>
      </c>
      <c r="T3679" s="4">
        <f t="shared" si="568"/>
        <v>41823.165972222225</v>
      </c>
      <c r="U3679" s="18">
        <f t="shared" si="569"/>
        <v>20.591689814813435</v>
      </c>
    </row>
    <row r="3680" spans="1:21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565"/>
        <v>102.49999999999999</v>
      </c>
      <c r="P3680" s="7">
        <f t="shared" si="570"/>
        <v>66.129032258064512</v>
      </c>
      <c r="Q3680" t="str">
        <f t="shared" si="571"/>
        <v>theater</v>
      </c>
      <c r="R3680" t="str">
        <f t="shared" si="566"/>
        <v>plays</v>
      </c>
      <c r="S3680" s="4">
        <f t="shared" si="567"/>
        <v>42120.531226851846</v>
      </c>
      <c r="T3680" s="4">
        <f t="shared" si="568"/>
        <v>42155.531226851846</v>
      </c>
      <c r="U3680" s="18">
        <f t="shared" si="569"/>
        <v>35</v>
      </c>
    </row>
    <row r="3681" spans="1:21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565"/>
        <v>110.1</v>
      </c>
      <c r="P3681" s="7">
        <f t="shared" si="570"/>
        <v>73.400000000000006</v>
      </c>
      <c r="Q3681" t="str">
        <f t="shared" si="571"/>
        <v>theater</v>
      </c>
      <c r="R3681" t="str">
        <f t="shared" si="566"/>
        <v>plays</v>
      </c>
      <c r="S3681" s="4">
        <f t="shared" si="567"/>
        <v>41786.761354166665</v>
      </c>
      <c r="T3681" s="4">
        <f t="shared" si="568"/>
        <v>41821.207638888889</v>
      </c>
      <c r="U3681" s="18">
        <f t="shared" si="569"/>
        <v>34.446284722223936</v>
      </c>
    </row>
    <row r="3682" spans="1:21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565"/>
        <v>112.76666666666667</v>
      </c>
      <c r="P3682" s="7">
        <f t="shared" si="570"/>
        <v>99.5</v>
      </c>
      <c r="Q3682" t="str">
        <f t="shared" si="571"/>
        <v>theater</v>
      </c>
      <c r="R3682" t="str">
        <f t="shared" ref="R3682:R3713" si="572">RIGHT(N3682,5)</f>
        <v>plays</v>
      </c>
      <c r="S3682" s="4">
        <f t="shared" si="567"/>
        <v>42627.454097222224</v>
      </c>
      <c r="T3682" s="4">
        <f t="shared" si="568"/>
        <v>42648.454097222224</v>
      </c>
      <c r="U3682" s="18">
        <f t="shared" si="569"/>
        <v>21</v>
      </c>
    </row>
    <row r="3683" spans="1:21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565"/>
        <v>111.9</v>
      </c>
      <c r="P3683" s="7">
        <f t="shared" si="570"/>
        <v>62.166666666666664</v>
      </c>
      <c r="Q3683" t="str">
        <f t="shared" si="571"/>
        <v>theater</v>
      </c>
      <c r="R3683" t="str">
        <f t="shared" si="572"/>
        <v>plays</v>
      </c>
      <c r="S3683" s="4">
        <f t="shared" si="567"/>
        <v>42374.651504629626</v>
      </c>
      <c r="T3683" s="4">
        <f t="shared" si="568"/>
        <v>42384.651504629626</v>
      </c>
      <c r="U3683" s="18">
        <f t="shared" si="569"/>
        <v>10</v>
      </c>
    </row>
    <row r="3684" spans="1:21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565"/>
        <v>139.19999999999999</v>
      </c>
      <c r="P3684" s="7">
        <f t="shared" si="570"/>
        <v>62.328358208955223</v>
      </c>
      <c r="Q3684" t="str">
        <f t="shared" si="571"/>
        <v>theater</v>
      </c>
      <c r="R3684" t="str">
        <f t="shared" si="572"/>
        <v>plays</v>
      </c>
      <c r="S3684" s="4">
        <f t="shared" si="567"/>
        <v>41772.685393518521</v>
      </c>
      <c r="T3684" s="4">
        <f t="shared" si="568"/>
        <v>41806.290972222225</v>
      </c>
      <c r="U3684" s="18">
        <f t="shared" si="569"/>
        <v>33.605578703703941</v>
      </c>
    </row>
    <row r="3685" spans="1:21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565"/>
        <v>110.85714285714286</v>
      </c>
      <c r="P3685" s="7">
        <f t="shared" si="570"/>
        <v>58.787878787878789</v>
      </c>
      <c r="Q3685" t="str">
        <f t="shared" si="571"/>
        <v>theater</v>
      </c>
      <c r="R3685" t="str">
        <f t="shared" si="572"/>
        <v>plays</v>
      </c>
      <c r="S3685" s="4">
        <f t="shared" si="567"/>
        <v>42633.116851851853</v>
      </c>
      <c r="T3685" s="4">
        <f t="shared" si="568"/>
        <v>42663.116851851853</v>
      </c>
      <c r="U3685" s="18">
        <f t="shared" si="569"/>
        <v>30</v>
      </c>
    </row>
    <row r="3686" spans="1:21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565"/>
        <v>139.06666666666666</v>
      </c>
      <c r="P3686" s="7">
        <f t="shared" si="570"/>
        <v>45.347826086956523</v>
      </c>
      <c r="Q3686" t="str">
        <f t="shared" si="571"/>
        <v>theater</v>
      </c>
      <c r="R3686" t="str">
        <f t="shared" si="572"/>
        <v>plays</v>
      </c>
      <c r="S3686" s="4">
        <f t="shared" si="567"/>
        <v>42219.180393518516</v>
      </c>
      <c r="T3686" s="4">
        <f t="shared" si="568"/>
        <v>42249.180393518516</v>
      </c>
      <c r="U3686" s="18">
        <f t="shared" si="569"/>
        <v>30</v>
      </c>
    </row>
    <row r="3687" spans="1:21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565"/>
        <v>105.69999999999999</v>
      </c>
      <c r="P3687" s="7">
        <f t="shared" si="570"/>
        <v>41.944444444444443</v>
      </c>
      <c r="Q3687" t="str">
        <f t="shared" si="571"/>
        <v>theater</v>
      </c>
      <c r="R3687" t="str">
        <f t="shared" si="572"/>
        <v>plays</v>
      </c>
      <c r="S3687" s="4">
        <f t="shared" si="567"/>
        <v>41753.593275462961</v>
      </c>
      <c r="T3687" s="4">
        <f t="shared" si="568"/>
        <v>41778.875</v>
      </c>
      <c r="U3687" s="18">
        <f t="shared" si="569"/>
        <v>25.281724537038826</v>
      </c>
    </row>
    <row r="3688" spans="1:21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565"/>
        <v>101.42857142857142</v>
      </c>
      <c r="P3688" s="7">
        <f t="shared" si="570"/>
        <v>59.166666666666664</v>
      </c>
      <c r="Q3688" t="str">
        <f t="shared" si="571"/>
        <v>theater</v>
      </c>
      <c r="R3688" t="str">
        <f t="shared" si="572"/>
        <v>plays</v>
      </c>
      <c r="S3688" s="4">
        <f t="shared" si="567"/>
        <v>42230.662731481483</v>
      </c>
      <c r="T3688" s="4">
        <f t="shared" si="568"/>
        <v>42245.165972222225</v>
      </c>
      <c r="U3688" s="18">
        <f t="shared" si="569"/>
        <v>14.503240740741603</v>
      </c>
    </row>
    <row r="3689" spans="1:21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565"/>
        <v>100.245</v>
      </c>
      <c r="P3689" s="7">
        <f t="shared" si="570"/>
        <v>200.49</v>
      </c>
      <c r="Q3689" t="str">
        <f t="shared" si="571"/>
        <v>theater</v>
      </c>
      <c r="R3689" t="str">
        <f t="shared" si="572"/>
        <v>plays</v>
      </c>
      <c r="S3689" s="4">
        <f t="shared" si="567"/>
        <v>41787.218229166669</v>
      </c>
      <c r="T3689" s="4">
        <f t="shared" si="568"/>
        <v>41817.218229166669</v>
      </c>
      <c r="U3689" s="18">
        <f t="shared" si="569"/>
        <v>30</v>
      </c>
    </row>
    <row r="3690" spans="1:21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565"/>
        <v>109.16666666666666</v>
      </c>
      <c r="P3690" s="7">
        <f t="shared" si="570"/>
        <v>83.974358974358978</v>
      </c>
      <c r="Q3690" t="str">
        <f t="shared" si="571"/>
        <v>theater</v>
      </c>
      <c r="R3690" t="str">
        <f t="shared" si="572"/>
        <v>plays</v>
      </c>
      <c r="S3690" s="4">
        <f t="shared" si="567"/>
        <v>41829.787083333329</v>
      </c>
      <c r="T3690" s="4">
        <f t="shared" si="568"/>
        <v>41859.787083333329</v>
      </c>
      <c r="U3690" s="18">
        <f t="shared" si="569"/>
        <v>30</v>
      </c>
    </row>
    <row r="3691" spans="1:21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565"/>
        <v>118.33333333333333</v>
      </c>
      <c r="P3691" s="7">
        <f t="shared" si="570"/>
        <v>57.258064516129032</v>
      </c>
      <c r="Q3691" t="str">
        <f t="shared" si="571"/>
        <v>theater</v>
      </c>
      <c r="R3691" t="str">
        <f t="shared" si="572"/>
        <v>plays</v>
      </c>
      <c r="S3691" s="4">
        <f t="shared" si="567"/>
        <v>42147.826840277776</v>
      </c>
      <c r="T3691" s="4">
        <f t="shared" si="568"/>
        <v>42176.934027777781</v>
      </c>
      <c r="U3691" s="18">
        <f t="shared" si="569"/>
        <v>29.107187500005239</v>
      </c>
    </row>
    <row r="3692" spans="1:21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565"/>
        <v>120</v>
      </c>
      <c r="P3692" s="7">
        <f t="shared" si="570"/>
        <v>58.064516129032256</v>
      </c>
      <c r="Q3692" t="str">
        <f t="shared" si="571"/>
        <v>theater</v>
      </c>
      <c r="R3692" t="str">
        <f t="shared" si="572"/>
        <v>plays</v>
      </c>
      <c r="S3692" s="4">
        <f t="shared" si="567"/>
        <v>41940.598182870366</v>
      </c>
      <c r="T3692" s="4">
        <f t="shared" si="568"/>
        <v>41970.639849537038</v>
      </c>
      <c r="U3692" s="18">
        <f t="shared" si="569"/>
        <v>30.041666666671517</v>
      </c>
    </row>
    <row r="3693" spans="1:21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565"/>
        <v>127.96000000000001</v>
      </c>
      <c r="P3693" s="7">
        <f t="shared" si="570"/>
        <v>186.80291970802921</v>
      </c>
      <c r="Q3693" t="str">
        <f t="shared" si="571"/>
        <v>theater</v>
      </c>
      <c r="R3693" t="str">
        <f t="shared" si="572"/>
        <v>plays</v>
      </c>
      <c r="S3693" s="4">
        <f t="shared" si="567"/>
        <v>42020.700567129628</v>
      </c>
      <c r="T3693" s="4">
        <f t="shared" si="568"/>
        <v>42065.207638888889</v>
      </c>
      <c r="U3693" s="18">
        <f t="shared" si="569"/>
        <v>44.507071759260725</v>
      </c>
    </row>
    <row r="3694" spans="1:21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565"/>
        <v>126</v>
      </c>
      <c r="P3694" s="7">
        <f t="shared" si="570"/>
        <v>74.117647058823536</v>
      </c>
      <c r="Q3694" t="str">
        <f t="shared" si="571"/>
        <v>theater</v>
      </c>
      <c r="R3694" t="str">
        <f t="shared" si="572"/>
        <v>plays</v>
      </c>
      <c r="S3694" s="4">
        <f t="shared" si="567"/>
        <v>41891.96503472222</v>
      </c>
      <c r="T3694" s="4">
        <f t="shared" si="568"/>
        <v>41901</v>
      </c>
      <c r="U3694" s="18">
        <f t="shared" si="569"/>
        <v>9.0349652777804295</v>
      </c>
    </row>
    <row r="3695" spans="1:21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565"/>
        <v>129.12912912912913</v>
      </c>
      <c r="P3695" s="7">
        <f t="shared" si="570"/>
        <v>30.714285714285715</v>
      </c>
      <c r="Q3695" t="str">
        <f t="shared" si="571"/>
        <v>theater</v>
      </c>
      <c r="R3695" t="str">
        <f t="shared" si="572"/>
        <v>plays</v>
      </c>
      <c r="S3695" s="4">
        <f t="shared" si="567"/>
        <v>42309.191307870366</v>
      </c>
      <c r="T3695" s="4">
        <f t="shared" si="568"/>
        <v>42338.9375</v>
      </c>
      <c r="U3695" s="18">
        <f t="shared" si="569"/>
        <v>29.746192129634437</v>
      </c>
    </row>
    <row r="3696" spans="1:21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565"/>
        <v>107.42857142857143</v>
      </c>
      <c r="P3696" s="7">
        <f t="shared" si="570"/>
        <v>62.666666666666664</v>
      </c>
      <c r="Q3696" t="str">
        <f t="shared" si="571"/>
        <v>theater</v>
      </c>
      <c r="R3696" t="str">
        <f t="shared" si="572"/>
        <v>plays</v>
      </c>
      <c r="S3696" s="4">
        <f t="shared" si="567"/>
        <v>42490.133877314816</v>
      </c>
      <c r="T3696" s="4">
        <f t="shared" si="568"/>
        <v>42527.083333333328</v>
      </c>
      <c r="U3696" s="18">
        <f t="shared" si="569"/>
        <v>36.949456018512137</v>
      </c>
    </row>
    <row r="3697" spans="1:21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565"/>
        <v>100.125</v>
      </c>
      <c r="P3697" s="7">
        <f t="shared" si="570"/>
        <v>121.36363636363636</v>
      </c>
      <c r="Q3697" t="str">
        <f t="shared" si="571"/>
        <v>theater</v>
      </c>
      <c r="R3697" t="str">
        <f t="shared" si="572"/>
        <v>plays</v>
      </c>
      <c r="S3697" s="4">
        <f t="shared" si="567"/>
        <v>41995.870486111111</v>
      </c>
      <c r="T3697" s="4">
        <f t="shared" si="568"/>
        <v>42015.870486111111</v>
      </c>
      <c r="U3697" s="18">
        <f t="shared" si="569"/>
        <v>20</v>
      </c>
    </row>
    <row r="3698" spans="1:21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565"/>
        <v>155</v>
      </c>
      <c r="P3698" s="7">
        <f t="shared" si="570"/>
        <v>39.743589743589745</v>
      </c>
      <c r="Q3698" t="str">
        <f t="shared" si="571"/>
        <v>theater</v>
      </c>
      <c r="R3698" t="str">
        <f t="shared" si="572"/>
        <v>plays</v>
      </c>
      <c r="S3698" s="4">
        <f t="shared" si="567"/>
        <v>41988.617083333331</v>
      </c>
      <c r="T3698" s="4">
        <f t="shared" si="568"/>
        <v>42048.617083333331</v>
      </c>
      <c r="U3698" s="18">
        <f t="shared" si="569"/>
        <v>60</v>
      </c>
    </row>
    <row r="3699" spans="1:21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565"/>
        <v>108</v>
      </c>
      <c r="P3699" s="7">
        <f t="shared" si="570"/>
        <v>72</v>
      </c>
      <c r="Q3699" t="str">
        <f t="shared" si="571"/>
        <v>theater</v>
      </c>
      <c r="R3699" t="str">
        <f t="shared" si="572"/>
        <v>plays</v>
      </c>
      <c r="S3699" s="4">
        <f t="shared" si="567"/>
        <v>42479.465833333335</v>
      </c>
      <c r="T3699" s="4">
        <f t="shared" si="568"/>
        <v>42500.465833333335</v>
      </c>
      <c r="U3699" s="18">
        <f t="shared" si="569"/>
        <v>21</v>
      </c>
    </row>
    <row r="3700" spans="1:21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565"/>
        <v>110.52</v>
      </c>
      <c r="P3700" s="7">
        <f t="shared" si="570"/>
        <v>40.632352941176471</v>
      </c>
      <c r="Q3700" t="str">
        <f t="shared" si="571"/>
        <v>theater</v>
      </c>
      <c r="R3700" t="str">
        <f t="shared" si="572"/>
        <v>plays</v>
      </c>
      <c r="S3700" s="4">
        <f t="shared" si="567"/>
        <v>42401.806562500002</v>
      </c>
      <c r="T3700" s="4">
        <f t="shared" si="568"/>
        <v>42431.806562500002</v>
      </c>
      <c r="U3700" s="18">
        <f t="shared" si="569"/>
        <v>30</v>
      </c>
    </row>
    <row r="3701" spans="1:21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565"/>
        <v>100.8</v>
      </c>
      <c r="P3701" s="7">
        <f t="shared" si="570"/>
        <v>63</v>
      </c>
      <c r="Q3701" t="str">
        <f t="shared" si="571"/>
        <v>theater</v>
      </c>
      <c r="R3701" t="str">
        <f t="shared" si="572"/>
        <v>plays</v>
      </c>
      <c r="S3701" s="4">
        <f t="shared" si="567"/>
        <v>41897.602037037039</v>
      </c>
      <c r="T3701" s="4">
        <f t="shared" si="568"/>
        <v>41927.602037037039</v>
      </c>
      <c r="U3701" s="18">
        <f t="shared" si="569"/>
        <v>30</v>
      </c>
    </row>
    <row r="3702" spans="1:21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565"/>
        <v>121.2</v>
      </c>
      <c r="P3702" s="7">
        <f t="shared" si="570"/>
        <v>33.666666666666664</v>
      </c>
      <c r="Q3702" t="str">
        <f t="shared" si="571"/>
        <v>theater</v>
      </c>
      <c r="R3702" t="str">
        <f t="shared" si="572"/>
        <v>plays</v>
      </c>
      <c r="S3702" s="4">
        <f t="shared" si="567"/>
        <v>41882.585648148146</v>
      </c>
      <c r="T3702" s="4">
        <f t="shared" si="568"/>
        <v>41912.666666666664</v>
      </c>
      <c r="U3702" s="18">
        <f t="shared" si="569"/>
        <v>30.081018518518249</v>
      </c>
    </row>
    <row r="3703" spans="1:21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565"/>
        <v>100.33333333333334</v>
      </c>
      <c r="P3703" s="7">
        <f t="shared" si="570"/>
        <v>38.589743589743591</v>
      </c>
      <c r="Q3703" t="str">
        <f t="shared" si="571"/>
        <v>theater</v>
      </c>
      <c r="R3703" t="str">
        <f t="shared" si="572"/>
        <v>plays</v>
      </c>
      <c r="S3703" s="4">
        <f t="shared" si="567"/>
        <v>42129.541585648149</v>
      </c>
      <c r="T3703" s="4">
        <f t="shared" si="568"/>
        <v>42159.541585648149</v>
      </c>
      <c r="U3703" s="18">
        <f t="shared" si="569"/>
        <v>30</v>
      </c>
    </row>
    <row r="3704" spans="1:21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565"/>
        <v>109.16666666666666</v>
      </c>
      <c r="P3704" s="7">
        <f t="shared" si="570"/>
        <v>155.95238095238096</v>
      </c>
      <c r="Q3704" t="str">
        <f t="shared" si="571"/>
        <v>theater</v>
      </c>
      <c r="R3704" t="str">
        <f t="shared" si="572"/>
        <v>plays</v>
      </c>
      <c r="S3704" s="4">
        <f t="shared" si="567"/>
        <v>42524.53800925926</v>
      </c>
      <c r="T3704" s="4">
        <f t="shared" si="568"/>
        <v>42561.957638888889</v>
      </c>
      <c r="U3704" s="18">
        <f t="shared" si="569"/>
        <v>37.419629629628616</v>
      </c>
    </row>
    <row r="3705" spans="1:21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565"/>
        <v>123.42857142857142</v>
      </c>
      <c r="P3705" s="7">
        <f t="shared" si="570"/>
        <v>43.2</v>
      </c>
      <c r="Q3705" t="str">
        <f t="shared" si="571"/>
        <v>theater</v>
      </c>
      <c r="R3705" t="str">
        <f t="shared" si="572"/>
        <v>plays</v>
      </c>
      <c r="S3705" s="4">
        <f t="shared" si="567"/>
        <v>42556.504490740743</v>
      </c>
      <c r="T3705" s="4">
        <f t="shared" si="568"/>
        <v>42595.290972222225</v>
      </c>
      <c r="U3705" s="18">
        <f t="shared" si="569"/>
        <v>38.786481481482042</v>
      </c>
    </row>
    <row r="3706" spans="1:21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565"/>
        <v>136.33666666666667</v>
      </c>
      <c r="P3706" s="7">
        <f t="shared" si="570"/>
        <v>15.148518518518518</v>
      </c>
      <c r="Q3706" t="str">
        <f t="shared" si="571"/>
        <v>theater</v>
      </c>
      <c r="R3706" t="str">
        <f t="shared" si="572"/>
        <v>plays</v>
      </c>
      <c r="S3706" s="4">
        <f t="shared" si="567"/>
        <v>42461.689745370371</v>
      </c>
      <c r="T3706" s="4">
        <f t="shared" si="568"/>
        <v>42521.689745370371</v>
      </c>
      <c r="U3706" s="18">
        <f t="shared" si="569"/>
        <v>60</v>
      </c>
    </row>
    <row r="3707" spans="1:21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565"/>
        <v>103.46657233816768</v>
      </c>
      <c r="P3707" s="7">
        <f t="shared" si="570"/>
        <v>83.571428571428569</v>
      </c>
      <c r="Q3707" t="str">
        <f t="shared" si="571"/>
        <v>theater</v>
      </c>
      <c r="R3707" t="str">
        <f t="shared" si="572"/>
        <v>plays</v>
      </c>
      <c r="S3707" s="4">
        <f t="shared" si="567"/>
        <v>41792.542986111112</v>
      </c>
      <c r="T3707" s="4">
        <f t="shared" si="568"/>
        <v>41813.75</v>
      </c>
      <c r="U3707" s="18">
        <f t="shared" si="569"/>
        <v>21.207013888888469</v>
      </c>
    </row>
    <row r="3708" spans="1:21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565"/>
        <v>121.33333333333334</v>
      </c>
      <c r="P3708" s="7">
        <f t="shared" si="570"/>
        <v>140</v>
      </c>
      <c r="Q3708" t="str">
        <f t="shared" si="571"/>
        <v>theater</v>
      </c>
      <c r="R3708" t="str">
        <f t="shared" si="572"/>
        <v>plays</v>
      </c>
      <c r="S3708" s="4">
        <f t="shared" si="567"/>
        <v>41879.913761574076</v>
      </c>
      <c r="T3708" s="4">
        <f t="shared" si="568"/>
        <v>41894.913761574076</v>
      </c>
      <c r="U3708" s="18">
        <f t="shared" si="569"/>
        <v>15</v>
      </c>
    </row>
    <row r="3709" spans="1:21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565"/>
        <v>186</v>
      </c>
      <c r="P3709" s="7">
        <f t="shared" si="570"/>
        <v>80.869565217391298</v>
      </c>
      <c r="Q3709" t="str">
        <f t="shared" si="571"/>
        <v>theater</v>
      </c>
      <c r="R3709" t="str">
        <f t="shared" si="572"/>
        <v>plays</v>
      </c>
      <c r="S3709" s="4">
        <f t="shared" si="567"/>
        <v>42552.048356481479</v>
      </c>
      <c r="T3709" s="4">
        <f t="shared" si="568"/>
        <v>42573.226388888885</v>
      </c>
      <c r="U3709" s="18">
        <f t="shared" si="569"/>
        <v>21.178032407406135</v>
      </c>
    </row>
    <row r="3710" spans="1:21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565"/>
        <v>300</v>
      </c>
      <c r="P3710" s="7">
        <f t="shared" ref="P3710:P3734" si="573">E3710/L3710</f>
        <v>53.846153846153847</v>
      </c>
      <c r="Q3710" t="str">
        <f t="shared" si="571"/>
        <v>theater</v>
      </c>
      <c r="R3710" t="str">
        <f t="shared" si="572"/>
        <v>plays</v>
      </c>
      <c r="S3710" s="4">
        <f t="shared" si="567"/>
        <v>41810.142199074078</v>
      </c>
      <c r="T3710" s="4">
        <f t="shared" si="568"/>
        <v>41824.142199074078</v>
      </c>
      <c r="U3710" s="18">
        <f t="shared" si="569"/>
        <v>14</v>
      </c>
    </row>
    <row r="3711" spans="1:21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565"/>
        <v>108.25</v>
      </c>
      <c r="P3711" s="7">
        <f t="shared" si="573"/>
        <v>30.928571428571427</v>
      </c>
      <c r="Q3711" t="str">
        <f t="shared" si="571"/>
        <v>theater</v>
      </c>
      <c r="R3711" t="str">
        <f t="shared" si="572"/>
        <v>plays</v>
      </c>
      <c r="S3711" s="4">
        <f t="shared" si="567"/>
        <v>41785.707708333335</v>
      </c>
      <c r="T3711" s="4">
        <f t="shared" si="568"/>
        <v>41815.707708333335</v>
      </c>
      <c r="U3711" s="18">
        <f t="shared" si="569"/>
        <v>30</v>
      </c>
    </row>
    <row r="3712" spans="1:21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565"/>
        <v>141.15384615384616</v>
      </c>
      <c r="P3712" s="7">
        <f t="shared" si="573"/>
        <v>67.962962962962962</v>
      </c>
      <c r="Q3712" t="str">
        <f t="shared" si="571"/>
        <v>theater</v>
      </c>
      <c r="R3712" t="str">
        <f t="shared" si="572"/>
        <v>plays</v>
      </c>
      <c r="S3712" s="4">
        <f t="shared" si="567"/>
        <v>42072.576249999998</v>
      </c>
      <c r="T3712" s="4">
        <f t="shared" si="568"/>
        <v>42097.576249999998</v>
      </c>
      <c r="U3712" s="18">
        <f t="shared" si="569"/>
        <v>25</v>
      </c>
    </row>
    <row r="3713" spans="1:21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565"/>
        <v>113.99999999999999</v>
      </c>
      <c r="P3713" s="7">
        <f t="shared" si="573"/>
        <v>27.142857142857142</v>
      </c>
      <c r="Q3713" t="str">
        <f t="shared" si="571"/>
        <v>theater</v>
      </c>
      <c r="R3713" t="str">
        <f t="shared" si="572"/>
        <v>plays</v>
      </c>
      <c r="S3713" s="4">
        <f t="shared" si="567"/>
        <v>41779.724224537036</v>
      </c>
      <c r="T3713" s="4">
        <f t="shared" si="568"/>
        <v>41805.666666666664</v>
      </c>
      <c r="U3713" s="18">
        <f t="shared" si="569"/>
        <v>25.942442129628034</v>
      </c>
    </row>
    <row r="3714" spans="1:21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574">(E3714/D3714)*100</f>
        <v>153.73333333333335</v>
      </c>
      <c r="P3714" s="7">
        <f t="shared" si="573"/>
        <v>110.86538461538461</v>
      </c>
      <c r="Q3714" t="str">
        <f t="shared" si="571"/>
        <v>theater</v>
      </c>
      <c r="R3714" t="str">
        <f t="shared" ref="R3714:R3749" si="575">RIGHT(N3714,5)</f>
        <v>plays</v>
      </c>
      <c r="S3714" s="4">
        <f t="shared" ref="S3714:S3777" si="576" xml:space="preserve"> ((J3714/86400) +25569)</f>
        <v>42134.172071759254</v>
      </c>
      <c r="T3714" s="4">
        <f t="shared" ref="T3714:T3777" si="577" xml:space="preserve"> ((I3714/86400) +25569)</f>
        <v>42155.290972222225</v>
      </c>
      <c r="U3714" s="18">
        <f t="shared" si="569"/>
        <v>21.118900462970487</v>
      </c>
    </row>
    <row r="3715" spans="1:21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574"/>
        <v>101.49999999999999</v>
      </c>
      <c r="P3715" s="7">
        <f t="shared" si="573"/>
        <v>106.84210526315789</v>
      </c>
      <c r="Q3715" t="str">
        <f t="shared" si="571"/>
        <v>theater</v>
      </c>
      <c r="R3715" t="str">
        <f t="shared" si="575"/>
        <v>plays</v>
      </c>
      <c r="S3715" s="4">
        <f t="shared" si="576"/>
        <v>42505.738032407404</v>
      </c>
      <c r="T3715" s="4">
        <f t="shared" si="577"/>
        <v>42525.738032407404</v>
      </c>
      <c r="U3715" s="18">
        <f t="shared" ref="U3715:U3778" si="578">T3715-S3715</f>
        <v>20</v>
      </c>
    </row>
    <row r="3716" spans="1:21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574"/>
        <v>102.35000000000001</v>
      </c>
      <c r="P3716" s="7">
        <f t="shared" si="573"/>
        <v>105.51546391752578</v>
      </c>
      <c r="Q3716" t="str">
        <f t="shared" si="571"/>
        <v>theater</v>
      </c>
      <c r="R3716" t="str">
        <f t="shared" si="575"/>
        <v>plays</v>
      </c>
      <c r="S3716" s="4">
        <f t="shared" si="576"/>
        <v>42118.556331018517</v>
      </c>
      <c r="T3716" s="4">
        <f t="shared" si="577"/>
        <v>42150.165972222225</v>
      </c>
      <c r="U3716" s="18">
        <f t="shared" si="578"/>
        <v>31.609641203707724</v>
      </c>
    </row>
    <row r="3717" spans="1:21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574"/>
        <v>102.57142857142858</v>
      </c>
      <c r="P3717" s="7">
        <f t="shared" si="573"/>
        <v>132.96296296296296</v>
      </c>
      <c r="Q3717" t="str">
        <f t="shared" si="571"/>
        <v>theater</v>
      </c>
      <c r="R3717" t="str">
        <f t="shared" si="575"/>
        <v>plays</v>
      </c>
      <c r="S3717" s="4">
        <f t="shared" si="576"/>
        <v>42036.995590277773</v>
      </c>
      <c r="T3717" s="4">
        <f t="shared" si="577"/>
        <v>42094.536111111112</v>
      </c>
      <c r="U3717" s="18">
        <f t="shared" si="578"/>
        <v>57.540520833339542</v>
      </c>
    </row>
    <row r="3718" spans="1:21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574"/>
        <v>155.75</v>
      </c>
      <c r="P3718" s="7">
        <f t="shared" si="573"/>
        <v>51.916666666666664</v>
      </c>
      <c r="Q3718" t="str">
        <f t="shared" si="571"/>
        <v>theater</v>
      </c>
      <c r="R3718" t="str">
        <f t="shared" si="575"/>
        <v>plays</v>
      </c>
      <c r="S3718" s="4">
        <f t="shared" si="576"/>
        <v>42360.887835648144</v>
      </c>
      <c r="T3718" s="4">
        <f t="shared" si="577"/>
        <v>42390.887835648144</v>
      </c>
      <c r="U3718" s="18">
        <f t="shared" si="578"/>
        <v>30</v>
      </c>
    </row>
    <row r="3719" spans="1:21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574"/>
        <v>100.75</v>
      </c>
      <c r="P3719" s="7">
        <f t="shared" si="573"/>
        <v>310</v>
      </c>
      <c r="Q3719" t="str">
        <f t="shared" si="571"/>
        <v>theater</v>
      </c>
      <c r="R3719" t="str">
        <f t="shared" si="575"/>
        <v>plays</v>
      </c>
      <c r="S3719" s="4">
        <f t="shared" si="576"/>
        <v>42102.866307870368</v>
      </c>
      <c r="T3719" s="4">
        <f t="shared" si="577"/>
        <v>42133.866307870368</v>
      </c>
      <c r="U3719" s="18">
        <f t="shared" si="578"/>
        <v>31</v>
      </c>
    </row>
    <row r="3720" spans="1:21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574"/>
        <v>239.4</v>
      </c>
      <c r="P3720" s="7">
        <f t="shared" si="573"/>
        <v>26.021739130434781</v>
      </c>
      <c r="Q3720" t="str">
        <f t="shared" si="571"/>
        <v>theater</v>
      </c>
      <c r="R3720" t="str">
        <f t="shared" si="575"/>
        <v>plays</v>
      </c>
      <c r="S3720" s="4">
        <f t="shared" si="576"/>
        <v>42032.716145833328</v>
      </c>
      <c r="T3720" s="4">
        <f t="shared" si="577"/>
        <v>42062.716145833328</v>
      </c>
      <c r="U3720" s="18">
        <f t="shared" si="578"/>
        <v>30</v>
      </c>
    </row>
    <row r="3721" spans="1:21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574"/>
        <v>210</v>
      </c>
      <c r="P3721" s="7">
        <f t="shared" si="573"/>
        <v>105</v>
      </c>
      <c r="Q3721" t="str">
        <f t="shared" si="571"/>
        <v>theater</v>
      </c>
      <c r="R3721" t="str">
        <f t="shared" si="575"/>
        <v>plays</v>
      </c>
      <c r="S3721" s="4">
        <f t="shared" si="576"/>
        <v>42147.729930555557</v>
      </c>
      <c r="T3721" s="4">
        <f t="shared" si="577"/>
        <v>42177.729930555557</v>
      </c>
      <c r="U3721" s="18">
        <f t="shared" si="578"/>
        <v>30</v>
      </c>
    </row>
    <row r="3722" spans="1:21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574"/>
        <v>104.51515151515152</v>
      </c>
      <c r="P3722" s="7">
        <f t="shared" si="573"/>
        <v>86.224999999999994</v>
      </c>
      <c r="Q3722" t="str">
        <f t="shared" si="571"/>
        <v>theater</v>
      </c>
      <c r="R3722" t="str">
        <f t="shared" si="575"/>
        <v>plays</v>
      </c>
      <c r="S3722" s="4">
        <f t="shared" si="576"/>
        <v>42165.993125000001</v>
      </c>
      <c r="T3722" s="4">
        <f t="shared" si="577"/>
        <v>42187.993125000001</v>
      </c>
      <c r="U3722" s="18">
        <f t="shared" si="578"/>
        <v>22</v>
      </c>
    </row>
    <row r="3723" spans="1:21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574"/>
        <v>100.8</v>
      </c>
      <c r="P3723" s="7">
        <f t="shared" si="573"/>
        <v>114.54545454545455</v>
      </c>
      <c r="Q3723" t="str">
        <f t="shared" si="571"/>
        <v>theater</v>
      </c>
      <c r="R3723" t="str">
        <f t="shared" si="575"/>
        <v>plays</v>
      </c>
      <c r="S3723" s="4">
        <f t="shared" si="576"/>
        <v>41927.936157407406</v>
      </c>
      <c r="T3723" s="4">
        <f t="shared" si="577"/>
        <v>41948.977824074071</v>
      </c>
      <c r="U3723" s="18">
        <f t="shared" si="578"/>
        <v>21.041666666664241</v>
      </c>
    </row>
    <row r="3724" spans="1:21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574"/>
        <v>111.20000000000002</v>
      </c>
      <c r="P3724" s="7">
        <f t="shared" si="573"/>
        <v>47.657142857142858</v>
      </c>
      <c r="Q3724" t="str">
        <f t="shared" si="571"/>
        <v>theater</v>
      </c>
      <c r="R3724" t="str">
        <f t="shared" si="575"/>
        <v>plays</v>
      </c>
      <c r="S3724" s="4">
        <f t="shared" si="576"/>
        <v>42381.671840277777</v>
      </c>
      <c r="T3724" s="4">
        <f t="shared" si="577"/>
        <v>42411.957638888889</v>
      </c>
      <c r="U3724" s="18">
        <f t="shared" si="578"/>
        <v>30.285798611112114</v>
      </c>
    </row>
    <row r="3725" spans="1:21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574"/>
        <v>102.04444444444445</v>
      </c>
      <c r="P3725" s="7">
        <f t="shared" si="573"/>
        <v>72.888888888888886</v>
      </c>
      <c r="Q3725" t="str">
        <f t="shared" si="571"/>
        <v>theater</v>
      </c>
      <c r="R3725" t="str">
        <f t="shared" si="575"/>
        <v>plays</v>
      </c>
      <c r="S3725" s="4">
        <f t="shared" si="576"/>
        <v>41943.753032407403</v>
      </c>
      <c r="T3725" s="4">
        <f t="shared" si="577"/>
        <v>41973.794699074075</v>
      </c>
      <c r="U3725" s="18">
        <f t="shared" si="578"/>
        <v>30.041666666671517</v>
      </c>
    </row>
    <row r="3726" spans="1:21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574"/>
        <v>102.54767441860466</v>
      </c>
      <c r="P3726" s="7">
        <f t="shared" si="573"/>
        <v>49.545505617977533</v>
      </c>
      <c r="Q3726" t="str">
        <f t="shared" si="571"/>
        <v>theater</v>
      </c>
      <c r="R3726" t="str">
        <f t="shared" si="575"/>
        <v>plays</v>
      </c>
      <c r="S3726" s="4">
        <f t="shared" si="576"/>
        <v>42465.491435185184</v>
      </c>
      <c r="T3726" s="4">
        <f t="shared" si="577"/>
        <v>42494.958333333328</v>
      </c>
      <c r="U3726" s="18">
        <f t="shared" si="578"/>
        <v>29.466898148144537</v>
      </c>
    </row>
    <row r="3727" spans="1:21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574"/>
        <v>127</v>
      </c>
      <c r="P3727" s="7">
        <f t="shared" si="573"/>
        <v>25.4</v>
      </c>
      <c r="Q3727" t="str">
        <f t="shared" si="571"/>
        <v>theater</v>
      </c>
      <c r="R3727" t="str">
        <f t="shared" si="575"/>
        <v>plays</v>
      </c>
      <c r="S3727" s="4">
        <f t="shared" si="576"/>
        <v>42401.945219907408</v>
      </c>
      <c r="T3727" s="4">
        <f t="shared" si="577"/>
        <v>42418.895833333328</v>
      </c>
      <c r="U3727" s="18">
        <f t="shared" si="578"/>
        <v>16.950613425920892</v>
      </c>
    </row>
    <row r="3728" spans="1:21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574"/>
        <v>338.70588235294122</v>
      </c>
      <c r="P3728" s="7">
        <f t="shared" si="573"/>
        <v>62.586956521739133</v>
      </c>
      <c r="Q3728" t="str">
        <f t="shared" si="571"/>
        <v>theater</v>
      </c>
      <c r="R3728" t="str">
        <f t="shared" si="575"/>
        <v>plays</v>
      </c>
      <c r="S3728" s="4">
        <f t="shared" si="576"/>
        <v>42462.140868055554</v>
      </c>
      <c r="T3728" s="4">
        <f t="shared" si="577"/>
        <v>42489.875</v>
      </c>
      <c r="U3728" s="18">
        <f t="shared" si="578"/>
        <v>27.734131944445835</v>
      </c>
    </row>
    <row r="3729" spans="1:21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574"/>
        <v>100.75</v>
      </c>
      <c r="P3729" s="7">
        <f t="shared" si="573"/>
        <v>61.060606060606062</v>
      </c>
      <c r="Q3729" t="str">
        <f t="shared" si="571"/>
        <v>theater</v>
      </c>
      <c r="R3729" t="str">
        <f t="shared" si="575"/>
        <v>plays</v>
      </c>
      <c r="S3729" s="4">
        <f t="shared" si="576"/>
        <v>42632.348310185189</v>
      </c>
      <c r="T3729" s="4">
        <f t="shared" si="577"/>
        <v>42663.204861111109</v>
      </c>
      <c r="U3729" s="18">
        <f t="shared" si="578"/>
        <v>30.856550925920601</v>
      </c>
    </row>
    <row r="3730" spans="1:21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574"/>
        <v>9.31</v>
      </c>
      <c r="P3730" s="7">
        <f t="shared" si="573"/>
        <v>60.064516129032256</v>
      </c>
      <c r="Q3730" t="str">
        <f t="shared" si="571"/>
        <v>theater</v>
      </c>
      <c r="R3730" t="str">
        <f t="shared" si="575"/>
        <v>plays</v>
      </c>
      <c r="S3730" s="4">
        <f t="shared" si="576"/>
        <v>42205.171018518522</v>
      </c>
      <c r="T3730" s="4">
        <f t="shared" si="577"/>
        <v>42235.171018518522</v>
      </c>
      <c r="U3730" s="18">
        <f t="shared" si="578"/>
        <v>30</v>
      </c>
    </row>
    <row r="3731" spans="1:21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574"/>
        <v>7.24</v>
      </c>
      <c r="P3731" s="7">
        <f t="shared" si="573"/>
        <v>72.400000000000006</v>
      </c>
      <c r="Q3731" t="str">
        <f t="shared" si="571"/>
        <v>theater</v>
      </c>
      <c r="R3731" t="str">
        <f t="shared" si="575"/>
        <v>plays</v>
      </c>
      <c r="S3731" s="4">
        <f t="shared" si="576"/>
        <v>42041.205000000002</v>
      </c>
      <c r="T3731" s="4">
        <f t="shared" si="577"/>
        <v>42086.16333333333</v>
      </c>
      <c r="U3731" s="18">
        <f t="shared" si="578"/>
        <v>44.958333333328483</v>
      </c>
    </row>
    <row r="3732" spans="1:21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574"/>
        <v>10</v>
      </c>
      <c r="P3732" s="7">
        <f t="shared" si="573"/>
        <v>100</v>
      </c>
      <c r="Q3732" t="str">
        <f t="shared" si="571"/>
        <v>theater</v>
      </c>
      <c r="R3732" t="str">
        <f t="shared" si="575"/>
        <v>plays</v>
      </c>
      <c r="S3732" s="4">
        <f t="shared" si="576"/>
        <v>42203.677766203706</v>
      </c>
      <c r="T3732" s="4">
        <f t="shared" si="577"/>
        <v>42233.677766203706</v>
      </c>
      <c r="U3732" s="18">
        <f t="shared" si="578"/>
        <v>30</v>
      </c>
    </row>
    <row r="3733" spans="1:21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574"/>
        <v>11.272727272727273</v>
      </c>
      <c r="P3733" s="7">
        <f t="shared" si="573"/>
        <v>51.666666666666664</v>
      </c>
      <c r="Q3733" t="str">
        <f t="shared" si="571"/>
        <v>theater</v>
      </c>
      <c r="R3733" t="str">
        <f t="shared" si="575"/>
        <v>plays</v>
      </c>
      <c r="S3733" s="4">
        <f t="shared" si="576"/>
        <v>41983.752847222218</v>
      </c>
      <c r="T3733" s="4">
        <f t="shared" si="577"/>
        <v>42014.140972222223</v>
      </c>
      <c r="U3733" s="18">
        <f t="shared" si="578"/>
        <v>30.388125000004948</v>
      </c>
    </row>
    <row r="3734" spans="1:21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574"/>
        <v>15.411764705882353</v>
      </c>
      <c r="P3734" s="7">
        <f t="shared" si="573"/>
        <v>32.75</v>
      </c>
      <c r="Q3734" t="str">
        <f t="shared" si="571"/>
        <v>theater</v>
      </c>
      <c r="R3734" t="str">
        <f t="shared" si="575"/>
        <v>plays</v>
      </c>
      <c r="S3734" s="4">
        <f t="shared" si="576"/>
        <v>41968.677465277782</v>
      </c>
      <c r="T3734" s="4">
        <f t="shared" si="577"/>
        <v>42028.5</v>
      </c>
      <c r="U3734" s="18">
        <f t="shared" si="578"/>
        <v>59.822534722217824</v>
      </c>
    </row>
    <row r="3735" spans="1:21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574"/>
        <v>0</v>
      </c>
      <c r="P3735" s="7">
        <v>0</v>
      </c>
      <c r="Q3735" t="str">
        <f t="shared" si="571"/>
        <v>theater</v>
      </c>
      <c r="R3735" t="str">
        <f t="shared" si="575"/>
        <v>plays</v>
      </c>
      <c r="S3735" s="4">
        <f t="shared" si="576"/>
        <v>42103.024398148147</v>
      </c>
      <c r="T3735" s="4">
        <f t="shared" si="577"/>
        <v>42112.9375</v>
      </c>
      <c r="U3735" s="18">
        <f t="shared" si="578"/>
        <v>9.9131018518528435</v>
      </c>
    </row>
    <row r="3736" spans="1:21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574"/>
        <v>28.466666666666669</v>
      </c>
      <c r="P3736" s="7">
        <f t="shared" ref="P3736:P3742" si="579">E3736/L3736</f>
        <v>61</v>
      </c>
      <c r="Q3736" t="str">
        <f t="shared" si="571"/>
        <v>theater</v>
      </c>
      <c r="R3736" t="str">
        <f t="shared" si="575"/>
        <v>plays</v>
      </c>
      <c r="S3736" s="4">
        <f t="shared" si="576"/>
        <v>42089.901574074072</v>
      </c>
      <c r="T3736" s="4">
        <f t="shared" si="577"/>
        <v>42149.901574074072</v>
      </c>
      <c r="U3736" s="18">
        <f t="shared" si="578"/>
        <v>60</v>
      </c>
    </row>
    <row r="3737" spans="1:21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574"/>
        <v>13.333333333333334</v>
      </c>
      <c r="P3737" s="7">
        <f t="shared" si="579"/>
        <v>10</v>
      </c>
      <c r="Q3737" t="str">
        <f t="shared" si="571"/>
        <v>theater</v>
      </c>
      <c r="R3737" t="str">
        <f t="shared" si="575"/>
        <v>plays</v>
      </c>
      <c r="S3737" s="4">
        <f t="shared" si="576"/>
        <v>42122.693159722221</v>
      </c>
      <c r="T3737" s="4">
        <f t="shared" si="577"/>
        <v>42152.693159722221</v>
      </c>
      <c r="U3737" s="18">
        <f t="shared" si="578"/>
        <v>30</v>
      </c>
    </row>
    <row r="3738" spans="1:21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574"/>
        <v>0.66666666666666674</v>
      </c>
      <c r="P3738" s="7">
        <f t="shared" si="579"/>
        <v>10</v>
      </c>
      <c r="Q3738" t="str">
        <f t="shared" si="571"/>
        <v>theater</v>
      </c>
      <c r="R3738" t="str">
        <f t="shared" si="575"/>
        <v>plays</v>
      </c>
      <c r="S3738" s="4">
        <f t="shared" si="576"/>
        <v>42048.711724537032</v>
      </c>
      <c r="T3738" s="4">
        <f t="shared" si="577"/>
        <v>42086.75</v>
      </c>
      <c r="U3738" s="18">
        <f t="shared" si="578"/>
        <v>38.038275462968159</v>
      </c>
    </row>
    <row r="3739" spans="1:21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574"/>
        <v>21.428571428571427</v>
      </c>
      <c r="P3739" s="7">
        <f t="shared" si="579"/>
        <v>37.5</v>
      </c>
      <c r="Q3739" t="str">
        <f t="shared" si="571"/>
        <v>theater</v>
      </c>
      <c r="R3739" t="str">
        <f t="shared" si="575"/>
        <v>plays</v>
      </c>
      <c r="S3739" s="4">
        <f t="shared" si="576"/>
        <v>42297.691006944442</v>
      </c>
      <c r="T3739" s="4">
        <f t="shared" si="577"/>
        <v>42320.290972222225</v>
      </c>
      <c r="U3739" s="18">
        <f t="shared" si="578"/>
        <v>22.599965277782758</v>
      </c>
    </row>
    <row r="3740" spans="1:21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574"/>
        <v>18</v>
      </c>
      <c r="P3740" s="7">
        <f t="shared" si="579"/>
        <v>45</v>
      </c>
      <c r="Q3740" t="str">
        <f t="shared" si="571"/>
        <v>theater</v>
      </c>
      <c r="R3740" t="str">
        <f t="shared" si="575"/>
        <v>plays</v>
      </c>
      <c r="S3740" s="4">
        <f t="shared" si="576"/>
        <v>41813.938715277778</v>
      </c>
      <c r="T3740" s="4">
        <f t="shared" si="577"/>
        <v>41835.916666666664</v>
      </c>
      <c r="U3740" s="18">
        <f t="shared" si="578"/>
        <v>21.97795138888614</v>
      </c>
    </row>
    <row r="3741" spans="1:21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574"/>
        <v>20.125</v>
      </c>
      <c r="P3741" s="7">
        <f t="shared" si="579"/>
        <v>100.625</v>
      </c>
      <c r="Q3741" t="str">
        <f t="shared" si="571"/>
        <v>theater</v>
      </c>
      <c r="R3741" t="str">
        <f t="shared" si="575"/>
        <v>plays</v>
      </c>
      <c r="S3741" s="4">
        <f t="shared" si="576"/>
        <v>42548.449861111112</v>
      </c>
      <c r="T3741" s="4">
        <f t="shared" si="577"/>
        <v>42568.449861111112</v>
      </c>
      <c r="U3741" s="18">
        <f t="shared" si="578"/>
        <v>20</v>
      </c>
    </row>
    <row r="3742" spans="1:21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574"/>
        <v>17.899999999999999</v>
      </c>
      <c r="P3742" s="7">
        <f t="shared" si="579"/>
        <v>25.571428571428573</v>
      </c>
      <c r="Q3742" t="str">
        <f t="shared" si="571"/>
        <v>theater</v>
      </c>
      <c r="R3742" t="str">
        <f t="shared" si="575"/>
        <v>plays</v>
      </c>
      <c r="S3742" s="4">
        <f t="shared" si="576"/>
        <v>41833.089756944442</v>
      </c>
      <c r="T3742" s="4">
        <f t="shared" si="577"/>
        <v>41863.079143518517</v>
      </c>
      <c r="U3742" s="18">
        <f t="shared" si="578"/>
        <v>29.98938657407416</v>
      </c>
    </row>
    <row r="3743" spans="1:21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574"/>
        <v>0</v>
      </c>
      <c r="P3743" s="7">
        <v>0</v>
      </c>
      <c r="Q3743" t="str">
        <f t="shared" ref="Q3743:Q3806" si="580">LEFT(N3743,7)</f>
        <v>theater</v>
      </c>
      <c r="R3743" t="str">
        <f t="shared" si="575"/>
        <v>plays</v>
      </c>
      <c r="S3743" s="4">
        <f t="shared" si="576"/>
        <v>42325.920717592591</v>
      </c>
      <c r="T3743" s="4">
        <f t="shared" si="577"/>
        <v>42355.920717592591</v>
      </c>
      <c r="U3743" s="18">
        <f t="shared" si="578"/>
        <v>30</v>
      </c>
    </row>
    <row r="3744" spans="1:21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574"/>
        <v>2</v>
      </c>
      <c r="P3744" s="7">
        <f>E3744/L3744</f>
        <v>25</v>
      </c>
      <c r="Q3744" t="str">
        <f t="shared" si="580"/>
        <v>theater</v>
      </c>
      <c r="R3744" t="str">
        <f t="shared" si="575"/>
        <v>plays</v>
      </c>
      <c r="S3744" s="4">
        <f t="shared" si="576"/>
        <v>41858.214629629627</v>
      </c>
      <c r="T3744" s="4">
        <f t="shared" si="577"/>
        <v>41888.214629629627</v>
      </c>
      <c r="U3744" s="18">
        <f t="shared" si="578"/>
        <v>30</v>
      </c>
    </row>
    <row r="3745" spans="1:21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574"/>
        <v>0</v>
      </c>
      <c r="P3745" s="7">
        <v>0</v>
      </c>
      <c r="Q3745" t="str">
        <f t="shared" si="580"/>
        <v>theater</v>
      </c>
      <c r="R3745" t="str">
        <f t="shared" si="575"/>
        <v>plays</v>
      </c>
      <c r="S3745" s="4">
        <f t="shared" si="576"/>
        <v>41793.710231481484</v>
      </c>
      <c r="T3745" s="4">
        <f t="shared" si="577"/>
        <v>41823.710231481484</v>
      </c>
      <c r="U3745" s="18">
        <f t="shared" si="578"/>
        <v>30</v>
      </c>
    </row>
    <row r="3746" spans="1:21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574"/>
        <v>0</v>
      </c>
      <c r="P3746" s="7">
        <v>0</v>
      </c>
      <c r="Q3746" t="str">
        <f t="shared" si="580"/>
        <v>theater</v>
      </c>
      <c r="R3746" t="str">
        <f t="shared" si="575"/>
        <v>plays</v>
      </c>
      <c r="S3746" s="4">
        <f t="shared" si="576"/>
        <v>41793.814259259263</v>
      </c>
      <c r="T3746" s="4">
        <f t="shared" si="577"/>
        <v>41825.165972222225</v>
      </c>
      <c r="U3746" s="18">
        <f t="shared" si="578"/>
        <v>31.351712962961756</v>
      </c>
    </row>
    <row r="3747" spans="1:21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574"/>
        <v>10</v>
      </c>
      <c r="P3747" s="7">
        <f t="shared" ref="P3747:P3791" si="581">E3747/L3747</f>
        <v>10</v>
      </c>
      <c r="Q3747" t="str">
        <f t="shared" si="580"/>
        <v>theater</v>
      </c>
      <c r="R3747" t="str">
        <f t="shared" si="575"/>
        <v>plays</v>
      </c>
      <c r="S3747" s="4">
        <f t="shared" si="576"/>
        <v>41831.697939814811</v>
      </c>
      <c r="T3747" s="4">
        <f t="shared" si="577"/>
        <v>41861.697939814811</v>
      </c>
      <c r="U3747" s="18">
        <f t="shared" si="578"/>
        <v>30</v>
      </c>
    </row>
    <row r="3748" spans="1:21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574"/>
        <v>2.3764705882352941</v>
      </c>
      <c r="P3748" s="7">
        <f t="shared" si="581"/>
        <v>202</v>
      </c>
      <c r="Q3748" t="str">
        <f t="shared" si="580"/>
        <v>theater</v>
      </c>
      <c r="R3748" t="str">
        <f t="shared" si="575"/>
        <v>plays</v>
      </c>
      <c r="S3748" s="4">
        <f t="shared" si="576"/>
        <v>42621.389340277776</v>
      </c>
      <c r="T3748" s="4">
        <f t="shared" si="577"/>
        <v>42651.389340277776</v>
      </c>
      <c r="U3748" s="18">
        <f t="shared" si="578"/>
        <v>30</v>
      </c>
    </row>
    <row r="3749" spans="1:21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574"/>
        <v>1</v>
      </c>
      <c r="P3749" s="7">
        <f t="shared" si="581"/>
        <v>25</v>
      </c>
      <c r="Q3749" t="str">
        <f t="shared" si="580"/>
        <v>theater</v>
      </c>
      <c r="R3749" t="str">
        <f t="shared" si="575"/>
        <v>plays</v>
      </c>
      <c r="S3749" s="4">
        <f t="shared" si="576"/>
        <v>42164.299722222218</v>
      </c>
      <c r="T3749" s="4">
        <f t="shared" si="577"/>
        <v>42190.957638888889</v>
      </c>
      <c r="U3749" s="18">
        <f t="shared" si="578"/>
        <v>26.657916666670644</v>
      </c>
    </row>
    <row r="3750" spans="1:21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574"/>
        <v>103.52</v>
      </c>
      <c r="P3750" s="7">
        <f t="shared" si="581"/>
        <v>99.538461538461533</v>
      </c>
      <c r="Q3750" t="str">
        <f t="shared" si="580"/>
        <v>theater</v>
      </c>
      <c r="R3750" t="str">
        <f t="shared" ref="R3750:R3781" si="582">RIGHT(N3750,7)</f>
        <v>musical</v>
      </c>
      <c r="S3750" s="4">
        <f t="shared" si="576"/>
        <v>42395.706435185188</v>
      </c>
      <c r="T3750" s="4">
        <f t="shared" si="577"/>
        <v>42416.249305555553</v>
      </c>
      <c r="U3750" s="18">
        <f t="shared" si="578"/>
        <v>20.542870370365563</v>
      </c>
    </row>
    <row r="3751" spans="1:21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574"/>
        <v>105</v>
      </c>
      <c r="P3751" s="7">
        <f t="shared" si="581"/>
        <v>75</v>
      </c>
      <c r="Q3751" t="str">
        <f t="shared" si="580"/>
        <v>theater</v>
      </c>
      <c r="R3751" t="str">
        <f t="shared" si="582"/>
        <v>musical</v>
      </c>
      <c r="S3751" s="4">
        <f t="shared" si="576"/>
        <v>42458.127175925925</v>
      </c>
      <c r="T3751" s="4">
        <f t="shared" si="577"/>
        <v>42489.165972222225</v>
      </c>
      <c r="U3751" s="18">
        <f t="shared" si="578"/>
        <v>31.038796296299552</v>
      </c>
    </row>
    <row r="3752" spans="1:21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574"/>
        <v>100.44999999999999</v>
      </c>
      <c r="P3752" s="7">
        <f t="shared" si="581"/>
        <v>215.25</v>
      </c>
      <c r="Q3752" t="str">
        <f t="shared" si="580"/>
        <v>theater</v>
      </c>
      <c r="R3752" t="str">
        <f t="shared" si="582"/>
        <v>musical</v>
      </c>
      <c r="S3752" s="4">
        <f t="shared" si="576"/>
        <v>42016.981574074074</v>
      </c>
      <c r="T3752" s="4">
        <f t="shared" si="577"/>
        <v>42045.332638888889</v>
      </c>
      <c r="U3752" s="18">
        <f t="shared" si="578"/>
        <v>28.35106481481489</v>
      </c>
    </row>
    <row r="3753" spans="1:21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574"/>
        <v>132.6</v>
      </c>
      <c r="P3753" s="7">
        <f t="shared" si="581"/>
        <v>120.54545454545455</v>
      </c>
      <c r="Q3753" t="str">
        <f t="shared" si="580"/>
        <v>theater</v>
      </c>
      <c r="R3753" t="str">
        <f t="shared" si="582"/>
        <v>musical</v>
      </c>
      <c r="S3753" s="4">
        <f t="shared" si="576"/>
        <v>42403.035567129627</v>
      </c>
      <c r="T3753" s="4">
        <f t="shared" si="577"/>
        <v>42462.993900462963</v>
      </c>
      <c r="U3753" s="18">
        <f t="shared" si="578"/>
        <v>59.958333333335759</v>
      </c>
    </row>
    <row r="3754" spans="1:21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574"/>
        <v>112.99999999999999</v>
      </c>
      <c r="P3754" s="7">
        <f t="shared" si="581"/>
        <v>37.666666666666664</v>
      </c>
      <c r="Q3754" t="str">
        <f t="shared" si="580"/>
        <v>theater</v>
      </c>
      <c r="R3754" t="str">
        <f t="shared" si="582"/>
        <v>musical</v>
      </c>
      <c r="S3754" s="4">
        <f t="shared" si="576"/>
        <v>42619.802488425921</v>
      </c>
      <c r="T3754" s="4">
        <f t="shared" si="577"/>
        <v>42659.875</v>
      </c>
      <c r="U3754" s="18">
        <f t="shared" si="578"/>
        <v>40.072511574078817</v>
      </c>
    </row>
    <row r="3755" spans="1:21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574"/>
        <v>103.34</v>
      </c>
      <c r="P3755" s="7">
        <f t="shared" si="581"/>
        <v>172.23333333333332</v>
      </c>
      <c r="Q3755" t="str">
        <f t="shared" si="580"/>
        <v>theater</v>
      </c>
      <c r="R3755" t="str">
        <f t="shared" si="582"/>
        <v>musical</v>
      </c>
      <c r="S3755" s="4">
        <f t="shared" si="576"/>
        <v>42128.824074074073</v>
      </c>
      <c r="T3755" s="4">
        <f t="shared" si="577"/>
        <v>42158</v>
      </c>
      <c r="U3755" s="18">
        <f t="shared" si="578"/>
        <v>29.175925925927004</v>
      </c>
    </row>
    <row r="3756" spans="1:21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574"/>
        <v>120</v>
      </c>
      <c r="P3756" s="7">
        <f t="shared" si="581"/>
        <v>111.11111111111111</v>
      </c>
      <c r="Q3756" t="str">
        <f t="shared" si="580"/>
        <v>theater</v>
      </c>
      <c r="R3756" t="str">
        <f t="shared" si="582"/>
        <v>musical</v>
      </c>
      <c r="S3756" s="4">
        <f t="shared" si="576"/>
        <v>41808.881215277775</v>
      </c>
      <c r="T3756" s="4">
        <f t="shared" si="577"/>
        <v>41846.207638888889</v>
      </c>
      <c r="U3756" s="18">
        <f t="shared" si="578"/>
        <v>37.326423611113569</v>
      </c>
    </row>
    <row r="3757" spans="1:21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574"/>
        <v>129.63636363636363</v>
      </c>
      <c r="P3757" s="7">
        <f t="shared" si="581"/>
        <v>25.464285714285715</v>
      </c>
      <c r="Q3757" t="str">
        <f t="shared" si="580"/>
        <v>theater</v>
      </c>
      <c r="R3757" t="str">
        <f t="shared" si="582"/>
        <v>musical</v>
      </c>
      <c r="S3757" s="4">
        <f t="shared" si="576"/>
        <v>42445.866979166662</v>
      </c>
      <c r="T3757" s="4">
        <f t="shared" si="577"/>
        <v>42475.866979166662</v>
      </c>
      <c r="U3757" s="18">
        <f t="shared" si="578"/>
        <v>30</v>
      </c>
    </row>
    <row r="3758" spans="1:21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574"/>
        <v>101.11111111111111</v>
      </c>
      <c r="P3758" s="7">
        <f t="shared" si="581"/>
        <v>267.64705882352939</v>
      </c>
      <c r="Q3758" t="str">
        <f t="shared" si="580"/>
        <v>theater</v>
      </c>
      <c r="R3758" t="str">
        <f t="shared" si="582"/>
        <v>musical</v>
      </c>
      <c r="S3758" s="4">
        <f t="shared" si="576"/>
        <v>41771.814791666664</v>
      </c>
      <c r="T3758" s="4">
        <f t="shared" si="577"/>
        <v>41801.814791666664</v>
      </c>
      <c r="U3758" s="18">
        <f t="shared" si="578"/>
        <v>30</v>
      </c>
    </row>
    <row r="3759" spans="1:21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574"/>
        <v>108.51428571428572</v>
      </c>
      <c r="P3759" s="7">
        <f t="shared" si="581"/>
        <v>75.959999999999994</v>
      </c>
      <c r="Q3759" t="str">
        <f t="shared" si="580"/>
        <v>theater</v>
      </c>
      <c r="R3759" t="str">
        <f t="shared" si="582"/>
        <v>musical</v>
      </c>
      <c r="S3759" s="4">
        <f t="shared" si="576"/>
        <v>41954.850868055553</v>
      </c>
      <c r="T3759" s="4">
        <f t="shared" si="577"/>
        <v>41974.850868055553</v>
      </c>
      <c r="U3759" s="18">
        <f t="shared" si="578"/>
        <v>20</v>
      </c>
    </row>
    <row r="3760" spans="1:21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574"/>
        <v>102.33333333333334</v>
      </c>
      <c r="P3760" s="7">
        <f t="shared" si="581"/>
        <v>59.03846153846154</v>
      </c>
      <c r="Q3760" t="str">
        <f t="shared" si="580"/>
        <v>theater</v>
      </c>
      <c r="R3760" t="str">
        <f t="shared" si="582"/>
        <v>musical</v>
      </c>
      <c r="S3760" s="4">
        <f t="shared" si="576"/>
        <v>41747.471504629633</v>
      </c>
      <c r="T3760" s="4">
        <f t="shared" si="577"/>
        <v>41778.208333333336</v>
      </c>
      <c r="U3760" s="18">
        <f t="shared" si="578"/>
        <v>30.736828703702486</v>
      </c>
    </row>
    <row r="3761" spans="1:21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574"/>
        <v>110.24425000000002</v>
      </c>
      <c r="P3761" s="7">
        <f t="shared" si="581"/>
        <v>50.111022727272733</v>
      </c>
      <c r="Q3761" t="str">
        <f t="shared" si="580"/>
        <v>theater</v>
      </c>
      <c r="R3761" t="str">
        <f t="shared" si="582"/>
        <v>musical</v>
      </c>
      <c r="S3761" s="4">
        <f t="shared" si="576"/>
        <v>42182.108252314814</v>
      </c>
      <c r="T3761" s="4">
        <f t="shared" si="577"/>
        <v>42242.108252314814</v>
      </c>
      <c r="U3761" s="18">
        <f t="shared" si="578"/>
        <v>60</v>
      </c>
    </row>
    <row r="3762" spans="1:21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574"/>
        <v>101.0154</v>
      </c>
      <c r="P3762" s="7">
        <f t="shared" si="581"/>
        <v>55.502967032967035</v>
      </c>
      <c r="Q3762" t="str">
        <f t="shared" si="580"/>
        <v>theater</v>
      </c>
      <c r="R3762" t="str">
        <f t="shared" si="582"/>
        <v>musical</v>
      </c>
      <c r="S3762" s="4">
        <f t="shared" si="576"/>
        <v>41739.525300925925</v>
      </c>
      <c r="T3762" s="4">
        <f t="shared" si="577"/>
        <v>41764.525300925925</v>
      </c>
      <c r="U3762" s="18">
        <f t="shared" si="578"/>
        <v>25</v>
      </c>
    </row>
    <row r="3763" spans="1:21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574"/>
        <v>100</v>
      </c>
      <c r="P3763" s="7">
        <f t="shared" si="581"/>
        <v>166.66666666666666</v>
      </c>
      <c r="Q3763" t="str">
        <f t="shared" si="580"/>
        <v>theater</v>
      </c>
      <c r="R3763" t="str">
        <f t="shared" si="582"/>
        <v>musical</v>
      </c>
      <c r="S3763" s="4">
        <f t="shared" si="576"/>
        <v>42173.466863425929</v>
      </c>
      <c r="T3763" s="4">
        <f t="shared" si="577"/>
        <v>42226.958333333328</v>
      </c>
      <c r="U3763" s="18">
        <f t="shared" si="578"/>
        <v>53.491469907399733</v>
      </c>
    </row>
    <row r="3764" spans="1:21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574"/>
        <v>106.24</v>
      </c>
      <c r="P3764" s="7">
        <f t="shared" si="581"/>
        <v>47.428571428571431</v>
      </c>
      <c r="Q3764" t="str">
        <f t="shared" si="580"/>
        <v>theater</v>
      </c>
      <c r="R3764" t="str">
        <f t="shared" si="582"/>
        <v>musical</v>
      </c>
      <c r="S3764" s="4">
        <f t="shared" si="576"/>
        <v>42193.813530092593</v>
      </c>
      <c r="T3764" s="4">
        <f t="shared" si="577"/>
        <v>42218.813530092593</v>
      </c>
      <c r="U3764" s="18">
        <f t="shared" si="578"/>
        <v>25</v>
      </c>
    </row>
    <row r="3765" spans="1:21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574"/>
        <v>100</v>
      </c>
      <c r="P3765" s="7">
        <f t="shared" si="581"/>
        <v>64.935064935064929</v>
      </c>
      <c r="Q3765" t="str">
        <f t="shared" si="580"/>
        <v>theater</v>
      </c>
      <c r="R3765" t="str">
        <f t="shared" si="582"/>
        <v>musical</v>
      </c>
      <c r="S3765" s="4">
        <f t="shared" si="576"/>
        <v>42065.750300925924</v>
      </c>
      <c r="T3765" s="4">
        <f t="shared" si="577"/>
        <v>42095.708634259259</v>
      </c>
      <c r="U3765" s="18">
        <f t="shared" si="578"/>
        <v>29.958333333335759</v>
      </c>
    </row>
    <row r="3766" spans="1:21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574"/>
        <v>100</v>
      </c>
      <c r="P3766" s="7">
        <f t="shared" si="581"/>
        <v>55.555555555555557</v>
      </c>
      <c r="Q3766" t="str">
        <f t="shared" si="580"/>
        <v>theater</v>
      </c>
      <c r="R3766" t="str">
        <f t="shared" si="582"/>
        <v>musical</v>
      </c>
      <c r="S3766" s="4">
        <f t="shared" si="576"/>
        <v>42499.842962962968</v>
      </c>
      <c r="T3766" s="4">
        <f t="shared" si="577"/>
        <v>42519.025000000001</v>
      </c>
      <c r="U3766" s="18">
        <f t="shared" si="578"/>
        <v>19.182037037033297</v>
      </c>
    </row>
    <row r="3767" spans="1:21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574"/>
        <v>113.45714285714286</v>
      </c>
      <c r="P3767" s="7">
        <f t="shared" si="581"/>
        <v>74.224299065420567</v>
      </c>
      <c r="Q3767" t="str">
        <f t="shared" si="580"/>
        <v>theater</v>
      </c>
      <c r="R3767" t="str">
        <f t="shared" si="582"/>
        <v>musical</v>
      </c>
      <c r="S3767" s="4">
        <f t="shared" si="576"/>
        <v>41820.776412037041</v>
      </c>
      <c r="T3767" s="4">
        <f t="shared" si="577"/>
        <v>41850.776412037041</v>
      </c>
      <c r="U3767" s="18">
        <f t="shared" si="578"/>
        <v>30</v>
      </c>
    </row>
    <row r="3768" spans="1:21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574"/>
        <v>102.65010000000001</v>
      </c>
      <c r="P3768" s="7">
        <f t="shared" si="581"/>
        <v>106.9271875</v>
      </c>
      <c r="Q3768" t="str">
        <f t="shared" si="580"/>
        <v>theater</v>
      </c>
      <c r="R3768" t="str">
        <f t="shared" si="582"/>
        <v>musical</v>
      </c>
      <c r="S3768" s="4">
        <f t="shared" si="576"/>
        <v>41788.167187500003</v>
      </c>
      <c r="T3768" s="4">
        <f t="shared" si="577"/>
        <v>41823.167187500003</v>
      </c>
      <c r="U3768" s="18">
        <f t="shared" si="578"/>
        <v>35</v>
      </c>
    </row>
    <row r="3769" spans="1:21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574"/>
        <v>116.75</v>
      </c>
      <c r="P3769" s="7">
        <f t="shared" si="581"/>
        <v>41.696428571428569</v>
      </c>
      <c r="Q3769" t="str">
        <f t="shared" si="580"/>
        <v>theater</v>
      </c>
      <c r="R3769" t="str">
        <f t="shared" si="582"/>
        <v>musical</v>
      </c>
      <c r="S3769" s="4">
        <f t="shared" si="576"/>
        <v>42050.019641203704</v>
      </c>
      <c r="T3769" s="4">
        <f t="shared" si="577"/>
        <v>42064.207638888889</v>
      </c>
      <c r="U3769" s="18">
        <f t="shared" si="578"/>
        <v>14.18799768518511</v>
      </c>
    </row>
    <row r="3770" spans="1:21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574"/>
        <v>107.65274999999998</v>
      </c>
      <c r="P3770" s="7">
        <f t="shared" si="581"/>
        <v>74.243275862068955</v>
      </c>
      <c r="Q3770" t="str">
        <f t="shared" si="580"/>
        <v>theater</v>
      </c>
      <c r="R3770" t="str">
        <f t="shared" si="582"/>
        <v>musical</v>
      </c>
      <c r="S3770" s="4">
        <f t="shared" si="576"/>
        <v>41772.727893518517</v>
      </c>
      <c r="T3770" s="4">
        <f t="shared" si="577"/>
        <v>41802.727893518517</v>
      </c>
      <c r="U3770" s="18">
        <f t="shared" si="578"/>
        <v>30</v>
      </c>
    </row>
    <row r="3771" spans="1:21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574"/>
        <v>100</v>
      </c>
      <c r="P3771" s="7">
        <f t="shared" si="581"/>
        <v>73.333333333333329</v>
      </c>
      <c r="Q3771" t="str">
        <f t="shared" si="580"/>
        <v>theater</v>
      </c>
      <c r="R3771" t="str">
        <f t="shared" si="582"/>
        <v>musical</v>
      </c>
      <c r="S3771" s="4">
        <f t="shared" si="576"/>
        <v>42445.598136574074</v>
      </c>
      <c r="T3771" s="4">
        <f t="shared" si="577"/>
        <v>42475.598136574074</v>
      </c>
      <c r="U3771" s="18">
        <f t="shared" si="578"/>
        <v>30</v>
      </c>
    </row>
    <row r="3772" spans="1:21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574"/>
        <v>100</v>
      </c>
      <c r="P3772" s="7">
        <f t="shared" si="581"/>
        <v>100</v>
      </c>
      <c r="Q3772" t="str">
        <f t="shared" si="580"/>
        <v>theater</v>
      </c>
      <c r="R3772" t="str">
        <f t="shared" si="582"/>
        <v>musical</v>
      </c>
      <c r="S3772" s="4">
        <f t="shared" si="576"/>
        <v>42138.930671296301</v>
      </c>
      <c r="T3772" s="4">
        <f t="shared" si="577"/>
        <v>42168.930671296301</v>
      </c>
      <c r="U3772" s="18">
        <f t="shared" si="578"/>
        <v>30</v>
      </c>
    </row>
    <row r="3773" spans="1:21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574"/>
        <v>146</v>
      </c>
      <c r="P3773" s="7">
        <f t="shared" si="581"/>
        <v>38.421052631578945</v>
      </c>
      <c r="Q3773" t="str">
        <f t="shared" si="580"/>
        <v>theater</v>
      </c>
      <c r="R3773" t="str">
        <f t="shared" si="582"/>
        <v>musical</v>
      </c>
      <c r="S3773" s="4">
        <f t="shared" si="576"/>
        <v>42493.857083333336</v>
      </c>
      <c r="T3773" s="4">
        <f t="shared" si="577"/>
        <v>42508</v>
      </c>
      <c r="U3773" s="18">
        <f t="shared" si="578"/>
        <v>14.14291666666395</v>
      </c>
    </row>
    <row r="3774" spans="1:21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574"/>
        <v>110.2</v>
      </c>
      <c r="P3774" s="7">
        <f t="shared" si="581"/>
        <v>166.96969696969697</v>
      </c>
      <c r="Q3774" t="str">
        <f t="shared" si="580"/>
        <v>theater</v>
      </c>
      <c r="R3774" t="str">
        <f t="shared" si="582"/>
        <v>musical</v>
      </c>
      <c r="S3774" s="4">
        <f t="shared" si="576"/>
        <v>42682.616967592592</v>
      </c>
      <c r="T3774" s="4">
        <f t="shared" si="577"/>
        <v>42703.25</v>
      </c>
      <c r="U3774" s="18">
        <f t="shared" si="578"/>
        <v>20.633032407407882</v>
      </c>
    </row>
    <row r="3775" spans="1:21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574"/>
        <v>108.2</v>
      </c>
      <c r="P3775" s="7">
        <f t="shared" si="581"/>
        <v>94.912280701754383</v>
      </c>
      <c r="Q3775" t="str">
        <f t="shared" si="580"/>
        <v>theater</v>
      </c>
      <c r="R3775" t="str">
        <f t="shared" si="582"/>
        <v>musical</v>
      </c>
      <c r="S3775" s="4">
        <f t="shared" si="576"/>
        <v>42656.005173611113</v>
      </c>
      <c r="T3775" s="4">
        <f t="shared" si="577"/>
        <v>42689.088888888888</v>
      </c>
      <c r="U3775" s="18">
        <f t="shared" si="578"/>
        <v>33.0837152777749</v>
      </c>
    </row>
    <row r="3776" spans="1:21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574"/>
        <v>100</v>
      </c>
      <c r="P3776" s="7">
        <f t="shared" si="581"/>
        <v>100</v>
      </c>
      <c r="Q3776" t="str">
        <f t="shared" si="580"/>
        <v>theater</v>
      </c>
      <c r="R3776" t="str">
        <f t="shared" si="582"/>
        <v>musical</v>
      </c>
      <c r="S3776" s="4">
        <f t="shared" si="576"/>
        <v>42087.792303240742</v>
      </c>
      <c r="T3776" s="4">
        <f t="shared" si="577"/>
        <v>42103.792303240742</v>
      </c>
      <c r="U3776" s="18">
        <f t="shared" si="578"/>
        <v>16</v>
      </c>
    </row>
    <row r="3777" spans="1:21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574"/>
        <v>100.25</v>
      </c>
      <c r="P3777" s="7">
        <f t="shared" si="581"/>
        <v>143.21428571428572</v>
      </c>
      <c r="Q3777" t="str">
        <f t="shared" si="580"/>
        <v>theater</v>
      </c>
      <c r="R3777" t="str">
        <f t="shared" si="582"/>
        <v>musical</v>
      </c>
      <c r="S3777" s="4">
        <f t="shared" si="576"/>
        <v>42075.942627314813</v>
      </c>
      <c r="T3777" s="4">
        <f t="shared" si="577"/>
        <v>42103.166666666672</v>
      </c>
      <c r="U3777" s="18">
        <f t="shared" si="578"/>
        <v>27.224039351858664</v>
      </c>
    </row>
    <row r="3778" spans="1:21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583">(E3778/D3778)*100</f>
        <v>106.71250000000001</v>
      </c>
      <c r="P3778" s="7">
        <f t="shared" si="581"/>
        <v>90.819148936170208</v>
      </c>
      <c r="Q3778" t="str">
        <f t="shared" si="580"/>
        <v>theater</v>
      </c>
      <c r="R3778" t="str">
        <f t="shared" si="582"/>
        <v>musical</v>
      </c>
      <c r="S3778" s="4">
        <f t="shared" ref="S3778:S3841" si="584" xml:space="preserve"> ((J3778/86400) +25569)</f>
        <v>41814.367800925924</v>
      </c>
      <c r="T3778" s="4">
        <f t="shared" ref="T3778:T3841" si="585" xml:space="preserve"> ((I3778/86400) +25569)</f>
        <v>41852.041666666664</v>
      </c>
      <c r="U3778" s="18">
        <f t="shared" si="578"/>
        <v>37.673865740740439</v>
      </c>
    </row>
    <row r="3779" spans="1:21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583"/>
        <v>143.19999999999999</v>
      </c>
      <c r="P3779" s="7">
        <f t="shared" si="581"/>
        <v>48.542372881355931</v>
      </c>
      <c r="Q3779" t="str">
        <f t="shared" si="580"/>
        <v>theater</v>
      </c>
      <c r="R3779" t="str">
        <f t="shared" si="582"/>
        <v>musical</v>
      </c>
      <c r="S3779" s="4">
        <f t="shared" si="584"/>
        <v>41887.111354166671</v>
      </c>
      <c r="T3779" s="4">
        <f t="shared" si="585"/>
        <v>41909.166666666664</v>
      </c>
      <c r="U3779" s="18">
        <f t="shared" ref="U3779:U3842" si="586">T3779-S3779</f>
        <v>22.055312499993306</v>
      </c>
    </row>
    <row r="3780" spans="1:21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583"/>
        <v>105.04166666666667</v>
      </c>
      <c r="P3780" s="7">
        <f t="shared" si="581"/>
        <v>70.027777777777771</v>
      </c>
      <c r="Q3780" t="str">
        <f t="shared" si="580"/>
        <v>theater</v>
      </c>
      <c r="R3780" t="str">
        <f t="shared" si="582"/>
        <v>musical</v>
      </c>
      <c r="S3780" s="4">
        <f t="shared" si="584"/>
        <v>41989.819212962961</v>
      </c>
      <c r="T3780" s="4">
        <f t="shared" si="585"/>
        <v>42049.819212962961</v>
      </c>
      <c r="U3780" s="18">
        <f t="shared" si="586"/>
        <v>60</v>
      </c>
    </row>
    <row r="3781" spans="1:21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583"/>
        <v>103.98</v>
      </c>
      <c r="P3781" s="7">
        <f t="shared" si="581"/>
        <v>135.62608695652173</v>
      </c>
      <c r="Q3781" t="str">
        <f t="shared" si="580"/>
        <v>theater</v>
      </c>
      <c r="R3781" t="str">
        <f t="shared" si="582"/>
        <v>musical</v>
      </c>
      <c r="S3781" s="4">
        <f t="shared" si="584"/>
        <v>42425.735416666663</v>
      </c>
      <c r="T3781" s="4">
        <f t="shared" si="585"/>
        <v>42455.693749999999</v>
      </c>
      <c r="U3781" s="18">
        <f t="shared" si="586"/>
        <v>29.958333333335759</v>
      </c>
    </row>
    <row r="3782" spans="1:21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583"/>
        <v>120</v>
      </c>
      <c r="P3782" s="7">
        <f t="shared" si="581"/>
        <v>100</v>
      </c>
      <c r="Q3782" t="str">
        <f t="shared" si="580"/>
        <v>theater</v>
      </c>
      <c r="R3782" t="str">
        <f t="shared" ref="R3782:R3809" si="587">RIGHT(N3782,7)</f>
        <v>musical</v>
      </c>
      <c r="S3782" s="4">
        <f t="shared" si="584"/>
        <v>42166.219733796301</v>
      </c>
      <c r="T3782" s="4">
        <f t="shared" si="585"/>
        <v>42198.837500000001</v>
      </c>
      <c r="U3782" s="18">
        <f t="shared" si="586"/>
        <v>32.617766203700739</v>
      </c>
    </row>
    <row r="3783" spans="1:21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583"/>
        <v>109.66666666666667</v>
      </c>
      <c r="P3783" s="7">
        <f t="shared" si="581"/>
        <v>94.90384615384616</v>
      </c>
      <c r="Q3783" t="str">
        <f t="shared" si="580"/>
        <v>theater</v>
      </c>
      <c r="R3783" t="str">
        <f t="shared" si="587"/>
        <v>musical</v>
      </c>
      <c r="S3783" s="4">
        <f t="shared" si="584"/>
        <v>41865.882928240739</v>
      </c>
      <c r="T3783" s="4">
        <f t="shared" si="585"/>
        <v>41890.882928240739</v>
      </c>
      <c r="U3783" s="18">
        <f t="shared" si="586"/>
        <v>25</v>
      </c>
    </row>
    <row r="3784" spans="1:21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583"/>
        <v>101.75</v>
      </c>
      <c r="P3784" s="7">
        <f t="shared" si="581"/>
        <v>75.370370370370367</v>
      </c>
      <c r="Q3784" t="str">
        <f t="shared" si="580"/>
        <v>theater</v>
      </c>
      <c r="R3784" t="str">
        <f t="shared" si="587"/>
        <v>musical</v>
      </c>
      <c r="S3784" s="4">
        <f t="shared" si="584"/>
        <v>42546.862233796295</v>
      </c>
      <c r="T3784" s="4">
        <f t="shared" si="585"/>
        <v>42575.958333333328</v>
      </c>
      <c r="U3784" s="18">
        <f t="shared" si="586"/>
        <v>29.096099537033297</v>
      </c>
    </row>
    <row r="3785" spans="1:21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583"/>
        <v>128.91666666666666</v>
      </c>
      <c r="P3785" s="7">
        <f t="shared" si="581"/>
        <v>64.458333333333329</v>
      </c>
      <c r="Q3785" t="str">
        <f t="shared" si="580"/>
        <v>theater</v>
      </c>
      <c r="R3785" t="str">
        <f t="shared" si="587"/>
        <v>musical</v>
      </c>
      <c r="S3785" s="4">
        <f t="shared" si="584"/>
        <v>42420.140277777777</v>
      </c>
      <c r="T3785" s="4">
        <f t="shared" si="585"/>
        <v>42444.666666666672</v>
      </c>
      <c r="U3785" s="18">
        <f t="shared" si="586"/>
        <v>24.526388888894871</v>
      </c>
    </row>
    <row r="3786" spans="1:21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583"/>
        <v>114.99999999999999</v>
      </c>
      <c r="P3786" s="7">
        <f t="shared" si="581"/>
        <v>115</v>
      </c>
      <c r="Q3786" t="str">
        <f t="shared" si="580"/>
        <v>theater</v>
      </c>
      <c r="R3786" t="str">
        <f t="shared" si="587"/>
        <v>musical</v>
      </c>
      <c r="S3786" s="4">
        <f t="shared" si="584"/>
        <v>42531.980694444443</v>
      </c>
      <c r="T3786" s="4">
        <f t="shared" si="585"/>
        <v>42561.980694444443</v>
      </c>
      <c r="U3786" s="18">
        <f t="shared" si="586"/>
        <v>30</v>
      </c>
    </row>
    <row r="3787" spans="1:21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583"/>
        <v>150.75</v>
      </c>
      <c r="P3787" s="7">
        <f t="shared" si="581"/>
        <v>100.5</v>
      </c>
      <c r="Q3787" t="str">
        <f t="shared" si="580"/>
        <v>theater</v>
      </c>
      <c r="R3787" t="str">
        <f t="shared" si="587"/>
        <v>musical</v>
      </c>
      <c r="S3787" s="4">
        <f t="shared" si="584"/>
        <v>42548.63853009259</v>
      </c>
      <c r="T3787" s="4">
        <f t="shared" si="585"/>
        <v>42584.418749999997</v>
      </c>
      <c r="U3787" s="18">
        <f t="shared" si="586"/>
        <v>35.780219907406718</v>
      </c>
    </row>
    <row r="3788" spans="1:21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583"/>
        <v>110.96666666666665</v>
      </c>
      <c r="P3788" s="7">
        <f t="shared" si="581"/>
        <v>93.774647887323937</v>
      </c>
      <c r="Q3788" t="str">
        <f t="shared" si="580"/>
        <v>theater</v>
      </c>
      <c r="R3788" t="str">
        <f t="shared" si="587"/>
        <v>musical</v>
      </c>
      <c r="S3788" s="4">
        <f t="shared" si="584"/>
        <v>42487.037905092591</v>
      </c>
      <c r="T3788" s="4">
        <f t="shared" si="585"/>
        <v>42517.037905092591</v>
      </c>
      <c r="U3788" s="18">
        <f t="shared" si="586"/>
        <v>30</v>
      </c>
    </row>
    <row r="3789" spans="1:21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583"/>
        <v>100.28571428571429</v>
      </c>
      <c r="P3789" s="7">
        <f t="shared" si="581"/>
        <v>35.1</v>
      </c>
      <c r="Q3789" t="str">
        <f t="shared" si="580"/>
        <v>theater</v>
      </c>
      <c r="R3789" t="str">
        <f t="shared" si="587"/>
        <v>musical</v>
      </c>
      <c r="S3789" s="4">
        <f t="shared" si="584"/>
        <v>42167.534791666665</v>
      </c>
      <c r="T3789" s="4">
        <f t="shared" si="585"/>
        <v>42196.165972222225</v>
      </c>
      <c r="U3789" s="18">
        <f t="shared" si="586"/>
        <v>28.631180555559695</v>
      </c>
    </row>
    <row r="3790" spans="1:21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583"/>
        <v>0.66666666666666674</v>
      </c>
      <c r="P3790" s="7">
        <f t="shared" si="581"/>
        <v>500</v>
      </c>
      <c r="Q3790" t="str">
        <f t="shared" si="580"/>
        <v>theater</v>
      </c>
      <c r="R3790" t="str">
        <f t="shared" si="587"/>
        <v>musical</v>
      </c>
      <c r="S3790" s="4">
        <f t="shared" si="584"/>
        <v>42333.695821759262</v>
      </c>
      <c r="T3790" s="4">
        <f t="shared" si="585"/>
        <v>42361.679166666669</v>
      </c>
      <c r="U3790" s="18">
        <f t="shared" si="586"/>
        <v>27.983344907406718</v>
      </c>
    </row>
    <row r="3791" spans="1:21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583"/>
        <v>3.267605633802817</v>
      </c>
      <c r="P3791" s="7">
        <f t="shared" si="581"/>
        <v>29</v>
      </c>
      <c r="Q3791" t="str">
        <f t="shared" si="580"/>
        <v>theater</v>
      </c>
      <c r="R3791" t="str">
        <f t="shared" si="587"/>
        <v>musical</v>
      </c>
      <c r="S3791" s="4">
        <f t="shared" si="584"/>
        <v>42138.798819444448</v>
      </c>
      <c r="T3791" s="4">
        <f t="shared" si="585"/>
        <v>42170.798819444448</v>
      </c>
      <c r="U3791" s="18">
        <f t="shared" si="586"/>
        <v>32</v>
      </c>
    </row>
    <row r="3792" spans="1:21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583"/>
        <v>0</v>
      </c>
      <c r="P3792" s="7">
        <v>0</v>
      </c>
      <c r="Q3792" t="str">
        <f t="shared" si="580"/>
        <v>theater</v>
      </c>
      <c r="R3792" t="str">
        <f t="shared" si="587"/>
        <v>musical</v>
      </c>
      <c r="S3792" s="4">
        <f t="shared" si="584"/>
        <v>42666.666932870372</v>
      </c>
      <c r="T3792" s="4">
        <f t="shared" si="585"/>
        <v>42696.708599537036</v>
      </c>
      <c r="U3792" s="18">
        <f t="shared" si="586"/>
        <v>30.041666666664241</v>
      </c>
    </row>
    <row r="3793" spans="1:21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583"/>
        <v>0</v>
      </c>
      <c r="P3793" s="7">
        <v>0</v>
      </c>
      <c r="Q3793" t="str">
        <f t="shared" si="580"/>
        <v>theater</v>
      </c>
      <c r="R3793" t="str">
        <f t="shared" si="587"/>
        <v>musical</v>
      </c>
      <c r="S3793" s="4">
        <f t="shared" si="584"/>
        <v>41766.692037037035</v>
      </c>
      <c r="T3793" s="4">
        <f t="shared" si="585"/>
        <v>41826.692037037035</v>
      </c>
      <c r="U3793" s="18">
        <f t="shared" si="586"/>
        <v>60</v>
      </c>
    </row>
    <row r="3794" spans="1:21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583"/>
        <v>0.27999999999999997</v>
      </c>
      <c r="P3794" s="7">
        <f t="shared" ref="P3794:P3803" si="588">E3794/L3794</f>
        <v>17.5</v>
      </c>
      <c r="Q3794" t="str">
        <f t="shared" si="580"/>
        <v>theater</v>
      </c>
      <c r="R3794" t="str">
        <f t="shared" si="587"/>
        <v>musical</v>
      </c>
      <c r="S3794" s="4">
        <f t="shared" si="584"/>
        <v>42170.447013888886</v>
      </c>
      <c r="T3794" s="4">
        <f t="shared" si="585"/>
        <v>42200.447013888886</v>
      </c>
      <c r="U3794" s="18">
        <f t="shared" si="586"/>
        <v>30</v>
      </c>
    </row>
    <row r="3795" spans="1:21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583"/>
        <v>59.657142857142851</v>
      </c>
      <c r="P3795" s="7">
        <f t="shared" si="588"/>
        <v>174</v>
      </c>
      <c r="Q3795" t="str">
        <f t="shared" si="580"/>
        <v>theater</v>
      </c>
      <c r="R3795" t="str">
        <f t="shared" si="587"/>
        <v>musical</v>
      </c>
      <c r="S3795" s="4">
        <f t="shared" si="584"/>
        <v>41968.938993055555</v>
      </c>
      <c r="T3795" s="4">
        <f t="shared" si="585"/>
        <v>41989.938993055555</v>
      </c>
      <c r="U3795" s="18">
        <f t="shared" si="586"/>
        <v>21</v>
      </c>
    </row>
    <row r="3796" spans="1:21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583"/>
        <v>1</v>
      </c>
      <c r="P3796" s="7">
        <f t="shared" si="588"/>
        <v>50</v>
      </c>
      <c r="Q3796" t="str">
        <f t="shared" si="580"/>
        <v>theater</v>
      </c>
      <c r="R3796" t="str">
        <f t="shared" si="587"/>
        <v>musical</v>
      </c>
      <c r="S3796" s="4">
        <f t="shared" si="584"/>
        <v>42132.58048611111</v>
      </c>
      <c r="T3796" s="4">
        <f t="shared" si="585"/>
        <v>42162.58048611111</v>
      </c>
      <c r="U3796" s="18">
        <f t="shared" si="586"/>
        <v>30</v>
      </c>
    </row>
    <row r="3797" spans="1:21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583"/>
        <v>1.6666666666666667</v>
      </c>
      <c r="P3797" s="7">
        <f t="shared" si="588"/>
        <v>5</v>
      </c>
      <c r="Q3797" t="str">
        <f t="shared" si="580"/>
        <v>theater</v>
      </c>
      <c r="R3797" t="str">
        <f t="shared" si="587"/>
        <v>musical</v>
      </c>
      <c r="S3797" s="4">
        <f t="shared" si="584"/>
        <v>42201.436226851853</v>
      </c>
      <c r="T3797" s="4">
        <f t="shared" si="585"/>
        <v>42244.9375</v>
      </c>
      <c r="U3797" s="18">
        <f t="shared" si="586"/>
        <v>43.501273148147448</v>
      </c>
    </row>
    <row r="3798" spans="1:21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583"/>
        <v>4.4444444444444444E-3</v>
      </c>
      <c r="P3798" s="7">
        <f t="shared" si="588"/>
        <v>1</v>
      </c>
      <c r="Q3798" t="str">
        <f t="shared" si="580"/>
        <v>theater</v>
      </c>
      <c r="R3798" t="str">
        <f t="shared" si="587"/>
        <v>musical</v>
      </c>
      <c r="S3798" s="4">
        <f t="shared" si="584"/>
        <v>42689.029583333337</v>
      </c>
      <c r="T3798" s="4">
        <f t="shared" si="585"/>
        <v>42749.029583333337</v>
      </c>
      <c r="U3798" s="18">
        <f t="shared" si="586"/>
        <v>60</v>
      </c>
    </row>
    <row r="3799" spans="1:21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583"/>
        <v>89.666666666666657</v>
      </c>
      <c r="P3799" s="7">
        <f t="shared" si="588"/>
        <v>145.40540540540542</v>
      </c>
      <c r="Q3799" t="str">
        <f t="shared" si="580"/>
        <v>theater</v>
      </c>
      <c r="R3799" t="str">
        <f t="shared" si="587"/>
        <v>musical</v>
      </c>
      <c r="S3799" s="4">
        <f t="shared" si="584"/>
        <v>42084.881539351853</v>
      </c>
      <c r="T3799" s="4">
        <f t="shared" si="585"/>
        <v>42114.881539351853</v>
      </c>
      <c r="U3799" s="18">
        <f t="shared" si="586"/>
        <v>30</v>
      </c>
    </row>
    <row r="3800" spans="1:21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583"/>
        <v>1.4642857142857144</v>
      </c>
      <c r="P3800" s="7">
        <f t="shared" si="588"/>
        <v>205</v>
      </c>
      <c r="Q3800" t="str">
        <f t="shared" si="580"/>
        <v>theater</v>
      </c>
      <c r="R3800" t="str">
        <f t="shared" si="587"/>
        <v>musical</v>
      </c>
      <c r="S3800" s="4">
        <f t="shared" si="584"/>
        <v>41831.722777777773</v>
      </c>
      <c r="T3800" s="4">
        <f t="shared" si="585"/>
        <v>41861.722777777773</v>
      </c>
      <c r="U3800" s="18">
        <f t="shared" si="586"/>
        <v>30</v>
      </c>
    </row>
    <row r="3801" spans="1:21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583"/>
        <v>4.0199999999999996</v>
      </c>
      <c r="P3801" s="7">
        <f t="shared" si="588"/>
        <v>100.5</v>
      </c>
      <c r="Q3801" t="str">
        <f t="shared" si="580"/>
        <v>theater</v>
      </c>
      <c r="R3801" t="str">
        <f t="shared" si="587"/>
        <v>musical</v>
      </c>
      <c r="S3801" s="4">
        <f t="shared" si="584"/>
        <v>42410.93105324074</v>
      </c>
      <c r="T3801" s="4">
        <f t="shared" si="585"/>
        <v>42440.93105324074</v>
      </c>
      <c r="U3801" s="18">
        <f t="shared" si="586"/>
        <v>30</v>
      </c>
    </row>
    <row r="3802" spans="1:21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583"/>
        <v>4.004545454545454</v>
      </c>
      <c r="P3802" s="7">
        <f t="shared" si="588"/>
        <v>55.0625</v>
      </c>
      <c r="Q3802" t="str">
        <f t="shared" si="580"/>
        <v>theater</v>
      </c>
      <c r="R3802" t="str">
        <f t="shared" si="587"/>
        <v>musical</v>
      </c>
      <c r="S3802" s="4">
        <f t="shared" si="584"/>
        <v>41982.737071759257</v>
      </c>
      <c r="T3802" s="4">
        <f t="shared" si="585"/>
        <v>42015.207638888889</v>
      </c>
      <c r="U3802" s="18">
        <f t="shared" si="586"/>
        <v>32.4705671296324</v>
      </c>
    </row>
    <row r="3803" spans="1:21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583"/>
        <v>8.52</v>
      </c>
      <c r="P3803" s="7">
        <f t="shared" si="588"/>
        <v>47.333333333333336</v>
      </c>
      <c r="Q3803" t="str">
        <f t="shared" si="580"/>
        <v>theater</v>
      </c>
      <c r="R3803" t="str">
        <f t="shared" si="587"/>
        <v>musical</v>
      </c>
      <c r="S3803" s="4">
        <f t="shared" si="584"/>
        <v>41975.676111111112</v>
      </c>
      <c r="T3803" s="4">
        <f t="shared" si="585"/>
        <v>42006.676111111112</v>
      </c>
      <c r="U3803" s="18">
        <f t="shared" si="586"/>
        <v>31</v>
      </c>
    </row>
    <row r="3804" spans="1:21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583"/>
        <v>0</v>
      </c>
      <c r="P3804" s="7">
        <v>0</v>
      </c>
      <c r="Q3804" t="str">
        <f t="shared" si="580"/>
        <v>theater</v>
      </c>
      <c r="R3804" t="str">
        <f t="shared" si="587"/>
        <v>musical</v>
      </c>
      <c r="S3804" s="4">
        <f t="shared" si="584"/>
        <v>42269.126226851848</v>
      </c>
      <c r="T3804" s="4">
        <f t="shared" si="585"/>
        <v>42299.126226851848</v>
      </c>
      <c r="U3804" s="18">
        <f t="shared" si="586"/>
        <v>30</v>
      </c>
    </row>
    <row r="3805" spans="1:21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583"/>
        <v>19.650000000000002</v>
      </c>
      <c r="P3805" s="7">
        <f>E3805/L3805</f>
        <v>58.95</v>
      </c>
      <c r="Q3805" t="str">
        <f t="shared" si="580"/>
        <v>theater</v>
      </c>
      <c r="R3805" t="str">
        <f t="shared" si="587"/>
        <v>musical</v>
      </c>
      <c r="S3805" s="4">
        <f t="shared" si="584"/>
        <v>42403.971851851849</v>
      </c>
      <c r="T3805" s="4">
        <f t="shared" si="585"/>
        <v>42433.971851851849</v>
      </c>
      <c r="U3805" s="18">
        <f t="shared" si="586"/>
        <v>30</v>
      </c>
    </row>
    <row r="3806" spans="1:21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583"/>
        <v>0</v>
      </c>
      <c r="P3806" s="7">
        <v>0</v>
      </c>
      <c r="Q3806" t="str">
        <f t="shared" si="580"/>
        <v>theater</v>
      </c>
      <c r="R3806" t="str">
        <f t="shared" si="587"/>
        <v>musical</v>
      </c>
      <c r="S3806" s="4">
        <f t="shared" si="584"/>
        <v>42527.00953703704</v>
      </c>
      <c r="T3806" s="4">
        <f t="shared" si="585"/>
        <v>42582.291666666672</v>
      </c>
      <c r="U3806" s="18">
        <f t="shared" si="586"/>
        <v>55.282129629631527</v>
      </c>
    </row>
    <row r="3807" spans="1:21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583"/>
        <v>2E-3</v>
      </c>
      <c r="P3807" s="7">
        <f t="shared" ref="P3807:P3838" si="589">E3807/L3807</f>
        <v>1.5</v>
      </c>
      <c r="Q3807" t="str">
        <f t="shared" ref="Q3807:Q3870" si="590">LEFT(N3807,7)</f>
        <v>theater</v>
      </c>
      <c r="R3807" t="str">
        <f t="shared" si="587"/>
        <v>musical</v>
      </c>
      <c r="S3807" s="4">
        <f t="shared" si="584"/>
        <v>41849.887037037035</v>
      </c>
      <c r="T3807" s="4">
        <f t="shared" si="585"/>
        <v>41909.887037037035</v>
      </c>
      <c r="U3807" s="18">
        <f t="shared" si="586"/>
        <v>60</v>
      </c>
    </row>
    <row r="3808" spans="1:21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583"/>
        <v>6.6666666666666666E-2</v>
      </c>
      <c r="P3808" s="7">
        <f t="shared" si="589"/>
        <v>5</v>
      </c>
      <c r="Q3808" t="str">
        <f t="shared" si="590"/>
        <v>theater</v>
      </c>
      <c r="R3808" t="str">
        <f t="shared" si="587"/>
        <v>musical</v>
      </c>
      <c r="S3808" s="4">
        <f t="shared" si="584"/>
        <v>41799.259039351848</v>
      </c>
      <c r="T3808" s="4">
        <f t="shared" si="585"/>
        <v>41819.259039351848</v>
      </c>
      <c r="U3808" s="18">
        <f t="shared" si="586"/>
        <v>20</v>
      </c>
    </row>
    <row r="3809" spans="1:21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583"/>
        <v>30.333333333333336</v>
      </c>
      <c r="P3809" s="7">
        <f t="shared" si="589"/>
        <v>50.555555555555557</v>
      </c>
      <c r="Q3809" t="str">
        <f t="shared" si="590"/>
        <v>theater</v>
      </c>
      <c r="R3809" t="str">
        <f t="shared" si="587"/>
        <v>musical</v>
      </c>
      <c r="S3809" s="4">
        <f t="shared" si="584"/>
        <v>42090.909016203703</v>
      </c>
      <c r="T3809" s="4">
        <f t="shared" si="585"/>
        <v>42097.909016203703</v>
      </c>
      <c r="U3809" s="18">
        <f t="shared" si="586"/>
        <v>7</v>
      </c>
    </row>
    <row r="3810" spans="1:21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583"/>
        <v>100</v>
      </c>
      <c r="P3810" s="7">
        <f t="shared" si="589"/>
        <v>41.666666666666664</v>
      </c>
      <c r="Q3810" t="str">
        <f t="shared" si="590"/>
        <v>theater</v>
      </c>
      <c r="R3810" t="str">
        <f t="shared" ref="R3810:R3841" si="591">RIGHT(N3810,5)</f>
        <v>plays</v>
      </c>
      <c r="S3810" s="4">
        <f t="shared" si="584"/>
        <v>42059.453923611116</v>
      </c>
      <c r="T3810" s="4">
        <f t="shared" si="585"/>
        <v>42119.412256944444</v>
      </c>
      <c r="U3810" s="18">
        <f t="shared" si="586"/>
        <v>59.958333333328483</v>
      </c>
    </row>
    <row r="3811" spans="1:21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583"/>
        <v>101.25</v>
      </c>
      <c r="P3811" s="7">
        <f t="shared" si="589"/>
        <v>53.289473684210527</v>
      </c>
      <c r="Q3811" t="str">
        <f t="shared" si="590"/>
        <v>theater</v>
      </c>
      <c r="R3811" t="str">
        <f t="shared" si="591"/>
        <v>plays</v>
      </c>
      <c r="S3811" s="4">
        <f t="shared" si="584"/>
        <v>41800.526701388888</v>
      </c>
      <c r="T3811" s="4">
        <f t="shared" si="585"/>
        <v>41850.958333333336</v>
      </c>
      <c r="U3811" s="18">
        <f t="shared" si="586"/>
        <v>50.431631944447872</v>
      </c>
    </row>
    <row r="3812" spans="1:21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583"/>
        <v>121.73333333333333</v>
      </c>
      <c r="P3812" s="7">
        <f t="shared" si="589"/>
        <v>70.230769230769226</v>
      </c>
      <c r="Q3812" t="str">
        <f t="shared" si="590"/>
        <v>theater</v>
      </c>
      <c r="R3812" t="str">
        <f t="shared" si="591"/>
        <v>plays</v>
      </c>
      <c r="S3812" s="4">
        <f t="shared" si="584"/>
        <v>42054.849050925928</v>
      </c>
      <c r="T3812" s="4">
        <f t="shared" si="585"/>
        <v>42084.807384259257</v>
      </c>
      <c r="U3812" s="18">
        <f t="shared" si="586"/>
        <v>29.958333333328483</v>
      </c>
    </row>
    <row r="3813" spans="1:21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583"/>
        <v>330</v>
      </c>
      <c r="P3813" s="7">
        <f t="shared" si="589"/>
        <v>43.421052631578945</v>
      </c>
      <c r="Q3813" t="str">
        <f t="shared" si="590"/>
        <v>theater</v>
      </c>
      <c r="R3813" t="str">
        <f t="shared" si="591"/>
        <v>plays</v>
      </c>
      <c r="S3813" s="4">
        <f t="shared" si="584"/>
        <v>42487.62700231481</v>
      </c>
      <c r="T3813" s="4">
        <f t="shared" si="585"/>
        <v>42521.458333333328</v>
      </c>
      <c r="U3813" s="18">
        <f t="shared" si="586"/>
        <v>33.83133101851854</v>
      </c>
    </row>
    <row r="3814" spans="1:21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583"/>
        <v>109.55</v>
      </c>
      <c r="P3814" s="7">
        <f t="shared" si="589"/>
        <v>199.18181818181819</v>
      </c>
      <c r="Q3814" t="str">
        <f t="shared" si="590"/>
        <v>theater</v>
      </c>
      <c r="R3814" t="str">
        <f t="shared" si="591"/>
        <v>plays</v>
      </c>
      <c r="S3814" s="4">
        <f t="shared" si="584"/>
        <v>42109.751250000001</v>
      </c>
      <c r="T3814" s="4">
        <f t="shared" si="585"/>
        <v>42156.165972222225</v>
      </c>
      <c r="U3814" s="18">
        <f t="shared" si="586"/>
        <v>46.414722222223645</v>
      </c>
    </row>
    <row r="3815" spans="1:21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583"/>
        <v>100.95190476190474</v>
      </c>
      <c r="P3815" s="7">
        <f t="shared" si="589"/>
        <v>78.518148148148143</v>
      </c>
      <c r="Q3815" t="str">
        <f t="shared" si="590"/>
        <v>theater</v>
      </c>
      <c r="R3815" t="str">
        <f t="shared" si="591"/>
        <v>plays</v>
      </c>
      <c r="S3815" s="4">
        <f t="shared" si="584"/>
        <v>42497.275706018518</v>
      </c>
      <c r="T3815" s="4">
        <f t="shared" si="585"/>
        <v>42535.904861111107</v>
      </c>
      <c r="U3815" s="18">
        <f t="shared" si="586"/>
        <v>38.629155092588917</v>
      </c>
    </row>
    <row r="3816" spans="1:21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583"/>
        <v>140.13333333333333</v>
      </c>
      <c r="P3816" s="7">
        <f t="shared" si="589"/>
        <v>61.823529411764703</v>
      </c>
      <c r="Q3816" t="str">
        <f t="shared" si="590"/>
        <v>theater</v>
      </c>
      <c r="R3816" t="str">
        <f t="shared" si="591"/>
        <v>plays</v>
      </c>
      <c r="S3816" s="4">
        <f t="shared" si="584"/>
        <v>42058.904074074075</v>
      </c>
      <c r="T3816" s="4">
        <f t="shared" si="585"/>
        <v>42095.165972222225</v>
      </c>
      <c r="U3816" s="18">
        <f t="shared" si="586"/>
        <v>36.261898148150067</v>
      </c>
    </row>
    <row r="3817" spans="1:21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583"/>
        <v>100.001</v>
      </c>
      <c r="P3817" s="7">
        <f t="shared" si="589"/>
        <v>50.000500000000002</v>
      </c>
      <c r="Q3817" t="str">
        <f t="shared" si="590"/>
        <v>theater</v>
      </c>
      <c r="R3817" t="str">
        <f t="shared" si="591"/>
        <v>plays</v>
      </c>
      <c r="S3817" s="4">
        <f t="shared" si="584"/>
        <v>42207.259918981479</v>
      </c>
      <c r="T3817" s="4">
        <f t="shared" si="585"/>
        <v>42236.958333333328</v>
      </c>
      <c r="U3817" s="18">
        <f t="shared" si="586"/>
        <v>29.698414351849351</v>
      </c>
    </row>
    <row r="3818" spans="1:21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583"/>
        <v>119.238</v>
      </c>
      <c r="P3818" s="7">
        <f t="shared" si="589"/>
        <v>48.339729729729726</v>
      </c>
      <c r="Q3818" t="str">
        <f t="shared" si="590"/>
        <v>theater</v>
      </c>
      <c r="R3818" t="str">
        <f t="shared" si="591"/>
        <v>plays</v>
      </c>
      <c r="S3818" s="4">
        <f t="shared" si="584"/>
        <v>41807.690081018518</v>
      </c>
      <c r="T3818" s="4">
        <f t="shared" si="585"/>
        <v>41837.690081018518</v>
      </c>
      <c r="U3818" s="18">
        <f t="shared" si="586"/>
        <v>30</v>
      </c>
    </row>
    <row r="3819" spans="1:21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583"/>
        <v>107.25</v>
      </c>
      <c r="P3819" s="7">
        <f t="shared" si="589"/>
        <v>107.25</v>
      </c>
      <c r="Q3819" t="str">
        <f t="shared" si="590"/>
        <v>theater</v>
      </c>
      <c r="R3819" t="str">
        <f t="shared" si="591"/>
        <v>plays</v>
      </c>
      <c r="S3819" s="4">
        <f t="shared" si="584"/>
        <v>42284.69694444444</v>
      </c>
      <c r="T3819" s="4">
        <f t="shared" si="585"/>
        <v>42301.165972222225</v>
      </c>
      <c r="U3819" s="18">
        <f t="shared" si="586"/>
        <v>16.469027777784504</v>
      </c>
    </row>
    <row r="3820" spans="1:21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583"/>
        <v>227.99999999999997</v>
      </c>
      <c r="P3820" s="7">
        <f t="shared" si="589"/>
        <v>57</v>
      </c>
      <c r="Q3820" t="str">
        <f t="shared" si="590"/>
        <v>theater</v>
      </c>
      <c r="R3820" t="str">
        <f t="shared" si="591"/>
        <v>plays</v>
      </c>
      <c r="S3820" s="4">
        <f t="shared" si="584"/>
        <v>42045.84238425926</v>
      </c>
      <c r="T3820" s="4">
        <f t="shared" si="585"/>
        <v>42075.800717592589</v>
      </c>
      <c r="U3820" s="18">
        <f t="shared" si="586"/>
        <v>29.958333333328483</v>
      </c>
    </row>
    <row r="3821" spans="1:21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583"/>
        <v>106.4</v>
      </c>
      <c r="P3821" s="7">
        <f t="shared" si="589"/>
        <v>40.92307692307692</v>
      </c>
      <c r="Q3821" t="str">
        <f t="shared" si="590"/>
        <v>theater</v>
      </c>
      <c r="R3821" t="str">
        <f t="shared" si="591"/>
        <v>plays</v>
      </c>
      <c r="S3821" s="4">
        <f t="shared" si="584"/>
        <v>42184.209537037037</v>
      </c>
      <c r="T3821" s="4">
        <f t="shared" si="585"/>
        <v>42202.876388888893</v>
      </c>
      <c r="U3821" s="18">
        <f t="shared" si="586"/>
        <v>18.666851851856336</v>
      </c>
    </row>
    <row r="3822" spans="1:21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583"/>
        <v>143.33333333333334</v>
      </c>
      <c r="P3822" s="7">
        <f t="shared" si="589"/>
        <v>21.5</v>
      </c>
      <c r="Q3822" t="str">
        <f t="shared" si="590"/>
        <v>theater</v>
      </c>
      <c r="R3822" t="str">
        <f t="shared" si="591"/>
        <v>plays</v>
      </c>
      <c r="S3822" s="4">
        <f t="shared" si="584"/>
        <v>42160.651817129634</v>
      </c>
      <c r="T3822" s="4">
        <f t="shared" si="585"/>
        <v>42190.651817129634</v>
      </c>
      <c r="U3822" s="18">
        <f t="shared" si="586"/>
        <v>30</v>
      </c>
    </row>
    <row r="3823" spans="1:21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583"/>
        <v>104.54285714285714</v>
      </c>
      <c r="P3823" s="7">
        <f t="shared" si="589"/>
        <v>79.543478260869563</v>
      </c>
      <c r="Q3823" t="str">
        <f t="shared" si="590"/>
        <v>theater</v>
      </c>
      <c r="R3823" t="str">
        <f t="shared" si="591"/>
        <v>plays</v>
      </c>
      <c r="S3823" s="4">
        <f t="shared" si="584"/>
        <v>42341.180636574078</v>
      </c>
      <c r="T3823" s="4">
        <f t="shared" si="585"/>
        <v>42373.180636574078</v>
      </c>
      <c r="U3823" s="18">
        <f t="shared" si="586"/>
        <v>32</v>
      </c>
    </row>
    <row r="3824" spans="1:21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583"/>
        <v>110.02000000000001</v>
      </c>
      <c r="P3824" s="7">
        <f t="shared" si="589"/>
        <v>72.381578947368425</v>
      </c>
      <c r="Q3824" t="str">
        <f t="shared" si="590"/>
        <v>theater</v>
      </c>
      <c r="R3824" t="str">
        <f t="shared" si="591"/>
        <v>plays</v>
      </c>
      <c r="S3824" s="4">
        <f t="shared" si="584"/>
        <v>42329.838159722218</v>
      </c>
      <c r="T3824" s="4">
        <f t="shared" si="585"/>
        <v>42388.957638888889</v>
      </c>
      <c r="U3824" s="18">
        <f t="shared" si="586"/>
        <v>59.119479166671226</v>
      </c>
    </row>
    <row r="3825" spans="1:21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583"/>
        <v>106</v>
      </c>
      <c r="P3825" s="7">
        <f t="shared" si="589"/>
        <v>64.634146341463421</v>
      </c>
      <c r="Q3825" t="str">
        <f t="shared" si="590"/>
        <v>theater</v>
      </c>
      <c r="R3825" t="str">
        <f t="shared" si="591"/>
        <v>plays</v>
      </c>
      <c r="S3825" s="4">
        <f t="shared" si="584"/>
        <v>42170.910231481481</v>
      </c>
      <c r="T3825" s="4">
        <f t="shared" si="585"/>
        <v>42205.165972222225</v>
      </c>
      <c r="U3825" s="18">
        <f t="shared" si="586"/>
        <v>34.255740740743931</v>
      </c>
    </row>
    <row r="3826" spans="1:21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583"/>
        <v>108</v>
      </c>
      <c r="P3826" s="7">
        <f t="shared" si="589"/>
        <v>38.571428571428569</v>
      </c>
      <c r="Q3826" t="str">
        <f t="shared" si="590"/>
        <v>theater</v>
      </c>
      <c r="R3826" t="str">
        <f t="shared" si="591"/>
        <v>plays</v>
      </c>
      <c r="S3826" s="4">
        <f t="shared" si="584"/>
        <v>42571.626192129625</v>
      </c>
      <c r="T3826" s="4">
        <f t="shared" si="585"/>
        <v>42583.570138888885</v>
      </c>
      <c r="U3826" s="18">
        <f t="shared" si="586"/>
        <v>11.943946759260143</v>
      </c>
    </row>
    <row r="3827" spans="1:21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583"/>
        <v>105.42</v>
      </c>
      <c r="P3827" s="7">
        <f t="shared" si="589"/>
        <v>107.57142857142857</v>
      </c>
      <c r="Q3827" t="str">
        <f t="shared" si="590"/>
        <v>theater</v>
      </c>
      <c r="R3827" t="str">
        <f t="shared" si="591"/>
        <v>plays</v>
      </c>
      <c r="S3827" s="4">
        <f t="shared" si="584"/>
        <v>42151.069606481484</v>
      </c>
      <c r="T3827" s="4">
        <f t="shared" si="585"/>
        <v>42172.069606481484</v>
      </c>
      <c r="U3827" s="18">
        <f t="shared" si="586"/>
        <v>21</v>
      </c>
    </row>
    <row r="3828" spans="1:21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583"/>
        <v>119.16666666666667</v>
      </c>
      <c r="P3828" s="7">
        <f t="shared" si="589"/>
        <v>27.5</v>
      </c>
      <c r="Q3828" t="str">
        <f t="shared" si="590"/>
        <v>theater</v>
      </c>
      <c r="R3828" t="str">
        <f t="shared" si="591"/>
        <v>plays</v>
      </c>
      <c r="S3828" s="4">
        <f t="shared" si="584"/>
        <v>42101.423541666663</v>
      </c>
      <c r="T3828" s="4">
        <f t="shared" si="585"/>
        <v>42131.423541666663</v>
      </c>
      <c r="U3828" s="18">
        <f t="shared" si="586"/>
        <v>30</v>
      </c>
    </row>
    <row r="3829" spans="1:21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583"/>
        <v>152.66666666666666</v>
      </c>
      <c r="P3829" s="7">
        <f t="shared" si="589"/>
        <v>70.461538461538467</v>
      </c>
      <c r="Q3829" t="str">
        <f t="shared" si="590"/>
        <v>theater</v>
      </c>
      <c r="R3829" t="str">
        <f t="shared" si="591"/>
        <v>plays</v>
      </c>
      <c r="S3829" s="4">
        <f t="shared" si="584"/>
        <v>42034.928252314814</v>
      </c>
      <c r="T3829" s="4">
        <f t="shared" si="585"/>
        <v>42090</v>
      </c>
      <c r="U3829" s="18">
        <f t="shared" si="586"/>
        <v>55.071747685185983</v>
      </c>
    </row>
    <row r="3830" spans="1:21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583"/>
        <v>100</v>
      </c>
      <c r="P3830" s="7">
        <f t="shared" si="589"/>
        <v>178.57142857142858</v>
      </c>
      <c r="Q3830" t="str">
        <f t="shared" si="590"/>
        <v>theater</v>
      </c>
      <c r="R3830" t="str">
        <f t="shared" si="591"/>
        <v>plays</v>
      </c>
      <c r="S3830" s="4">
        <f t="shared" si="584"/>
        <v>41944.527627314819</v>
      </c>
      <c r="T3830" s="4">
        <f t="shared" si="585"/>
        <v>42004.569293981476</v>
      </c>
      <c r="U3830" s="18">
        <f t="shared" si="586"/>
        <v>60.041666666656965</v>
      </c>
    </row>
    <row r="3831" spans="1:21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583"/>
        <v>100.2</v>
      </c>
      <c r="P3831" s="7">
        <f t="shared" si="589"/>
        <v>62.625</v>
      </c>
      <c r="Q3831" t="str">
        <f t="shared" si="590"/>
        <v>theater</v>
      </c>
      <c r="R3831" t="str">
        <f t="shared" si="591"/>
        <v>plays</v>
      </c>
      <c r="S3831" s="4">
        <f t="shared" si="584"/>
        <v>42593.865405092598</v>
      </c>
      <c r="T3831" s="4">
        <f t="shared" si="585"/>
        <v>42613.865405092598</v>
      </c>
      <c r="U3831" s="18">
        <f t="shared" si="586"/>
        <v>20</v>
      </c>
    </row>
    <row r="3832" spans="1:21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583"/>
        <v>225</v>
      </c>
      <c r="P3832" s="7">
        <f t="shared" si="589"/>
        <v>75</v>
      </c>
      <c r="Q3832" t="str">
        <f t="shared" si="590"/>
        <v>theater</v>
      </c>
      <c r="R3832" t="str">
        <f t="shared" si="591"/>
        <v>plays</v>
      </c>
      <c r="S3832" s="4">
        <f t="shared" si="584"/>
        <v>42503.740868055553</v>
      </c>
      <c r="T3832" s="4">
        <f t="shared" si="585"/>
        <v>42517.740868055553</v>
      </c>
      <c r="U3832" s="18">
        <f t="shared" si="586"/>
        <v>14</v>
      </c>
    </row>
    <row r="3833" spans="1:21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583"/>
        <v>106.02199999999999</v>
      </c>
      <c r="P3833" s="7">
        <f t="shared" si="589"/>
        <v>58.901111111111113</v>
      </c>
      <c r="Q3833" t="str">
        <f t="shared" si="590"/>
        <v>theater</v>
      </c>
      <c r="R3833" t="str">
        <f t="shared" si="591"/>
        <v>plays</v>
      </c>
      <c r="S3833" s="4">
        <f t="shared" si="584"/>
        <v>41927.848900462966</v>
      </c>
      <c r="T3833" s="4">
        <f t="shared" si="585"/>
        <v>41948.890567129631</v>
      </c>
      <c r="U3833" s="18">
        <f t="shared" si="586"/>
        <v>21.041666666664241</v>
      </c>
    </row>
    <row r="3834" spans="1:21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583"/>
        <v>104.66666666666666</v>
      </c>
      <c r="P3834" s="7">
        <f t="shared" si="589"/>
        <v>139.55555555555554</v>
      </c>
      <c r="Q3834" t="str">
        <f t="shared" si="590"/>
        <v>theater</v>
      </c>
      <c r="R3834" t="str">
        <f t="shared" si="591"/>
        <v>plays</v>
      </c>
      <c r="S3834" s="4">
        <f t="shared" si="584"/>
        <v>42375.114988425921</v>
      </c>
      <c r="T3834" s="4">
        <f t="shared" si="585"/>
        <v>42420.114988425921</v>
      </c>
      <c r="U3834" s="18">
        <f t="shared" si="586"/>
        <v>45</v>
      </c>
    </row>
    <row r="3835" spans="1:21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583"/>
        <v>116.66666666666667</v>
      </c>
      <c r="P3835" s="7">
        <f t="shared" si="589"/>
        <v>70</v>
      </c>
      <c r="Q3835" t="str">
        <f t="shared" si="590"/>
        <v>theater</v>
      </c>
      <c r="R3835" t="str">
        <f t="shared" si="591"/>
        <v>plays</v>
      </c>
      <c r="S3835" s="4">
        <f t="shared" si="584"/>
        <v>41963.872361111113</v>
      </c>
      <c r="T3835" s="4">
        <f t="shared" si="585"/>
        <v>41974.797916666663</v>
      </c>
      <c r="U3835" s="18">
        <f t="shared" si="586"/>
        <v>10.925555555550091</v>
      </c>
    </row>
    <row r="3836" spans="1:21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583"/>
        <v>109.03333333333333</v>
      </c>
      <c r="P3836" s="7">
        <f t="shared" si="589"/>
        <v>57.385964912280699</v>
      </c>
      <c r="Q3836" t="str">
        <f t="shared" si="590"/>
        <v>theater</v>
      </c>
      <c r="R3836" t="str">
        <f t="shared" si="591"/>
        <v>plays</v>
      </c>
      <c r="S3836" s="4">
        <f t="shared" si="584"/>
        <v>42143.445219907408</v>
      </c>
      <c r="T3836" s="4">
        <f t="shared" si="585"/>
        <v>42173.445219907408</v>
      </c>
      <c r="U3836" s="18">
        <f t="shared" si="586"/>
        <v>30</v>
      </c>
    </row>
    <row r="3837" spans="1:21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583"/>
        <v>160</v>
      </c>
      <c r="P3837" s="7">
        <f t="shared" si="589"/>
        <v>40</v>
      </c>
      <c r="Q3837" t="str">
        <f t="shared" si="590"/>
        <v>theater</v>
      </c>
      <c r="R3837" t="str">
        <f t="shared" si="591"/>
        <v>plays</v>
      </c>
      <c r="S3837" s="4">
        <f t="shared" si="584"/>
        <v>42460.94222222222</v>
      </c>
      <c r="T3837" s="4">
        <f t="shared" si="585"/>
        <v>42481.94222222222</v>
      </c>
      <c r="U3837" s="18">
        <f t="shared" si="586"/>
        <v>21</v>
      </c>
    </row>
    <row r="3838" spans="1:21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583"/>
        <v>112.5</v>
      </c>
      <c r="P3838" s="7">
        <f t="shared" si="589"/>
        <v>64.285714285714292</v>
      </c>
      <c r="Q3838" t="str">
        <f t="shared" si="590"/>
        <v>theater</v>
      </c>
      <c r="R3838" t="str">
        <f t="shared" si="591"/>
        <v>plays</v>
      </c>
      <c r="S3838" s="4">
        <f t="shared" si="584"/>
        <v>42553.926527777774</v>
      </c>
      <c r="T3838" s="4">
        <f t="shared" si="585"/>
        <v>42585.172916666663</v>
      </c>
      <c r="U3838" s="18">
        <f t="shared" si="586"/>
        <v>31.24638888888876</v>
      </c>
    </row>
    <row r="3839" spans="1:21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583"/>
        <v>102.1</v>
      </c>
      <c r="P3839" s="7">
        <f t="shared" ref="P3839:P3864" si="592">E3839/L3839</f>
        <v>120.11764705882354</v>
      </c>
      <c r="Q3839" t="str">
        <f t="shared" si="590"/>
        <v>theater</v>
      </c>
      <c r="R3839" t="str">
        <f t="shared" si="591"/>
        <v>plays</v>
      </c>
      <c r="S3839" s="4">
        <f t="shared" si="584"/>
        <v>42152.765717592592</v>
      </c>
      <c r="T3839" s="4">
        <f t="shared" si="585"/>
        <v>42188.765717592592</v>
      </c>
      <c r="U3839" s="18">
        <f t="shared" si="586"/>
        <v>36</v>
      </c>
    </row>
    <row r="3840" spans="1:21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583"/>
        <v>100.824</v>
      </c>
      <c r="P3840" s="7">
        <f t="shared" si="592"/>
        <v>1008.24</v>
      </c>
      <c r="Q3840" t="str">
        <f t="shared" si="590"/>
        <v>theater</v>
      </c>
      <c r="R3840" t="str">
        <f t="shared" si="591"/>
        <v>plays</v>
      </c>
      <c r="S3840" s="4">
        <f t="shared" si="584"/>
        <v>42116.710752314815</v>
      </c>
      <c r="T3840" s="4">
        <f t="shared" si="585"/>
        <v>42146.710752314815</v>
      </c>
      <c r="U3840" s="18">
        <f t="shared" si="586"/>
        <v>30</v>
      </c>
    </row>
    <row r="3841" spans="1:21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583"/>
        <v>101.25</v>
      </c>
      <c r="P3841" s="7">
        <f t="shared" si="592"/>
        <v>63.28125</v>
      </c>
      <c r="Q3841" t="str">
        <f t="shared" si="590"/>
        <v>theater</v>
      </c>
      <c r="R3841" t="str">
        <f t="shared" si="591"/>
        <v>plays</v>
      </c>
      <c r="S3841" s="4">
        <f t="shared" si="584"/>
        <v>42155.142638888894</v>
      </c>
      <c r="T3841" s="4">
        <f t="shared" si="585"/>
        <v>42215.142638888894</v>
      </c>
      <c r="U3841" s="18">
        <f t="shared" si="586"/>
        <v>60</v>
      </c>
    </row>
    <row r="3842" spans="1:21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593">(E3842/D3842)*100</f>
        <v>6500</v>
      </c>
      <c r="P3842" s="7">
        <f t="shared" si="592"/>
        <v>21.666666666666668</v>
      </c>
      <c r="Q3842" t="str">
        <f t="shared" si="590"/>
        <v>theater</v>
      </c>
      <c r="R3842" t="str">
        <f t="shared" ref="R3842:R3869" si="594">RIGHT(N3842,5)</f>
        <v>plays</v>
      </c>
      <c r="S3842" s="4">
        <f t="shared" ref="S3842:S3905" si="595" xml:space="preserve"> ((J3842/86400) +25569)</f>
        <v>42432.701724537037</v>
      </c>
      <c r="T3842" s="4">
        <f t="shared" ref="T3842:T3905" si="596" xml:space="preserve"> ((I3842/86400) +25569)</f>
        <v>42457.660057870366</v>
      </c>
      <c r="U3842" s="18">
        <f t="shared" si="586"/>
        <v>24.958333333328483</v>
      </c>
    </row>
    <row r="3843" spans="1:21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593"/>
        <v>8.7200000000000006</v>
      </c>
      <c r="P3843" s="7">
        <f t="shared" si="592"/>
        <v>25.647058823529413</v>
      </c>
      <c r="Q3843" t="str">
        <f t="shared" si="590"/>
        <v>theater</v>
      </c>
      <c r="R3843" t="str">
        <f t="shared" si="594"/>
        <v>plays</v>
      </c>
      <c r="S3843" s="4">
        <f t="shared" si="595"/>
        <v>41780.785729166666</v>
      </c>
      <c r="T3843" s="4">
        <f t="shared" si="596"/>
        <v>41840.785729166666</v>
      </c>
      <c r="U3843" s="18">
        <f t="shared" ref="U3843:U3906" si="597">T3843-S3843</f>
        <v>60</v>
      </c>
    </row>
    <row r="3844" spans="1:21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593"/>
        <v>21.94</v>
      </c>
      <c r="P3844" s="7">
        <f t="shared" si="592"/>
        <v>47.695652173913047</v>
      </c>
      <c r="Q3844" t="str">
        <f t="shared" si="590"/>
        <v>theater</v>
      </c>
      <c r="R3844" t="str">
        <f t="shared" si="594"/>
        <v>plays</v>
      </c>
      <c r="S3844" s="4">
        <f t="shared" si="595"/>
        <v>41740.493657407409</v>
      </c>
      <c r="T3844" s="4">
        <f t="shared" si="596"/>
        <v>41770.493657407409</v>
      </c>
      <c r="U3844" s="18">
        <f t="shared" si="597"/>
        <v>30</v>
      </c>
    </row>
    <row r="3845" spans="1:21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593"/>
        <v>21.3</v>
      </c>
      <c r="P3845" s="7">
        <f t="shared" si="592"/>
        <v>56.05263157894737</v>
      </c>
      <c r="Q3845" t="str">
        <f t="shared" si="590"/>
        <v>theater</v>
      </c>
      <c r="R3845" t="str">
        <f t="shared" si="594"/>
        <v>plays</v>
      </c>
      <c r="S3845" s="4">
        <f t="shared" si="595"/>
        <v>41766.072500000002</v>
      </c>
      <c r="T3845" s="4">
        <f t="shared" si="596"/>
        <v>41791.072500000002</v>
      </c>
      <c r="U3845" s="18">
        <f t="shared" si="597"/>
        <v>25</v>
      </c>
    </row>
    <row r="3846" spans="1:21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593"/>
        <v>41.489795918367342</v>
      </c>
      <c r="P3846" s="7">
        <f t="shared" si="592"/>
        <v>81.319999999999993</v>
      </c>
      <c r="Q3846" t="str">
        <f t="shared" si="590"/>
        <v>theater</v>
      </c>
      <c r="R3846" t="str">
        <f t="shared" si="594"/>
        <v>plays</v>
      </c>
      <c r="S3846" s="4">
        <f t="shared" si="595"/>
        <v>41766.617291666669</v>
      </c>
      <c r="T3846" s="4">
        <f t="shared" si="596"/>
        <v>41793.290972222225</v>
      </c>
      <c r="U3846" s="18">
        <f t="shared" si="597"/>
        <v>26.67368055555562</v>
      </c>
    </row>
    <row r="3847" spans="1:21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593"/>
        <v>2.105</v>
      </c>
      <c r="P3847" s="7">
        <f t="shared" si="592"/>
        <v>70.166666666666671</v>
      </c>
      <c r="Q3847" t="str">
        <f t="shared" si="590"/>
        <v>theater</v>
      </c>
      <c r="R3847" t="str">
        <f t="shared" si="594"/>
        <v>plays</v>
      </c>
      <c r="S3847" s="4">
        <f t="shared" si="595"/>
        <v>42248.627013888894</v>
      </c>
      <c r="T3847" s="4">
        <f t="shared" si="596"/>
        <v>42278.627013888894</v>
      </c>
      <c r="U3847" s="18">
        <f t="shared" si="597"/>
        <v>30</v>
      </c>
    </row>
    <row r="3848" spans="1:21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593"/>
        <v>2.7</v>
      </c>
      <c r="P3848" s="7">
        <f t="shared" si="592"/>
        <v>23.625</v>
      </c>
      <c r="Q3848" t="str">
        <f t="shared" si="590"/>
        <v>theater</v>
      </c>
      <c r="R3848" t="str">
        <f t="shared" si="594"/>
        <v>plays</v>
      </c>
      <c r="S3848" s="4">
        <f t="shared" si="595"/>
        <v>41885.221550925926</v>
      </c>
      <c r="T3848" s="4">
        <f t="shared" si="596"/>
        <v>41916.290972222225</v>
      </c>
      <c r="U3848" s="18">
        <f t="shared" si="597"/>
        <v>31.06942129629897</v>
      </c>
    </row>
    <row r="3849" spans="1:21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593"/>
        <v>16.161904761904761</v>
      </c>
      <c r="P3849" s="7">
        <f t="shared" si="592"/>
        <v>188.55555555555554</v>
      </c>
      <c r="Q3849" t="str">
        <f t="shared" si="590"/>
        <v>theater</v>
      </c>
      <c r="R3849" t="str">
        <f t="shared" si="594"/>
        <v>plays</v>
      </c>
      <c r="S3849" s="4">
        <f t="shared" si="595"/>
        <v>42159.224432870367</v>
      </c>
      <c r="T3849" s="4">
        <f t="shared" si="596"/>
        <v>42204.224432870367</v>
      </c>
      <c r="U3849" s="18">
        <f t="shared" si="597"/>
        <v>45</v>
      </c>
    </row>
    <row r="3850" spans="1:21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593"/>
        <v>16.376923076923077</v>
      </c>
      <c r="P3850" s="7">
        <f t="shared" si="592"/>
        <v>49.511627906976742</v>
      </c>
      <c r="Q3850" t="str">
        <f t="shared" si="590"/>
        <v>theater</v>
      </c>
      <c r="R3850" t="str">
        <f t="shared" si="594"/>
        <v>plays</v>
      </c>
      <c r="S3850" s="4">
        <f t="shared" si="595"/>
        <v>42265.817002314812</v>
      </c>
      <c r="T3850" s="4">
        <f t="shared" si="596"/>
        <v>42295.817002314812</v>
      </c>
      <c r="U3850" s="18">
        <f t="shared" si="597"/>
        <v>30</v>
      </c>
    </row>
    <row r="3851" spans="1:21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593"/>
        <v>7.043333333333333</v>
      </c>
      <c r="P3851" s="7">
        <f t="shared" si="592"/>
        <v>75.464285714285708</v>
      </c>
      <c r="Q3851" t="str">
        <f t="shared" si="590"/>
        <v>theater</v>
      </c>
      <c r="R3851" t="str">
        <f t="shared" si="594"/>
        <v>plays</v>
      </c>
      <c r="S3851" s="4">
        <f t="shared" si="595"/>
        <v>42136.767175925925</v>
      </c>
      <c r="T3851" s="4">
        <f t="shared" si="596"/>
        <v>42166.767175925925</v>
      </c>
      <c r="U3851" s="18">
        <f t="shared" si="597"/>
        <v>30</v>
      </c>
    </row>
    <row r="3852" spans="1:21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593"/>
        <v>3.8</v>
      </c>
      <c r="P3852" s="7">
        <f t="shared" si="592"/>
        <v>9.5</v>
      </c>
      <c r="Q3852" t="str">
        <f t="shared" si="590"/>
        <v>theater</v>
      </c>
      <c r="R3852" t="str">
        <f t="shared" si="594"/>
        <v>plays</v>
      </c>
      <c r="S3852" s="4">
        <f t="shared" si="595"/>
        <v>41975.124340277776</v>
      </c>
      <c r="T3852" s="4">
        <f t="shared" si="596"/>
        <v>42005.124340277776</v>
      </c>
      <c r="U3852" s="18">
        <f t="shared" si="597"/>
        <v>30</v>
      </c>
    </row>
    <row r="3853" spans="1:21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593"/>
        <v>34.08</v>
      </c>
      <c r="P3853" s="7">
        <f t="shared" si="592"/>
        <v>35.5</v>
      </c>
      <c r="Q3853" t="str">
        <f t="shared" si="590"/>
        <v>theater</v>
      </c>
      <c r="R3853" t="str">
        <f t="shared" si="594"/>
        <v>plays</v>
      </c>
      <c r="S3853" s="4">
        <f t="shared" si="595"/>
        <v>42172.439571759256</v>
      </c>
      <c r="T3853" s="4">
        <f t="shared" si="596"/>
        <v>42202.439571759256</v>
      </c>
      <c r="U3853" s="18">
        <f t="shared" si="597"/>
        <v>30</v>
      </c>
    </row>
    <row r="3854" spans="1:21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593"/>
        <v>0.2</v>
      </c>
      <c r="P3854" s="7">
        <f t="shared" si="592"/>
        <v>10</v>
      </c>
      <c r="Q3854" t="str">
        <f t="shared" si="590"/>
        <v>theater</v>
      </c>
      <c r="R3854" t="str">
        <f t="shared" si="594"/>
        <v>plays</v>
      </c>
      <c r="S3854" s="4">
        <f t="shared" si="595"/>
        <v>42065.190694444449</v>
      </c>
      <c r="T3854" s="4">
        <f t="shared" si="596"/>
        <v>42090.149027777778</v>
      </c>
      <c r="U3854" s="18">
        <f t="shared" si="597"/>
        <v>24.958333333328483</v>
      </c>
    </row>
    <row r="3855" spans="1:21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593"/>
        <v>2.5999999999999999E-2</v>
      </c>
      <c r="P3855" s="7">
        <f t="shared" si="592"/>
        <v>13</v>
      </c>
      <c r="Q3855" t="str">
        <f t="shared" si="590"/>
        <v>theater</v>
      </c>
      <c r="R3855" t="str">
        <f t="shared" si="594"/>
        <v>plays</v>
      </c>
      <c r="S3855" s="4">
        <f t="shared" si="595"/>
        <v>41848.84002314815</v>
      </c>
      <c r="T3855" s="4">
        <f t="shared" si="596"/>
        <v>41883.84002314815</v>
      </c>
      <c r="U3855" s="18">
        <f t="shared" si="597"/>
        <v>35</v>
      </c>
    </row>
    <row r="3856" spans="1:21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593"/>
        <v>16.254545454545454</v>
      </c>
      <c r="P3856" s="7">
        <f t="shared" si="592"/>
        <v>89.4</v>
      </c>
      <c r="Q3856" t="str">
        <f t="shared" si="590"/>
        <v>theater</v>
      </c>
      <c r="R3856" t="str">
        <f t="shared" si="594"/>
        <v>plays</v>
      </c>
      <c r="S3856" s="4">
        <f t="shared" si="595"/>
        <v>42103.884930555556</v>
      </c>
      <c r="T3856" s="4">
        <f t="shared" si="596"/>
        <v>42133.884930555556</v>
      </c>
      <c r="U3856" s="18">
        <f t="shared" si="597"/>
        <v>30</v>
      </c>
    </row>
    <row r="3857" spans="1:21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593"/>
        <v>2.5</v>
      </c>
      <c r="P3857" s="7">
        <f t="shared" si="592"/>
        <v>25</v>
      </c>
      <c r="Q3857" t="str">
        <f t="shared" si="590"/>
        <v>theater</v>
      </c>
      <c r="R3857" t="str">
        <f t="shared" si="594"/>
        <v>plays</v>
      </c>
      <c r="S3857" s="4">
        <f t="shared" si="595"/>
        <v>42059.970729166671</v>
      </c>
      <c r="T3857" s="4">
        <f t="shared" si="596"/>
        <v>42089.929062499999</v>
      </c>
      <c r="U3857" s="18">
        <f t="shared" si="597"/>
        <v>29.958333333328483</v>
      </c>
    </row>
    <row r="3858" spans="1:21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593"/>
        <v>0.02</v>
      </c>
      <c r="P3858" s="7">
        <f t="shared" si="592"/>
        <v>1</v>
      </c>
      <c r="Q3858" t="str">
        <f t="shared" si="590"/>
        <v>theater</v>
      </c>
      <c r="R3858" t="str">
        <f t="shared" si="594"/>
        <v>plays</v>
      </c>
      <c r="S3858" s="4">
        <f t="shared" si="595"/>
        <v>42041.743090277778</v>
      </c>
      <c r="T3858" s="4">
        <f t="shared" si="596"/>
        <v>42071.701423611114</v>
      </c>
      <c r="U3858" s="18">
        <f t="shared" si="597"/>
        <v>29.958333333335759</v>
      </c>
    </row>
    <row r="3859" spans="1:21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593"/>
        <v>5.2</v>
      </c>
      <c r="P3859" s="7">
        <f t="shared" si="592"/>
        <v>65</v>
      </c>
      <c r="Q3859" t="str">
        <f t="shared" si="590"/>
        <v>theater</v>
      </c>
      <c r="R3859" t="str">
        <f t="shared" si="594"/>
        <v>plays</v>
      </c>
      <c r="S3859" s="4">
        <f t="shared" si="595"/>
        <v>41829.73715277778</v>
      </c>
      <c r="T3859" s="4">
        <f t="shared" si="596"/>
        <v>41852.716666666667</v>
      </c>
      <c r="U3859" s="18">
        <f t="shared" si="597"/>
        <v>22.979513888887595</v>
      </c>
    </row>
    <row r="3860" spans="1:21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593"/>
        <v>2</v>
      </c>
      <c r="P3860" s="7">
        <f t="shared" si="592"/>
        <v>10</v>
      </c>
      <c r="Q3860" t="str">
        <f t="shared" si="590"/>
        <v>theater</v>
      </c>
      <c r="R3860" t="str">
        <f t="shared" si="594"/>
        <v>plays</v>
      </c>
      <c r="S3860" s="4">
        <f t="shared" si="595"/>
        <v>42128.431064814809</v>
      </c>
      <c r="T3860" s="4">
        <f t="shared" si="596"/>
        <v>42146.875</v>
      </c>
      <c r="U3860" s="18">
        <f t="shared" si="597"/>
        <v>18.443935185190639</v>
      </c>
    </row>
    <row r="3861" spans="1:21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593"/>
        <v>0.04</v>
      </c>
      <c r="P3861" s="7">
        <f t="shared" si="592"/>
        <v>1</v>
      </c>
      <c r="Q3861" t="str">
        <f t="shared" si="590"/>
        <v>theater</v>
      </c>
      <c r="R3861" t="str">
        <f t="shared" si="594"/>
        <v>plays</v>
      </c>
      <c r="S3861" s="4">
        <f t="shared" si="595"/>
        <v>41789.893599537041</v>
      </c>
      <c r="T3861" s="4">
        <f t="shared" si="596"/>
        <v>41815.875</v>
      </c>
      <c r="U3861" s="18">
        <f t="shared" si="597"/>
        <v>25.981400462958845</v>
      </c>
    </row>
    <row r="3862" spans="1:21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593"/>
        <v>17.666666666666668</v>
      </c>
      <c r="P3862" s="7">
        <f t="shared" si="592"/>
        <v>81.538461538461533</v>
      </c>
      <c r="Q3862" t="str">
        <f t="shared" si="590"/>
        <v>theater</v>
      </c>
      <c r="R3862" t="str">
        <f t="shared" si="594"/>
        <v>plays</v>
      </c>
      <c r="S3862" s="4">
        <f t="shared" si="595"/>
        <v>41833.660995370374</v>
      </c>
      <c r="T3862" s="4">
        <f t="shared" si="596"/>
        <v>41863.660995370374</v>
      </c>
      <c r="U3862" s="18">
        <f t="shared" si="597"/>
        <v>30</v>
      </c>
    </row>
    <row r="3863" spans="1:21" ht="15.75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593"/>
        <v>5</v>
      </c>
      <c r="P3863" s="7">
        <f t="shared" si="592"/>
        <v>100</v>
      </c>
      <c r="Q3863" t="str">
        <f t="shared" si="590"/>
        <v>theater</v>
      </c>
      <c r="R3863" t="str">
        <f t="shared" si="594"/>
        <v>plays</v>
      </c>
      <c r="S3863" s="4">
        <f t="shared" si="595"/>
        <v>41914.590011574073</v>
      </c>
      <c r="T3863" s="4">
        <f t="shared" si="596"/>
        <v>41955.907638888893</v>
      </c>
      <c r="U3863" s="18">
        <f t="shared" si="597"/>
        <v>41.317627314820129</v>
      </c>
    </row>
    <row r="3864" spans="1:21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593"/>
        <v>1.3333333333333334E-2</v>
      </c>
      <c r="P3864" s="7">
        <f t="shared" si="592"/>
        <v>1</v>
      </c>
      <c r="Q3864" t="str">
        <f t="shared" si="590"/>
        <v>theater</v>
      </c>
      <c r="R3864" t="str">
        <f t="shared" si="594"/>
        <v>plays</v>
      </c>
      <c r="S3864" s="4">
        <f t="shared" si="595"/>
        <v>42611.261064814811</v>
      </c>
      <c r="T3864" s="4">
        <f t="shared" si="596"/>
        <v>42625.707638888889</v>
      </c>
      <c r="U3864" s="18">
        <f t="shared" si="597"/>
        <v>14.446574074077944</v>
      </c>
    </row>
    <row r="3865" spans="1:21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593"/>
        <v>0</v>
      </c>
      <c r="P3865" s="7">
        <v>0</v>
      </c>
      <c r="Q3865" t="str">
        <f t="shared" si="590"/>
        <v>theater</v>
      </c>
      <c r="R3865" t="str">
        <f t="shared" si="594"/>
        <v>plays</v>
      </c>
      <c r="S3865" s="4">
        <f t="shared" si="595"/>
        <v>42253.633159722223</v>
      </c>
      <c r="T3865" s="4">
        <f t="shared" si="596"/>
        <v>42313.674826388888</v>
      </c>
      <c r="U3865" s="18">
        <f t="shared" si="597"/>
        <v>60.041666666664241</v>
      </c>
    </row>
    <row r="3866" spans="1:21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593"/>
        <v>1.2</v>
      </c>
      <c r="P3866" s="7">
        <f t="shared" ref="P3866:P3873" si="598">E3866/L3866</f>
        <v>20</v>
      </c>
      <c r="Q3866" t="str">
        <f t="shared" si="590"/>
        <v>theater</v>
      </c>
      <c r="R3866" t="str">
        <f t="shared" si="594"/>
        <v>plays</v>
      </c>
      <c r="S3866" s="4">
        <f t="shared" si="595"/>
        <v>42295.891828703709</v>
      </c>
      <c r="T3866" s="4">
        <f t="shared" si="596"/>
        <v>42325.933495370366</v>
      </c>
      <c r="U3866" s="18">
        <f t="shared" si="597"/>
        <v>30.041666666656965</v>
      </c>
    </row>
    <row r="3867" spans="1:21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593"/>
        <v>26.937422295897225</v>
      </c>
      <c r="P3867" s="7">
        <f t="shared" si="598"/>
        <v>46.428571428571431</v>
      </c>
      <c r="Q3867" t="str">
        <f t="shared" si="590"/>
        <v>theater</v>
      </c>
      <c r="R3867" t="str">
        <f t="shared" si="594"/>
        <v>plays</v>
      </c>
      <c r="S3867" s="4">
        <f t="shared" si="595"/>
        <v>41841.651597222226</v>
      </c>
      <c r="T3867" s="4">
        <f t="shared" si="596"/>
        <v>41881.229166666664</v>
      </c>
      <c r="U3867" s="18">
        <f t="shared" si="597"/>
        <v>39.577569444438268</v>
      </c>
    </row>
    <row r="3868" spans="1:21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593"/>
        <v>0.54999999999999993</v>
      </c>
      <c r="P3868" s="7">
        <f t="shared" si="598"/>
        <v>5.5</v>
      </c>
      <c r="Q3868" t="str">
        <f t="shared" si="590"/>
        <v>theater</v>
      </c>
      <c r="R3868" t="str">
        <f t="shared" si="594"/>
        <v>plays</v>
      </c>
      <c r="S3868" s="4">
        <f t="shared" si="595"/>
        <v>42402.947002314817</v>
      </c>
      <c r="T3868" s="4">
        <f t="shared" si="596"/>
        <v>42452.145138888889</v>
      </c>
      <c r="U3868" s="18">
        <f t="shared" si="597"/>
        <v>49.198136574072123</v>
      </c>
    </row>
    <row r="3869" spans="1:21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593"/>
        <v>12.55</v>
      </c>
      <c r="P3869" s="7">
        <f t="shared" si="598"/>
        <v>50.2</v>
      </c>
      <c r="Q3869" t="str">
        <f t="shared" si="590"/>
        <v>theater</v>
      </c>
      <c r="R3869" t="str">
        <f t="shared" si="594"/>
        <v>plays</v>
      </c>
      <c r="S3869" s="4">
        <f t="shared" si="595"/>
        <v>42509.814108796301</v>
      </c>
      <c r="T3869" s="4">
        <f t="shared" si="596"/>
        <v>42539.814108796301</v>
      </c>
      <c r="U3869" s="18">
        <f t="shared" si="597"/>
        <v>30</v>
      </c>
    </row>
    <row r="3870" spans="1:21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593"/>
        <v>0.2</v>
      </c>
      <c r="P3870" s="7">
        <f t="shared" si="598"/>
        <v>10</v>
      </c>
      <c r="Q3870" t="str">
        <f t="shared" si="590"/>
        <v>theater</v>
      </c>
      <c r="R3870" t="str">
        <f t="shared" ref="R3870:R3889" si="599">RIGHT(N3870,7)</f>
        <v>musical</v>
      </c>
      <c r="S3870" s="4">
        <f t="shared" si="595"/>
        <v>41865.659780092596</v>
      </c>
      <c r="T3870" s="4">
        <f t="shared" si="596"/>
        <v>41890.659780092596</v>
      </c>
      <c r="U3870" s="18">
        <f t="shared" si="597"/>
        <v>25</v>
      </c>
    </row>
    <row r="3871" spans="1:21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593"/>
        <v>3.4474868431088401</v>
      </c>
      <c r="P3871" s="7">
        <f t="shared" si="598"/>
        <v>30.133333333333333</v>
      </c>
      <c r="Q3871" t="str">
        <f t="shared" ref="Q3871:Q3934" si="600">LEFT(N3871,7)</f>
        <v>theater</v>
      </c>
      <c r="R3871" t="str">
        <f t="shared" si="599"/>
        <v>musical</v>
      </c>
      <c r="S3871" s="4">
        <f t="shared" si="595"/>
        <v>42047.724444444444</v>
      </c>
      <c r="T3871" s="4">
        <f t="shared" si="596"/>
        <v>42077.132638888885</v>
      </c>
      <c r="U3871" s="18">
        <f t="shared" si="597"/>
        <v>29.408194444440596</v>
      </c>
    </row>
    <row r="3872" spans="1:21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593"/>
        <v>15</v>
      </c>
      <c r="P3872" s="7">
        <f t="shared" si="598"/>
        <v>150</v>
      </c>
      <c r="Q3872" t="str">
        <f t="shared" si="600"/>
        <v>theater</v>
      </c>
      <c r="R3872" t="str">
        <f t="shared" si="599"/>
        <v>musical</v>
      </c>
      <c r="S3872" s="4">
        <f t="shared" si="595"/>
        <v>41793.172199074077</v>
      </c>
      <c r="T3872" s="4">
        <f t="shared" si="596"/>
        <v>41823.172199074077</v>
      </c>
      <c r="U3872" s="18">
        <f t="shared" si="597"/>
        <v>30</v>
      </c>
    </row>
    <row r="3873" spans="1:21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593"/>
        <v>2.666666666666667</v>
      </c>
      <c r="P3873" s="7">
        <f t="shared" si="598"/>
        <v>13.333333333333334</v>
      </c>
      <c r="Q3873" t="str">
        <f t="shared" si="600"/>
        <v>theater</v>
      </c>
      <c r="R3873" t="str">
        <f t="shared" si="599"/>
        <v>musical</v>
      </c>
      <c r="S3873" s="4">
        <f t="shared" si="595"/>
        <v>42763.780671296292</v>
      </c>
      <c r="T3873" s="4">
        <f t="shared" si="596"/>
        <v>42823.739004629635</v>
      </c>
      <c r="U3873" s="18">
        <f t="shared" si="597"/>
        <v>59.958333333343035</v>
      </c>
    </row>
    <row r="3874" spans="1:21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593"/>
        <v>0</v>
      </c>
      <c r="P3874" s="7">
        <v>0</v>
      </c>
      <c r="Q3874" t="str">
        <f t="shared" si="600"/>
        <v>theater</v>
      </c>
      <c r="R3874" t="str">
        <f t="shared" si="599"/>
        <v>musical</v>
      </c>
      <c r="S3874" s="4">
        <f t="shared" si="595"/>
        <v>42180.145787037036</v>
      </c>
      <c r="T3874" s="4">
        <f t="shared" si="596"/>
        <v>42230.145787037036</v>
      </c>
      <c r="U3874" s="18">
        <f t="shared" si="597"/>
        <v>50</v>
      </c>
    </row>
    <row r="3875" spans="1:21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593"/>
        <v>0</v>
      </c>
      <c r="P3875" s="7">
        <v>0</v>
      </c>
      <c r="Q3875" t="str">
        <f t="shared" si="600"/>
        <v>theater</v>
      </c>
      <c r="R3875" t="str">
        <f t="shared" si="599"/>
        <v>musical</v>
      </c>
      <c r="S3875" s="4">
        <f t="shared" si="595"/>
        <v>42255.696006944447</v>
      </c>
      <c r="T3875" s="4">
        <f t="shared" si="596"/>
        <v>42285.696006944447</v>
      </c>
      <c r="U3875" s="18">
        <f t="shared" si="597"/>
        <v>30</v>
      </c>
    </row>
    <row r="3876" spans="1:21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593"/>
        <v>0</v>
      </c>
      <c r="P3876" s="7">
        <v>0</v>
      </c>
      <c r="Q3876" t="str">
        <f t="shared" si="600"/>
        <v>theater</v>
      </c>
      <c r="R3876" t="str">
        <f t="shared" si="599"/>
        <v>musical</v>
      </c>
      <c r="S3876" s="4">
        <f t="shared" si="595"/>
        <v>42007.016458333332</v>
      </c>
      <c r="T3876" s="4">
        <f t="shared" si="596"/>
        <v>42028.041666666672</v>
      </c>
      <c r="U3876" s="18">
        <f t="shared" si="597"/>
        <v>21.025208333339833</v>
      </c>
    </row>
    <row r="3877" spans="1:21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593"/>
        <v>0</v>
      </c>
      <c r="P3877" s="7">
        <v>0</v>
      </c>
      <c r="Q3877" t="str">
        <f t="shared" si="600"/>
        <v>theater</v>
      </c>
      <c r="R3877" t="str">
        <f t="shared" si="599"/>
        <v>musical</v>
      </c>
      <c r="S3877" s="4">
        <f t="shared" si="595"/>
        <v>42615.346817129626</v>
      </c>
      <c r="T3877" s="4">
        <f t="shared" si="596"/>
        <v>42616.416666666672</v>
      </c>
      <c r="U3877" s="18">
        <f t="shared" si="597"/>
        <v>1.0698495370452292</v>
      </c>
    </row>
    <row r="3878" spans="1:21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593"/>
        <v>52.794871794871788</v>
      </c>
      <c r="P3878" s="7">
        <f>E3878/L3878</f>
        <v>44.760869565217391</v>
      </c>
      <c r="Q3878" t="str">
        <f t="shared" si="600"/>
        <v>theater</v>
      </c>
      <c r="R3878" t="str">
        <f t="shared" si="599"/>
        <v>musical</v>
      </c>
      <c r="S3878" s="4">
        <f t="shared" si="595"/>
        <v>42372.624166666668</v>
      </c>
      <c r="T3878" s="4">
        <f t="shared" si="596"/>
        <v>42402.624166666668</v>
      </c>
      <c r="U3878" s="18">
        <f t="shared" si="597"/>
        <v>30</v>
      </c>
    </row>
    <row r="3879" spans="1:21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593"/>
        <v>4.9639999999999995</v>
      </c>
      <c r="P3879" s="7">
        <f>E3879/L3879</f>
        <v>88.642857142857139</v>
      </c>
      <c r="Q3879" t="str">
        <f t="shared" si="600"/>
        <v>theater</v>
      </c>
      <c r="R3879" t="str">
        <f t="shared" si="599"/>
        <v>musical</v>
      </c>
      <c r="S3879" s="4">
        <f t="shared" si="595"/>
        <v>42682.67768518519</v>
      </c>
      <c r="T3879" s="4">
        <f t="shared" si="596"/>
        <v>42712.67768518519</v>
      </c>
      <c r="U3879" s="18">
        <f t="shared" si="597"/>
        <v>30</v>
      </c>
    </row>
    <row r="3880" spans="1:21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593"/>
        <v>5.5555555555555552E-2</v>
      </c>
      <c r="P3880" s="7">
        <f>E3880/L3880</f>
        <v>10</v>
      </c>
      <c r="Q3880" t="str">
        <f t="shared" si="600"/>
        <v>theater</v>
      </c>
      <c r="R3880" t="str">
        <f t="shared" si="599"/>
        <v>musical</v>
      </c>
      <c r="S3880" s="4">
        <f t="shared" si="595"/>
        <v>42154.818819444445</v>
      </c>
      <c r="T3880" s="4">
        <f t="shared" si="596"/>
        <v>42185.165972222225</v>
      </c>
      <c r="U3880" s="18">
        <f t="shared" si="597"/>
        <v>30.347152777780138</v>
      </c>
    </row>
    <row r="3881" spans="1:21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593"/>
        <v>0</v>
      </c>
      <c r="P3881" s="7">
        <v>0</v>
      </c>
      <c r="Q3881" t="str">
        <f t="shared" si="600"/>
        <v>theater</v>
      </c>
      <c r="R3881" t="str">
        <f t="shared" si="599"/>
        <v>musical</v>
      </c>
      <c r="S3881" s="4">
        <f t="shared" si="595"/>
        <v>41999.861064814817</v>
      </c>
      <c r="T3881" s="4">
        <f t="shared" si="596"/>
        <v>42029.861064814817</v>
      </c>
      <c r="U3881" s="18">
        <f t="shared" si="597"/>
        <v>30</v>
      </c>
    </row>
    <row r="3882" spans="1:21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593"/>
        <v>13.066666666666665</v>
      </c>
      <c r="P3882" s="7">
        <f>E3882/L3882</f>
        <v>57.647058823529413</v>
      </c>
      <c r="Q3882" t="str">
        <f t="shared" si="600"/>
        <v>theater</v>
      </c>
      <c r="R3882" t="str">
        <f t="shared" si="599"/>
        <v>musical</v>
      </c>
      <c r="S3882" s="4">
        <f t="shared" si="595"/>
        <v>41815.815046296295</v>
      </c>
      <c r="T3882" s="4">
        <f t="shared" si="596"/>
        <v>41850.958333333336</v>
      </c>
      <c r="U3882" s="18">
        <f t="shared" si="597"/>
        <v>35.143287037040864</v>
      </c>
    </row>
    <row r="3883" spans="1:21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593"/>
        <v>5</v>
      </c>
      <c r="P3883" s="7">
        <f>E3883/L3883</f>
        <v>25</v>
      </c>
      <c r="Q3883" t="str">
        <f t="shared" si="600"/>
        <v>theater</v>
      </c>
      <c r="R3883" t="str">
        <f t="shared" si="599"/>
        <v>musical</v>
      </c>
      <c r="S3883" s="4">
        <f t="shared" si="595"/>
        <v>42756.018506944441</v>
      </c>
      <c r="T3883" s="4">
        <f t="shared" si="596"/>
        <v>42786.018506944441</v>
      </c>
      <c r="U3883" s="18">
        <f t="shared" si="597"/>
        <v>30</v>
      </c>
    </row>
    <row r="3884" spans="1:21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593"/>
        <v>0</v>
      </c>
      <c r="P3884" s="7">
        <v>0</v>
      </c>
      <c r="Q3884" t="str">
        <f t="shared" si="600"/>
        <v>theater</v>
      </c>
      <c r="R3884" t="str">
        <f t="shared" si="599"/>
        <v>musical</v>
      </c>
      <c r="S3884" s="4">
        <f t="shared" si="595"/>
        <v>42373.983449074076</v>
      </c>
      <c r="T3884" s="4">
        <f t="shared" si="596"/>
        <v>42400.960416666669</v>
      </c>
      <c r="U3884" s="18">
        <f t="shared" si="597"/>
        <v>26.9769675925927</v>
      </c>
    </row>
    <row r="3885" spans="1:21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593"/>
        <v>0</v>
      </c>
      <c r="P3885" s="7">
        <v>0</v>
      </c>
      <c r="Q3885" t="str">
        <f t="shared" si="600"/>
        <v>theater</v>
      </c>
      <c r="R3885" t="str">
        <f t="shared" si="599"/>
        <v>musical</v>
      </c>
      <c r="S3885" s="4">
        <f t="shared" si="595"/>
        <v>41854.602650462963</v>
      </c>
      <c r="T3885" s="4">
        <f t="shared" si="596"/>
        <v>41884.602650462963</v>
      </c>
      <c r="U3885" s="18">
        <f t="shared" si="597"/>
        <v>30</v>
      </c>
    </row>
    <row r="3886" spans="1:21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593"/>
        <v>0</v>
      </c>
      <c r="P3886" s="7">
        <v>0</v>
      </c>
      <c r="Q3886" t="str">
        <f t="shared" si="600"/>
        <v>theater</v>
      </c>
      <c r="R3886" t="str">
        <f t="shared" si="599"/>
        <v>musical</v>
      </c>
      <c r="S3886" s="4">
        <f t="shared" si="595"/>
        <v>42065.791574074072</v>
      </c>
      <c r="T3886" s="4">
        <f t="shared" si="596"/>
        <v>42090.749907407408</v>
      </c>
      <c r="U3886" s="18">
        <f t="shared" si="597"/>
        <v>24.958333333335759</v>
      </c>
    </row>
    <row r="3887" spans="1:21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593"/>
        <v>0</v>
      </c>
      <c r="P3887" s="7">
        <v>0</v>
      </c>
      <c r="Q3887" t="str">
        <f t="shared" si="600"/>
        <v>theater</v>
      </c>
      <c r="R3887" t="str">
        <f t="shared" si="599"/>
        <v>musical</v>
      </c>
      <c r="S3887" s="4">
        <f t="shared" si="595"/>
        <v>42469.951284722221</v>
      </c>
      <c r="T3887" s="4">
        <f t="shared" si="596"/>
        <v>42499.951284722221</v>
      </c>
      <c r="U3887" s="18">
        <f t="shared" si="597"/>
        <v>30</v>
      </c>
    </row>
    <row r="3888" spans="1:21" ht="15.75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593"/>
        <v>0</v>
      </c>
      <c r="P3888" s="7">
        <v>0</v>
      </c>
      <c r="Q3888" t="str">
        <f t="shared" si="600"/>
        <v>theater</v>
      </c>
      <c r="R3888" t="str">
        <f t="shared" si="599"/>
        <v>musical</v>
      </c>
      <c r="S3888" s="4">
        <f t="shared" si="595"/>
        <v>41954.228032407409</v>
      </c>
      <c r="T3888" s="4">
        <f t="shared" si="596"/>
        <v>41984.228032407409</v>
      </c>
      <c r="U3888" s="18">
        <f t="shared" si="597"/>
        <v>30</v>
      </c>
    </row>
    <row r="3889" spans="1:21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593"/>
        <v>1.7500000000000002</v>
      </c>
      <c r="P3889" s="7">
        <f>E3889/L3889</f>
        <v>17.5</v>
      </c>
      <c r="Q3889" t="str">
        <f t="shared" si="600"/>
        <v>theater</v>
      </c>
      <c r="R3889" t="str">
        <f t="shared" si="599"/>
        <v>musical</v>
      </c>
      <c r="S3889" s="4">
        <f t="shared" si="595"/>
        <v>42079.857974537037</v>
      </c>
      <c r="T3889" s="4">
        <f t="shared" si="596"/>
        <v>42125.916666666672</v>
      </c>
      <c r="U3889" s="18">
        <f t="shared" si="597"/>
        <v>46.058692129634437</v>
      </c>
    </row>
    <row r="3890" spans="1:21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593"/>
        <v>27.1</v>
      </c>
      <c r="P3890" s="7">
        <f>E3890/L3890</f>
        <v>38.714285714285715</v>
      </c>
      <c r="Q3890" t="str">
        <f t="shared" si="600"/>
        <v>theater</v>
      </c>
      <c r="R3890" t="str">
        <f t="shared" ref="R3890:R3953" si="601">RIGHT(N3890,5)</f>
        <v>plays</v>
      </c>
      <c r="S3890" s="4">
        <f t="shared" si="595"/>
        <v>42762.545810185184</v>
      </c>
      <c r="T3890" s="4">
        <f t="shared" si="596"/>
        <v>42792.545810185184</v>
      </c>
      <c r="U3890" s="18">
        <f t="shared" si="597"/>
        <v>30</v>
      </c>
    </row>
    <row r="3891" spans="1:21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593"/>
        <v>1.4749999999999999</v>
      </c>
      <c r="P3891" s="7">
        <f>E3891/L3891</f>
        <v>13.111111111111111</v>
      </c>
      <c r="Q3891" t="str">
        <f t="shared" si="600"/>
        <v>theater</v>
      </c>
      <c r="R3891" t="str">
        <f t="shared" si="601"/>
        <v>plays</v>
      </c>
      <c r="S3891" s="4">
        <f t="shared" si="595"/>
        <v>41977.004976851851</v>
      </c>
      <c r="T3891" s="4">
        <f t="shared" si="596"/>
        <v>42008.976388888885</v>
      </c>
      <c r="U3891" s="18">
        <f t="shared" si="597"/>
        <v>31.971412037033588</v>
      </c>
    </row>
    <row r="3892" spans="1:21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593"/>
        <v>16.826666666666668</v>
      </c>
      <c r="P3892" s="7">
        <f>E3892/L3892</f>
        <v>315.5</v>
      </c>
      <c r="Q3892" t="str">
        <f t="shared" si="600"/>
        <v>theater</v>
      </c>
      <c r="R3892" t="str">
        <f t="shared" si="601"/>
        <v>plays</v>
      </c>
      <c r="S3892" s="4">
        <f t="shared" si="595"/>
        <v>42171.758611111116</v>
      </c>
      <c r="T3892" s="4">
        <f t="shared" si="596"/>
        <v>42231.758611111116</v>
      </c>
      <c r="U3892" s="18">
        <f t="shared" si="597"/>
        <v>60</v>
      </c>
    </row>
    <row r="3893" spans="1:21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593"/>
        <v>32.5</v>
      </c>
      <c r="P3893" s="7">
        <f>E3893/L3893</f>
        <v>37.142857142857146</v>
      </c>
      <c r="Q3893" t="str">
        <f t="shared" si="600"/>
        <v>theater</v>
      </c>
      <c r="R3893" t="str">
        <f t="shared" si="601"/>
        <v>plays</v>
      </c>
      <c r="S3893" s="4">
        <f t="shared" si="595"/>
        <v>42056.1324537037</v>
      </c>
      <c r="T3893" s="4">
        <f t="shared" si="596"/>
        <v>42086.207638888889</v>
      </c>
      <c r="U3893" s="18">
        <f t="shared" si="597"/>
        <v>30.075185185189184</v>
      </c>
    </row>
    <row r="3894" spans="1:21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593"/>
        <v>0</v>
      </c>
      <c r="P3894" s="7">
        <v>0</v>
      </c>
      <c r="Q3894" t="str">
        <f t="shared" si="600"/>
        <v>theater</v>
      </c>
      <c r="R3894" t="str">
        <f t="shared" si="601"/>
        <v>plays</v>
      </c>
      <c r="S3894" s="4">
        <f t="shared" si="595"/>
        <v>41867.652280092589</v>
      </c>
      <c r="T3894" s="4">
        <f t="shared" si="596"/>
        <v>41875.291666666664</v>
      </c>
      <c r="U3894" s="18">
        <f t="shared" si="597"/>
        <v>7.6393865740756155</v>
      </c>
    </row>
    <row r="3895" spans="1:21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593"/>
        <v>21.55</v>
      </c>
      <c r="P3895" s="7">
        <f t="shared" ref="P3895:P3904" si="602">E3895/L3895</f>
        <v>128.27380952380952</v>
      </c>
      <c r="Q3895" t="str">
        <f t="shared" si="600"/>
        <v>theater</v>
      </c>
      <c r="R3895" t="str">
        <f t="shared" si="601"/>
        <v>plays</v>
      </c>
      <c r="S3895" s="4">
        <f t="shared" si="595"/>
        <v>41779.657870370371</v>
      </c>
      <c r="T3895" s="4">
        <f t="shared" si="596"/>
        <v>41821.25</v>
      </c>
      <c r="U3895" s="18">
        <f t="shared" si="597"/>
        <v>41.592129629629198</v>
      </c>
    </row>
    <row r="3896" spans="1:21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593"/>
        <v>3.4666666666666663</v>
      </c>
      <c r="P3896" s="7">
        <f t="shared" si="602"/>
        <v>47.272727272727273</v>
      </c>
      <c r="Q3896" t="str">
        <f t="shared" si="600"/>
        <v>theater</v>
      </c>
      <c r="R3896" t="str">
        <f t="shared" si="601"/>
        <v>plays</v>
      </c>
      <c r="S3896" s="4">
        <f t="shared" si="595"/>
        <v>42679.958472222221</v>
      </c>
      <c r="T3896" s="4">
        <f t="shared" si="596"/>
        <v>42710.207638888889</v>
      </c>
      <c r="U3896" s="18">
        <f t="shared" si="597"/>
        <v>30.249166666668316</v>
      </c>
    </row>
    <row r="3897" spans="1:21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593"/>
        <v>5</v>
      </c>
      <c r="P3897" s="7">
        <f t="shared" si="602"/>
        <v>50</v>
      </c>
      <c r="Q3897" t="str">
        <f t="shared" si="600"/>
        <v>theater</v>
      </c>
      <c r="R3897" t="str">
        <f t="shared" si="601"/>
        <v>plays</v>
      </c>
      <c r="S3897" s="4">
        <f t="shared" si="595"/>
        <v>42032.250208333338</v>
      </c>
      <c r="T3897" s="4">
        <f t="shared" si="596"/>
        <v>42063.250208333338</v>
      </c>
      <c r="U3897" s="18">
        <f t="shared" si="597"/>
        <v>31</v>
      </c>
    </row>
    <row r="3898" spans="1:21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593"/>
        <v>10.625</v>
      </c>
      <c r="P3898" s="7">
        <f t="shared" si="602"/>
        <v>42.5</v>
      </c>
      <c r="Q3898" t="str">
        <f t="shared" si="600"/>
        <v>theater</v>
      </c>
      <c r="R3898" t="str">
        <f t="shared" si="601"/>
        <v>plays</v>
      </c>
      <c r="S3898" s="4">
        <f t="shared" si="595"/>
        <v>41793.191875000004</v>
      </c>
      <c r="T3898" s="4">
        <f t="shared" si="596"/>
        <v>41807.191875000004</v>
      </c>
      <c r="U3898" s="18">
        <f t="shared" si="597"/>
        <v>14</v>
      </c>
    </row>
    <row r="3899" spans="1:21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593"/>
        <v>17.599999999999998</v>
      </c>
      <c r="P3899" s="7">
        <f t="shared" si="602"/>
        <v>44</v>
      </c>
      <c r="Q3899" t="str">
        <f t="shared" si="600"/>
        <v>theater</v>
      </c>
      <c r="R3899" t="str">
        <f t="shared" si="601"/>
        <v>plays</v>
      </c>
      <c r="S3899" s="4">
        <f t="shared" si="595"/>
        <v>41982.87364583333</v>
      </c>
      <c r="T3899" s="4">
        <f t="shared" si="596"/>
        <v>42012.87364583333</v>
      </c>
      <c r="U3899" s="18">
        <f t="shared" si="597"/>
        <v>30</v>
      </c>
    </row>
    <row r="3900" spans="1:21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593"/>
        <v>32.56</v>
      </c>
      <c r="P3900" s="7">
        <f t="shared" si="602"/>
        <v>50.875</v>
      </c>
      <c r="Q3900" t="str">
        <f t="shared" si="600"/>
        <v>theater</v>
      </c>
      <c r="R3900" t="str">
        <f t="shared" si="601"/>
        <v>plays</v>
      </c>
      <c r="S3900" s="4">
        <f t="shared" si="595"/>
        <v>42193.482291666667</v>
      </c>
      <c r="T3900" s="4">
        <f t="shared" si="596"/>
        <v>42233.666666666672</v>
      </c>
      <c r="U3900" s="18">
        <f t="shared" si="597"/>
        <v>40.184375000004366</v>
      </c>
    </row>
    <row r="3901" spans="1:21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593"/>
        <v>1.25</v>
      </c>
      <c r="P3901" s="7">
        <f t="shared" si="602"/>
        <v>62.5</v>
      </c>
      <c r="Q3901" t="str">
        <f t="shared" si="600"/>
        <v>theater</v>
      </c>
      <c r="R3901" t="str">
        <f t="shared" si="601"/>
        <v>plays</v>
      </c>
      <c r="S3901" s="4">
        <f t="shared" si="595"/>
        <v>41843.775011574078</v>
      </c>
      <c r="T3901" s="4">
        <f t="shared" si="596"/>
        <v>41863.775011574078</v>
      </c>
      <c r="U3901" s="18">
        <f t="shared" si="597"/>
        <v>20</v>
      </c>
    </row>
    <row r="3902" spans="1:21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593"/>
        <v>5.4</v>
      </c>
      <c r="P3902" s="7">
        <f t="shared" si="602"/>
        <v>27</v>
      </c>
      <c r="Q3902" t="str">
        <f t="shared" si="600"/>
        <v>theater</v>
      </c>
      <c r="R3902" t="str">
        <f t="shared" si="601"/>
        <v>plays</v>
      </c>
      <c r="S3902" s="4">
        <f t="shared" si="595"/>
        <v>42136.092488425929</v>
      </c>
      <c r="T3902" s="4">
        <f t="shared" si="596"/>
        <v>42166.092488425929</v>
      </c>
      <c r="U3902" s="18">
        <f t="shared" si="597"/>
        <v>30</v>
      </c>
    </row>
    <row r="3903" spans="1:21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593"/>
        <v>0.83333333333333337</v>
      </c>
      <c r="P3903" s="7">
        <f t="shared" si="602"/>
        <v>25</v>
      </c>
      <c r="Q3903" t="str">
        <f t="shared" si="600"/>
        <v>theater</v>
      </c>
      <c r="R3903" t="str">
        <f t="shared" si="601"/>
        <v>plays</v>
      </c>
      <c r="S3903" s="4">
        <f t="shared" si="595"/>
        <v>42317.826377314814</v>
      </c>
      <c r="T3903" s="4">
        <f t="shared" si="596"/>
        <v>42357.826377314814</v>
      </c>
      <c r="U3903" s="18">
        <f t="shared" si="597"/>
        <v>40</v>
      </c>
    </row>
    <row r="3904" spans="1:21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593"/>
        <v>48.833333333333336</v>
      </c>
      <c r="P3904" s="7">
        <f t="shared" si="602"/>
        <v>47.258064516129032</v>
      </c>
      <c r="Q3904" t="str">
        <f t="shared" si="600"/>
        <v>theater</v>
      </c>
      <c r="R3904" t="str">
        <f t="shared" si="601"/>
        <v>plays</v>
      </c>
      <c r="S3904" s="4">
        <f t="shared" si="595"/>
        <v>42663.468078703707</v>
      </c>
      <c r="T3904" s="4">
        <f t="shared" si="596"/>
        <v>42688.509745370371</v>
      </c>
      <c r="U3904" s="18">
        <f t="shared" si="597"/>
        <v>25.041666666664241</v>
      </c>
    </row>
    <row r="3905" spans="1:21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593"/>
        <v>0</v>
      </c>
      <c r="P3905" s="7">
        <v>0</v>
      </c>
      <c r="Q3905" t="str">
        <f t="shared" si="600"/>
        <v>theater</v>
      </c>
      <c r="R3905" t="str">
        <f t="shared" si="601"/>
        <v>plays</v>
      </c>
      <c r="S3905" s="4">
        <f t="shared" si="595"/>
        <v>42186.01116898148</v>
      </c>
      <c r="T3905" s="4">
        <f t="shared" si="596"/>
        <v>42230.818055555559</v>
      </c>
      <c r="U3905" s="18">
        <f t="shared" si="597"/>
        <v>44.806886574078817</v>
      </c>
    </row>
    <row r="3906" spans="1:21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603">(E3906/D3906)*100</f>
        <v>0.03</v>
      </c>
      <c r="P3906" s="7">
        <f t="shared" ref="P3906:P3917" si="604">E3906/L3906</f>
        <v>1.5</v>
      </c>
      <c r="Q3906" t="str">
        <f t="shared" si="600"/>
        <v>theater</v>
      </c>
      <c r="R3906" t="str">
        <f t="shared" si="601"/>
        <v>plays</v>
      </c>
      <c r="S3906" s="4">
        <f t="shared" ref="S3906:S3969" si="605" xml:space="preserve"> ((J3906/86400) +25569)</f>
        <v>42095.229166666672</v>
      </c>
      <c r="T3906" s="4">
        <f t="shared" ref="T3906:T3969" si="606" xml:space="preserve"> ((I3906/86400) +25569)</f>
        <v>42109.211111111115</v>
      </c>
      <c r="U3906" s="18">
        <f t="shared" si="597"/>
        <v>13.981944444443798</v>
      </c>
    </row>
    <row r="3907" spans="1:21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603"/>
        <v>11.533333333333333</v>
      </c>
      <c r="P3907" s="7">
        <f t="shared" si="604"/>
        <v>24.714285714285715</v>
      </c>
      <c r="Q3907" t="str">
        <f t="shared" si="600"/>
        <v>theater</v>
      </c>
      <c r="R3907" t="str">
        <f t="shared" si="601"/>
        <v>plays</v>
      </c>
      <c r="S3907" s="4">
        <f t="shared" si="605"/>
        <v>42124.623877314814</v>
      </c>
      <c r="T3907" s="4">
        <f t="shared" si="606"/>
        <v>42166.958333333328</v>
      </c>
      <c r="U3907" s="18">
        <f t="shared" ref="U3907:U3970" si="607">T3907-S3907</f>
        <v>42.334456018514175</v>
      </c>
    </row>
    <row r="3908" spans="1:21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603"/>
        <v>67.333333333333329</v>
      </c>
      <c r="P3908" s="7">
        <f t="shared" si="604"/>
        <v>63.125</v>
      </c>
      <c r="Q3908" t="str">
        <f t="shared" si="600"/>
        <v>theater</v>
      </c>
      <c r="R3908" t="str">
        <f t="shared" si="601"/>
        <v>plays</v>
      </c>
      <c r="S3908" s="4">
        <f t="shared" si="605"/>
        <v>42143.917743055557</v>
      </c>
      <c r="T3908" s="4">
        <f t="shared" si="606"/>
        <v>42181.559027777781</v>
      </c>
      <c r="U3908" s="18">
        <f t="shared" si="607"/>
        <v>37.641284722223645</v>
      </c>
    </row>
    <row r="3909" spans="1:21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603"/>
        <v>15.299999999999999</v>
      </c>
      <c r="P3909" s="7">
        <f t="shared" si="604"/>
        <v>38.25</v>
      </c>
      <c r="Q3909" t="str">
        <f t="shared" si="600"/>
        <v>theater</v>
      </c>
      <c r="R3909" t="str">
        <f t="shared" si="601"/>
        <v>plays</v>
      </c>
      <c r="S3909" s="4">
        <f t="shared" si="605"/>
        <v>41906.819513888891</v>
      </c>
      <c r="T3909" s="4">
        <f t="shared" si="606"/>
        <v>41938.838888888888</v>
      </c>
      <c r="U3909" s="18">
        <f t="shared" si="607"/>
        <v>32.019374999996217</v>
      </c>
    </row>
    <row r="3910" spans="1:21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603"/>
        <v>8.6666666666666679</v>
      </c>
      <c r="P3910" s="7">
        <f t="shared" si="604"/>
        <v>16.25</v>
      </c>
      <c r="Q3910" t="str">
        <f t="shared" si="600"/>
        <v>theater</v>
      </c>
      <c r="R3910" t="str">
        <f t="shared" si="601"/>
        <v>plays</v>
      </c>
      <c r="S3910" s="4">
        <f t="shared" si="605"/>
        <v>41834.135370370372</v>
      </c>
      <c r="T3910" s="4">
        <f t="shared" si="606"/>
        <v>41849.135370370372</v>
      </c>
      <c r="U3910" s="18">
        <f t="shared" si="607"/>
        <v>15</v>
      </c>
    </row>
    <row r="3911" spans="1:21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603"/>
        <v>0.22499999999999998</v>
      </c>
      <c r="P3911" s="7">
        <f t="shared" si="604"/>
        <v>33.75</v>
      </c>
      <c r="Q3911" t="str">
        <f t="shared" si="600"/>
        <v>theater</v>
      </c>
      <c r="R3911" t="str">
        <f t="shared" si="601"/>
        <v>plays</v>
      </c>
      <c r="S3911" s="4">
        <f t="shared" si="605"/>
        <v>41863.359282407408</v>
      </c>
      <c r="T3911" s="4">
        <f t="shared" si="606"/>
        <v>41893.359282407408</v>
      </c>
      <c r="U3911" s="18">
        <f t="shared" si="607"/>
        <v>30</v>
      </c>
    </row>
    <row r="3912" spans="1:21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603"/>
        <v>3.0833333333333335</v>
      </c>
      <c r="P3912" s="7">
        <f t="shared" si="604"/>
        <v>61.666666666666664</v>
      </c>
      <c r="Q3912" t="str">
        <f t="shared" si="600"/>
        <v>theater</v>
      </c>
      <c r="R3912" t="str">
        <f t="shared" si="601"/>
        <v>plays</v>
      </c>
      <c r="S3912" s="4">
        <f t="shared" si="605"/>
        <v>42224.756909722222</v>
      </c>
      <c r="T3912" s="4">
        <f t="shared" si="606"/>
        <v>42254.756909722222</v>
      </c>
      <c r="U3912" s="18">
        <f t="shared" si="607"/>
        <v>30</v>
      </c>
    </row>
    <row r="3913" spans="1:21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603"/>
        <v>37.412500000000001</v>
      </c>
      <c r="P3913" s="7">
        <f t="shared" si="604"/>
        <v>83.138888888888886</v>
      </c>
      <c r="Q3913" t="str">
        <f t="shared" si="600"/>
        <v>theater</v>
      </c>
      <c r="R3913" t="str">
        <f t="shared" si="601"/>
        <v>plays</v>
      </c>
      <c r="S3913" s="4">
        <f t="shared" si="605"/>
        <v>41939.8122337963</v>
      </c>
      <c r="T3913" s="4">
        <f t="shared" si="606"/>
        <v>41969.853900462964</v>
      </c>
      <c r="U3913" s="18">
        <f t="shared" si="607"/>
        <v>30.041666666664241</v>
      </c>
    </row>
    <row r="3914" spans="1:21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603"/>
        <v>6.6666666666666671E-3</v>
      </c>
      <c r="P3914" s="7">
        <f t="shared" si="604"/>
        <v>1</v>
      </c>
      <c r="Q3914" t="str">
        <f t="shared" si="600"/>
        <v>theater</v>
      </c>
      <c r="R3914" t="str">
        <f t="shared" si="601"/>
        <v>plays</v>
      </c>
      <c r="S3914" s="4">
        <f t="shared" si="605"/>
        <v>42059.270023148143</v>
      </c>
      <c r="T3914" s="4">
        <f t="shared" si="606"/>
        <v>42119.190972222219</v>
      </c>
      <c r="U3914" s="18">
        <f t="shared" si="607"/>
        <v>59.920949074075907</v>
      </c>
    </row>
    <row r="3915" spans="1:21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603"/>
        <v>10</v>
      </c>
      <c r="P3915" s="7">
        <f t="shared" si="604"/>
        <v>142.85714285714286</v>
      </c>
      <c r="Q3915" t="str">
        <f t="shared" si="600"/>
        <v>theater</v>
      </c>
      <c r="R3915" t="str">
        <f t="shared" si="601"/>
        <v>plays</v>
      </c>
      <c r="S3915" s="4">
        <f t="shared" si="605"/>
        <v>42308.211215277777</v>
      </c>
      <c r="T3915" s="4">
        <f t="shared" si="606"/>
        <v>42338.252881944441</v>
      </c>
      <c r="U3915" s="18">
        <f t="shared" si="607"/>
        <v>30.041666666664241</v>
      </c>
    </row>
    <row r="3916" spans="1:21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603"/>
        <v>36.36</v>
      </c>
      <c r="P3916" s="7">
        <f t="shared" si="604"/>
        <v>33.666666666666664</v>
      </c>
      <c r="Q3916" t="str">
        <f t="shared" si="600"/>
        <v>theater</v>
      </c>
      <c r="R3916" t="str">
        <f t="shared" si="601"/>
        <v>plays</v>
      </c>
      <c r="S3916" s="4">
        <f t="shared" si="605"/>
        <v>42114.818935185191</v>
      </c>
      <c r="T3916" s="4">
        <f t="shared" si="606"/>
        <v>42134.957638888889</v>
      </c>
      <c r="U3916" s="18">
        <f t="shared" si="607"/>
        <v>20.138703703698411</v>
      </c>
    </row>
    <row r="3917" spans="1:21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603"/>
        <v>0.33333333333333337</v>
      </c>
      <c r="P3917" s="7">
        <f t="shared" si="604"/>
        <v>5</v>
      </c>
      <c r="Q3917" t="str">
        <f t="shared" si="600"/>
        <v>theater</v>
      </c>
      <c r="R3917" t="str">
        <f t="shared" si="601"/>
        <v>plays</v>
      </c>
      <c r="S3917" s="4">
        <f t="shared" si="605"/>
        <v>42492.98505787037</v>
      </c>
      <c r="T3917" s="4">
        <f t="shared" si="606"/>
        <v>42522.98505787037</v>
      </c>
      <c r="U3917" s="18">
        <f t="shared" si="607"/>
        <v>30</v>
      </c>
    </row>
    <row r="3918" spans="1:21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603"/>
        <v>0</v>
      </c>
      <c r="P3918" s="7">
        <v>0</v>
      </c>
      <c r="Q3918" t="str">
        <f t="shared" si="600"/>
        <v>theater</v>
      </c>
      <c r="R3918" t="str">
        <f t="shared" si="601"/>
        <v>plays</v>
      </c>
      <c r="S3918" s="4">
        <f t="shared" si="605"/>
        <v>42494.471666666665</v>
      </c>
      <c r="T3918" s="4">
        <f t="shared" si="606"/>
        <v>42524.471666666665</v>
      </c>
      <c r="U3918" s="18">
        <f t="shared" si="607"/>
        <v>30</v>
      </c>
    </row>
    <row r="3919" spans="1:21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603"/>
        <v>0.2857142857142857</v>
      </c>
      <c r="P3919" s="7">
        <f>E3919/L3919</f>
        <v>10</v>
      </c>
      <c r="Q3919" t="str">
        <f t="shared" si="600"/>
        <v>theater</v>
      </c>
      <c r="R3919" t="str">
        <f t="shared" si="601"/>
        <v>plays</v>
      </c>
      <c r="S3919" s="4">
        <f t="shared" si="605"/>
        <v>41863.527326388888</v>
      </c>
      <c r="T3919" s="4">
        <f t="shared" si="606"/>
        <v>41893.527326388888</v>
      </c>
      <c r="U3919" s="18">
        <f t="shared" si="607"/>
        <v>30</v>
      </c>
    </row>
    <row r="3920" spans="1:21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603"/>
        <v>0.2</v>
      </c>
      <c r="P3920" s="7">
        <f>E3920/L3920</f>
        <v>40</v>
      </c>
      <c r="Q3920" t="str">
        <f t="shared" si="600"/>
        <v>theater</v>
      </c>
      <c r="R3920" t="str">
        <f t="shared" si="601"/>
        <v>plays</v>
      </c>
      <c r="S3920" s="4">
        <f t="shared" si="605"/>
        <v>41843.664618055554</v>
      </c>
      <c r="T3920" s="4">
        <f t="shared" si="606"/>
        <v>41855.666666666664</v>
      </c>
      <c r="U3920" s="18">
        <f t="shared" si="607"/>
        <v>12.002048611109785</v>
      </c>
    </row>
    <row r="3921" spans="1:21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603"/>
        <v>1.7999999999999998</v>
      </c>
      <c r="P3921" s="7">
        <f>E3921/L3921</f>
        <v>30</v>
      </c>
      <c r="Q3921" t="str">
        <f t="shared" si="600"/>
        <v>theater</v>
      </c>
      <c r="R3921" t="str">
        <f t="shared" si="601"/>
        <v>plays</v>
      </c>
      <c r="S3921" s="4">
        <f t="shared" si="605"/>
        <v>42358.684872685189</v>
      </c>
      <c r="T3921" s="4">
        <f t="shared" si="606"/>
        <v>42387</v>
      </c>
      <c r="U3921" s="18">
        <f t="shared" si="607"/>
        <v>28.315127314810525</v>
      </c>
    </row>
    <row r="3922" spans="1:21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603"/>
        <v>5.4</v>
      </c>
      <c r="P3922" s="7">
        <f>E3922/L3922</f>
        <v>45</v>
      </c>
      <c r="Q3922" t="str">
        <f t="shared" si="600"/>
        <v>theater</v>
      </c>
      <c r="R3922" t="str">
        <f t="shared" si="601"/>
        <v>plays</v>
      </c>
      <c r="S3922" s="4">
        <f t="shared" si="605"/>
        <v>42657.38726851852</v>
      </c>
      <c r="T3922" s="4">
        <f t="shared" si="606"/>
        <v>42687.428935185184</v>
      </c>
      <c r="U3922" s="18">
        <f t="shared" si="607"/>
        <v>30.041666666664241</v>
      </c>
    </row>
    <row r="3923" spans="1:21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603"/>
        <v>0</v>
      </c>
      <c r="P3923" s="7">
        <v>0</v>
      </c>
      <c r="Q3923" t="str">
        <f t="shared" si="600"/>
        <v>theater</v>
      </c>
      <c r="R3923" t="str">
        <f t="shared" si="601"/>
        <v>plays</v>
      </c>
      <c r="S3923" s="4">
        <f t="shared" si="605"/>
        <v>41926.542303240742</v>
      </c>
      <c r="T3923" s="4">
        <f t="shared" si="606"/>
        <v>41938.75</v>
      </c>
      <c r="U3923" s="18">
        <f t="shared" si="607"/>
        <v>12.207696759258397</v>
      </c>
    </row>
    <row r="3924" spans="1:21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603"/>
        <v>8.1333333333333329</v>
      </c>
      <c r="P3924" s="7">
        <f t="shared" ref="P3924:P3931" si="608">E3924/L3924</f>
        <v>10.166666666666666</v>
      </c>
      <c r="Q3924" t="str">
        <f t="shared" si="600"/>
        <v>theater</v>
      </c>
      <c r="R3924" t="str">
        <f t="shared" si="601"/>
        <v>plays</v>
      </c>
      <c r="S3924" s="4">
        <f t="shared" si="605"/>
        <v>42020.768634259264</v>
      </c>
      <c r="T3924" s="4">
        <f t="shared" si="606"/>
        <v>42065.958333333328</v>
      </c>
      <c r="U3924" s="18">
        <f t="shared" si="607"/>
        <v>45.189699074064265</v>
      </c>
    </row>
    <row r="3925" spans="1:21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603"/>
        <v>12.034782608695652</v>
      </c>
      <c r="P3925" s="7">
        <f t="shared" si="608"/>
        <v>81.411764705882348</v>
      </c>
      <c r="Q3925" t="str">
        <f t="shared" si="600"/>
        <v>theater</v>
      </c>
      <c r="R3925" t="str">
        <f t="shared" si="601"/>
        <v>plays</v>
      </c>
      <c r="S3925" s="4">
        <f t="shared" si="605"/>
        <v>42075.979988425926</v>
      </c>
      <c r="T3925" s="4">
        <f t="shared" si="606"/>
        <v>42103.979988425926</v>
      </c>
      <c r="U3925" s="18">
        <f t="shared" si="607"/>
        <v>28</v>
      </c>
    </row>
    <row r="3926" spans="1:21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603"/>
        <v>15.266666666666667</v>
      </c>
      <c r="P3926" s="7">
        <f t="shared" si="608"/>
        <v>57.25</v>
      </c>
      <c r="Q3926" t="str">
        <f t="shared" si="600"/>
        <v>theater</v>
      </c>
      <c r="R3926" t="str">
        <f t="shared" si="601"/>
        <v>plays</v>
      </c>
      <c r="S3926" s="4">
        <f t="shared" si="605"/>
        <v>41786.959745370368</v>
      </c>
      <c r="T3926" s="4">
        <f t="shared" si="606"/>
        <v>41816.959745370368</v>
      </c>
      <c r="U3926" s="18">
        <f t="shared" si="607"/>
        <v>30</v>
      </c>
    </row>
    <row r="3927" spans="1:21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603"/>
        <v>10</v>
      </c>
      <c r="P3927" s="7">
        <f t="shared" si="608"/>
        <v>5</v>
      </c>
      <c r="Q3927" t="str">
        <f t="shared" si="600"/>
        <v>theater</v>
      </c>
      <c r="R3927" t="str">
        <f t="shared" si="601"/>
        <v>plays</v>
      </c>
      <c r="S3927" s="4">
        <f t="shared" si="605"/>
        <v>41820.870821759258</v>
      </c>
      <c r="T3927" s="4">
        <f t="shared" si="606"/>
        <v>41850.870821759258</v>
      </c>
      <c r="U3927" s="18">
        <f t="shared" si="607"/>
        <v>30</v>
      </c>
    </row>
    <row r="3928" spans="1:21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603"/>
        <v>0.3</v>
      </c>
      <c r="P3928" s="7">
        <f t="shared" si="608"/>
        <v>15</v>
      </c>
      <c r="Q3928" t="str">
        <f t="shared" si="600"/>
        <v>theater</v>
      </c>
      <c r="R3928" t="str">
        <f t="shared" si="601"/>
        <v>plays</v>
      </c>
      <c r="S3928" s="4">
        <f t="shared" si="605"/>
        <v>41970.085046296299</v>
      </c>
      <c r="T3928" s="4">
        <f t="shared" si="606"/>
        <v>42000.085046296299</v>
      </c>
      <c r="U3928" s="18">
        <f t="shared" si="607"/>
        <v>30</v>
      </c>
    </row>
    <row r="3929" spans="1:21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603"/>
        <v>1</v>
      </c>
      <c r="P3929" s="7">
        <f t="shared" si="608"/>
        <v>12.5</v>
      </c>
      <c r="Q3929" t="str">
        <f t="shared" si="600"/>
        <v>theater</v>
      </c>
      <c r="R3929" t="str">
        <f t="shared" si="601"/>
        <v>plays</v>
      </c>
      <c r="S3929" s="4">
        <f t="shared" si="605"/>
        <v>41830.267407407409</v>
      </c>
      <c r="T3929" s="4">
        <f t="shared" si="606"/>
        <v>41860.267407407409</v>
      </c>
      <c r="U3929" s="18">
        <f t="shared" si="607"/>
        <v>30</v>
      </c>
    </row>
    <row r="3930" spans="1:21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603"/>
        <v>13.020000000000001</v>
      </c>
      <c r="P3930" s="7">
        <f t="shared" si="608"/>
        <v>93</v>
      </c>
      <c r="Q3930" t="str">
        <f t="shared" si="600"/>
        <v>theater</v>
      </c>
      <c r="R3930" t="str">
        <f t="shared" si="601"/>
        <v>plays</v>
      </c>
      <c r="S3930" s="4">
        <f t="shared" si="605"/>
        <v>42265.683182870373</v>
      </c>
      <c r="T3930" s="4">
        <f t="shared" si="606"/>
        <v>42293.207638888889</v>
      </c>
      <c r="U3930" s="18">
        <f t="shared" si="607"/>
        <v>27.524456018516503</v>
      </c>
    </row>
    <row r="3931" spans="1:21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603"/>
        <v>2.2650000000000001</v>
      </c>
      <c r="P3931" s="7">
        <f t="shared" si="608"/>
        <v>32.357142857142854</v>
      </c>
      <c r="Q3931" t="str">
        <f t="shared" si="600"/>
        <v>theater</v>
      </c>
      <c r="R3931" t="str">
        <f t="shared" si="601"/>
        <v>plays</v>
      </c>
      <c r="S3931" s="4">
        <f t="shared" si="605"/>
        <v>42601.827141203699</v>
      </c>
      <c r="T3931" s="4">
        <f t="shared" si="606"/>
        <v>42631.827141203699</v>
      </c>
      <c r="U3931" s="18">
        <f t="shared" si="607"/>
        <v>30</v>
      </c>
    </row>
    <row r="3932" spans="1:21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603"/>
        <v>0</v>
      </c>
      <c r="P3932" s="7">
        <v>0</v>
      </c>
      <c r="Q3932" t="str">
        <f t="shared" si="600"/>
        <v>theater</v>
      </c>
      <c r="R3932" t="str">
        <f t="shared" si="601"/>
        <v>plays</v>
      </c>
      <c r="S3932" s="4">
        <f t="shared" si="605"/>
        <v>42433.338749999995</v>
      </c>
      <c r="T3932" s="4">
        <f t="shared" si="606"/>
        <v>42461.25</v>
      </c>
      <c r="U3932" s="18">
        <f t="shared" si="607"/>
        <v>27.911250000004657</v>
      </c>
    </row>
    <row r="3933" spans="1:21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603"/>
        <v>0</v>
      </c>
      <c r="P3933" s="7">
        <v>0</v>
      </c>
      <c r="Q3933" t="str">
        <f t="shared" si="600"/>
        <v>theater</v>
      </c>
      <c r="R3933" t="str">
        <f t="shared" si="601"/>
        <v>plays</v>
      </c>
      <c r="S3933" s="4">
        <f t="shared" si="605"/>
        <v>42228.151701388888</v>
      </c>
      <c r="T3933" s="4">
        <f t="shared" si="606"/>
        <v>42253.151701388888</v>
      </c>
      <c r="U3933" s="18">
        <f t="shared" si="607"/>
        <v>25</v>
      </c>
    </row>
    <row r="3934" spans="1:21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603"/>
        <v>8.3333333333333332E-3</v>
      </c>
      <c r="P3934" s="7">
        <f>E3934/L3934</f>
        <v>1</v>
      </c>
      <c r="Q3934" t="str">
        <f t="shared" si="600"/>
        <v>theater</v>
      </c>
      <c r="R3934" t="str">
        <f t="shared" si="601"/>
        <v>plays</v>
      </c>
      <c r="S3934" s="4">
        <f t="shared" si="605"/>
        <v>42415.168564814812</v>
      </c>
      <c r="T3934" s="4">
        <f t="shared" si="606"/>
        <v>42445.126898148148</v>
      </c>
      <c r="U3934" s="18">
        <f t="shared" si="607"/>
        <v>29.958333333335759</v>
      </c>
    </row>
    <row r="3935" spans="1:21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603"/>
        <v>15.742857142857142</v>
      </c>
      <c r="P3935" s="7">
        <f>E3935/L3935</f>
        <v>91.833333333333329</v>
      </c>
      <c r="Q3935" t="str">
        <f t="shared" ref="Q3935:Q3998" si="609">LEFT(N3935,7)</f>
        <v>theater</v>
      </c>
      <c r="R3935" t="str">
        <f t="shared" si="601"/>
        <v>plays</v>
      </c>
      <c r="S3935" s="4">
        <f t="shared" si="605"/>
        <v>42538.968310185184</v>
      </c>
      <c r="T3935" s="4">
        <f t="shared" si="606"/>
        <v>42568.029861111107</v>
      </c>
      <c r="U3935" s="18">
        <f t="shared" si="607"/>
        <v>29.061550925922347</v>
      </c>
    </row>
    <row r="3936" spans="1:21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603"/>
        <v>11</v>
      </c>
      <c r="P3936" s="7">
        <f>E3936/L3936</f>
        <v>45.833333333333336</v>
      </c>
      <c r="Q3936" t="str">
        <f t="shared" si="609"/>
        <v>theater</v>
      </c>
      <c r="R3936" t="str">
        <f t="shared" si="601"/>
        <v>plays</v>
      </c>
      <c r="S3936" s="4">
        <f t="shared" si="605"/>
        <v>42233.671747685185</v>
      </c>
      <c r="T3936" s="4">
        <f t="shared" si="606"/>
        <v>42278.541666666672</v>
      </c>
      <c r="U3936" s="18">
        <f t="shared" si="607"/>
        <v>44.86991898148699</v>
      </c>
    </row>
    <row r="3937" spans="1:21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603"/>
        <v>43.833333333333336</v>
      </c>
      <c r="P3937" s="7">
        <f>E3937/L3937</f>
        <v>57.173913043478258</v>
      </c>
      <c r="Q3937" t="str">
        <f t="shared" si="609"/>
        <v>theater</v>
      </c>
      <c r="R3937" t="str">
        <f t="shared" si="601"/>
        <v>plays</v>
      </c>
      <c r="S3937" s="4">
        <f t="shared" si="605"/>
        <v>42221.656782407408</v>
      </c>
      <c r="T3937" s="4">
        <f t="shared" si="606"/>
        <v>42281.656782407408</v>
      </c>
      <c r="U3937" s="18">
        <f t="shared" si="607"/>
        <v>60</v>
      </c>
    </row>
    <row r="3938" spans="1:21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603"/>
        <v>0</v>
      </c>
      <c r="P3938" s="7">
        <v>0</v>
      </c>
      <c r="Q3938" t="str">
        <f t="shared" si="609"/>
        <v>theater</v>
      </c>
      <c r="R3938" t="str">
        <f t="shared" si="601"/>
        <v>plays</v>
      </c>
      <c r="S3938" s="4">
        <f t="shared" si="605"/>
        <v>42675.262962962966</v>
      </c>
      <c r="T3938" s="4">
        <f t="shared" si="606"/>
        <v>42705.304629629631</v>
      </c>
      <c r="U3938" s="18">
        <f t="shared" si="607"/>
        <v>30.041666666664241</v>
      </c>
    </row>
    <row r="3939" spans="1:21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603"/>
        <v>86.135181975736558</v>
      </c>
      <c r="P3939" s="7">
        <f>E3939/L3939</f>
        <v>248.5</v>
      </c>
      <c r="Q3939" t="str">
        <f t="shared" si="609"/>
        <v>theater</v>
      </c>
      <c r="R3939" t="str">
        <f t="shared" si="601"/>
        <v>plays</v>
      </c>
      <c r="S3939" s="4">
        <f t="shared" si="605"/>
        <v>42534.631481481483</v>
      </c>
      <c r="T3939" s="4">
        <f t="shared" si="606"/>
        <v>42562.631481481483</v>
      </c>
      <c r="U3939" s="18">
        <f t="shared" si="607"/>
        <v>28</v>
      </c>
    </row>
    <row r="3940" spans="1:21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603"/>
        <v>12.196620583717358</v>
      </c>
      <c r="P3940" s="7">
        <f>E3940/L3940</f>
        <v>79.400000000000006</v>
      </c>
      <c r="Q3940" t="str">
        <f t="shared" si="609"/>
        <v>theater</v>
      </c>
      <c r="R3940" t="str">
        <f t="shared" si="601"/>
        <v>plays</v>
      </c>
      <c r="S3940" s="4">
        <f t="shared" si="605"/>
        <v>42151.905717592592</v>
      </c>
      <c r="T3940" s="4">
        <f t="shared" si="606"/>
        <v>42182.905717592592</v>
      </c>
      <c r="U3940" s="18">
        <f t="shared" si="607"/>
        <v>31</v>
      </c>
    </row>
    <row r="3941" spans="1:21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603"/>
        <v>0.1</v>
      </c>
      <c r="P3941" s="7">
        <f>E3941/L3941</f>
        <v>5</v>
      </c>
      <c r="Q3941" t="str">
        <f t="shared" si="609"/>
        <v>theater</v>
      </c>
      <c r="R3941" t="str">
        <f t="shared" si="601"/>
        <v>plays</v>
      </c>
      <c r="S3941" s="4">
        <f t="shared" si="605"/>
        <v>41915.400219907409</v>
      </c>
      <c r="T3941" s="4">
        <f t="shared" si="606"/>
        <v>41919.1875</v>
      </c>
      <c r="U3941" s="18">
        <f t="shared" si="607"/>
        <v>3.7872800925906631</v>
      </c>
    </row>
    <row r="3942" spans="1:21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603"/>
        <v>0.22</v>
      </c>
      <c r="P3942" s="7">
        <f>E3942/L3942</f>
        <v>5.5</v>
      </c>
      <c r="Q3942" t="str">
        <f t="shared" si="609"/>
        <v>theater</v>
      </c>
      <c r="R3942" t="str">
        <f t="shared" si="601"/>
        <v>plays</v>
      </c>
      <c r="S3942" s="4">
        <f t="shared" si="605"/>
        <v>41961.492488425924</v>
      </c>
      <c r="T3942" s="4">
        <f t="shared" si="606"/>
        <v>42006.492488425924</v>
      </c>
      <c r="U3942" s="18">
        <f t="shared" si="607"/>
        <v>45</v>
      </c>
    </row>
    <row r="3943" spans="1:21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603"/>
        <v>0.90909090909090906</v>
      </c>
      <c r="P3943" s="7">
        <f>E3943/L3943</f>
        <v>25</v>
      </c>
      <c r="Q3943" t="str">
        <f t="shared" si="609"/>
        <v>theater</v>
      </c>
      <c r="R3943" t="str">
        <f t="shared" si="601"/>
        <v>plays</v>
      </c>
      <c r="S3943" s="4">
        <f t="shared" si="605"/>
        <v>41940.587233796294</v>
      </c>
      <c r="T3943" s="4">
        <f t="shared" si="606"/>
        <v>41968.041666666672</v>
      </c>
      <c r="U3943" s="18">
        <f t="shared" si="607"/>
        <v>27.454432870377786</v>
      </c>
    </row>
    <row r="3944" spans="1:21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603"/>
        <v>0</v>
      </c>
      <c r="P3944" s="7">
        <v>0</v>
      </c>
      <c r="Q3944" t="str">
        <f t="shared" si="609"/>
        <v>theater</v>
      </c>
      <c r="R3944" t="str">
        <f t="shared" si="601"/>
        <v>plays</v>
      </c>
      <c r="S3944" s="4">
        <f t="shared" si="605"/>
        <v>42111.904097222221</v>
      </c>
      <c r="T3944" s="4">
        <f t="shared" si="606"/>
        <v>42171.904097222221</v>
      </c>
      <c r="U3944" s="18">
        <f t="shared" si="607"/>
        <v>60</v>
      </c>
    </row>
    <row r="3945" spans="1:21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603"/>
        <v>35.64</v>
      </c>
      <c r="P3945" s="7">
        <f>E3945/L3945</f>
        <v>137.07692307692307</v>
      </c>
      <c r="Q3945" t="str">
        <f t="shared" si="609"/>
        <v>theater</v>
      </c>
      <c r="R3945" t="str">
        <f t="shared" si="601"/>
        <v>plays</v>
      </c>
      <c r="S3945" s="4">
        <f t="shared" si="605"/>
        <v>42279.778564814813</v>
      </c>
      <c r="T3945" s="4">
        <f t="shared" si="606"/>
        <v>42310.701388888891</v>
      </c>
      <c r="U3945" s="18">
        <f t="shared" si="607"/>
        <v>30.922824074077653</v>
      </c>
    </row>
    <row r="3946" spans="1:21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603"/>
        <v>0</v>
      </c>
      <c r="P3946" s="7">
        <v>0</v>
      </c>
      <c r="Q3946" t="str">
        <f t="shared" si="609"/>
        <v>theater</v>
      </c>
      <c r="R3946" t="str">
        <f t="shared" si="601"/>
        <v>plays</v>
      </c>
      <c r="S3946" s="4">
        <f t="shared" si="605"/>
        <v>42213.662905092591</v>
      </c>
      <c r="T3946" s="4">
        <f t="shared" si="606"/>
        <v>42243.662905092591</v>
      </c>
      <c r="U3946" s="18">
        <f t="shared" si="607"/>
        <v>30</v>
      </c>
    </row>
    <row r="3947" spans="1:21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603"/>
        <v>0.25</v>
      </c>
      <c r="P3947" s="7">
        <f>E3947/L3947</f>
        <v>5</v>
      </c>
      <c r="Q3947" t="str">
        <f t="shared" si="609"/>
        <v>theater</v>
      </c>
      <c r="R3947" t="str">
        <f t="shared" si="601"/>
        <v>plays</v>
      </c>
      <c r="S3947" s="4">
        <f t="shared" si="605"/>
        <v>42109.801712962959</v>
      </c>
      <c r="T3947" s="4">
        <f t="shared" si="606"/>
        <v>42139.801712962959</v>
      </c>
      <c r="U3947" s="18">
        <f t="shared" si="607"/>
        <v>30</v>
      </c>
    </row>
    <row r="3948" spans="1:21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603"/>
        <v>3.25</v>
      </c>
      <c r="P3948" s="7">
        <f>E3948/L3948</f>
        <v>39</v>
      </c>
      <c r="Q3948" t="str">
        <f t="shared" si="609"/>
        <v>theater</v>
      </c>
      <c r="R3948" t="str">
        <f t="shared" si="601"/>
        <v>plays</v>
      </c>
      <c r="S3948" s="4">
        <f t="shared" si="605"/>
        <v>42031.833587962959</v>
      </c>
      <c r="T3948" s="4">
        <f t="shared" si="606"/>
        <v>42063.333333333328</v>
      </c>
      <c r="U3948" s="18">
        <f t="shared" si="607"/>
        <v>31.499745370369055</v>
      </c>
    </row>
    <row r="3949" spans="1:21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603"/>
        <v>3.3666666666666663</v>
      </c>
      <c r="P3949" s="7">
        <f>E3949/L3949</f>
        <v>50.5</v>
      </c>
      <c r="Q3949" t="str">
        <f t="shared" si="609"/>
        <v>theater</v>
      </c>
      <c r="R3949" t="str">
        <f t="shared" si="601"/>
        <v>plays</v>
      </c>
      <c r="S3949" s="4">
        <f t="shared" si="605"/>
        <v>42615.142870370371</v>
      </c>
      <c r="T3949" s="4">
        <f t="shared" si="606"/>
        <v>42645.142870370371</v>
      </c>
      <c r="U3949" s="18">
        <f t="shared" si="607"/>
        <v>30</v>
      </c>
    </row>
    <row r="3950" spans="1:21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603"/>
        <v>0</v>
      </c>
      <c r="P3950" s="7">
        <v>0</v>
      </c>
      <c r="Q3950" t="str">
        <f t="shared" si="609"/>
        <v>theater</v>
      </c>
      <c r="R3950" t="str">
        <f t="shared" si="601"/>
        <v>plays</v>
      </c>
      <c r="S3950" s="4">
        <f t="shared" si="605"/>
        <v>41829.325497685189</v>
      </c>
      <c r="T3950" s="4">
        <f t="shared" si="606"/>
        <v>41889.325497685189</v>
      </c>
      <c r="U3950" s="18">
        <f t="shared" si="607"/>
        <v>60</v>
      </c>
    </row>
    <row r="3951" spans="1:21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603"/>
        <v>15.770000000000001</v>
      </c>
      <c r="P3951" s="7">
        <f>E3951/L3951</f>
        <v>49.28125</v>
      </c>
      <c r="Q3951" t="str">
        <f t="shared" si="609"/>
        <v>theater</v>
      </c>
      <c r="R3951" t="str">
        <f t="shared" si="601"/>
        <v>plays</v>
      </c>
      <c r="S3951" s="4">
        <f t="shared" si="605"/>
        <v>42016.120613425926</v>
      </c>
      <c r="T3951" s="4">
        <f t="shared" si="606"/>
        <v>42046.120613425926</v>
      </c>
      <c r="U3951" s="18">
        <f t="shared" si="607"/>
        <v>30</v>
      </c>
    </row>
    <row r="3952" spans="1:21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603"/>
        <v>0.625</v>
      </c>
      <c r="P3952" s="7">
        <f>E3952/L3952</f>
        <v>25</v>
      </c>
      <c r="Q3952" t="str">
        <f t="shared" si="609"/>
        <v>theater</v>
      </c>
      <c r="R3952" t="str">
        <f t="shared" si="601"/>
        <v>plays</v>
      </c>
      <c r="S3952" s="4">
        <f t="shared" si="605"/>
        <v>42439.702314814815</v>
      </c>
      <c r="T3952" s="4">
        <f t="shared" si="606"/>
        <v>42468.774305555555</v>
      </c>
      <c r="U3952" s="18">
        <f t="shared" si="607"/>
        <v>29.071990740740148</v>
      </c>
    </row>
    <row r="3953" spans="1:21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603"/>
        <v>5.0000000000000001E-4</v>
      </c>
      <c r="P3953" s="7">
        <f>E3953/L3953</f>
        <v>1</v>
      </c>
      <c r="Q3953" t="str">
        <f t="shared" si="609"/>
        <v>theater</v>
      </c>
      <c r="R3953" t="str">
        <f t="shared" si="601"/>
        <v>plays</v>
      </c>
      <c r="S3953" s="4">
        <f t="shared" si="605"/>
        <v>42433.825717592597</v>
      </c>
      <c r="T3953" s="4">
        <f t="shared" si="606"/>
        <v>42493.784050925926</v>
      </c>
      <c r="U3953" s="18">
        <f t="shared" si="607"/>
        <v>59.958333333328483</v>
      </c>
    </row>
    <row r="3954" spans="1:21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603"/>
        <v>9.6153846153846159E-2</v>
      </c>
      <c r="P3954" s="7">
        <f>E3954/L3954</f>
        <v>25</v>
      </c>
      <c r="Q3954" t="str">
        <f t="shared" si="609"/>
        <v>theater</v>
      </c>
      <c r="R3954" t="str">
        <f t="shared" ref="R3954:R4017" si="610">RIGHT(N3954,5)</f>
        <v>plays</v>
      </c>
      <c r="S3954" s="4">
        <f t="shared" si="605"/>
        <v>42243.790393518517</v>
      </c>
      <c r="T3954" s="4">
        <f t="shared" si="606"/>
        <v>42303.790393518517</v>
      </c>
      <c r="U3954" s="18">
        <f t="shared" si="607"/>
        <v>60</v>
      </c>
    </row>
    <row r="3955" spans="1:21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603"/>
        <v>0</v>
      </c>
      <c r="P3955" s="7">
        <v>0</v>
      </c>
      <c r="Q3955" t="str">
        <f t="shared" si="609"/>
        <v>theater</v>
      </c>
      <c r="R3955" t="str">
        <f t="shared" si="610"/>
        <v>plays</v>
      </c>
      <c r="S3955" s="4">
        <f t="shared" si="605"/>
        <v>42550.048449074078</v>
      </c>
      <c r="T3955" s="4">
        <f t="shared" si="606"/>
        <v>42580.978472222225</v>
      </c>
      <c r="U3955" s="18">
        <f t="shared" si="607"/>
        <v>30.930023148146574</v>
      </c>
    </row>
    <row r="3956" spans="1:21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603"/>
        <v>0</v>
      </c>
      <c r="P3956" s="7">
        <v>0</v>
      </c>
      <c r="Q3956" t="str">
        <f t="shared" si="609"/>
        <v>theater</v>
      </c>
      <c r="R3956" t="str">
        <f t="shared" si="610"/>
        <v>plays</v>
      </c>
      <c r="S3956" s="4">
        <f t="shared" si="605"/>
        <v>41774.651203703703</v>
      </c>
      <c r="T3956" s="4">
        <f t="shared" si="606"/>
        <v>41834.651203703703</v>
      </c>
      <c r="U3956" s="18">
        <f t="shared" si="607"/>
        <v>60</v>
      </c>
    </row>
    <row r="3957" spans="1:21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603"/>
        <v>24.285714285714285</v>
      </c>
      <c r="P3957" s="7">
        <f>E3957/L3957</f>
        <v>53.125</v>
      </c>
      <c r="Q3957" t="str">
        <f t="shared" si="609"/>
        <v>theater</v>
      </c>
      <c r="R3957" t="str">
        <f t="shared" si="610"/>
        <v>plays</v>
      </c>
      <c r="S3957" s="4">
        <f t="shared" si="605"/>
        <v>42306.848854166667</v>
      </c>
      <c r="T3957" s="4">
        <f t="shared" si="606"/>
        <v>42336.890520833331</v>
      </c>
      <c r="U3957" s="18">
        <f t="shared" si="607"/>
        <v>30.041666666664241</v>
      </c>
    </row>
    <row r="3958" spans="1:21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603"/>
        <v>0</v>
      </c>
      <c r="P3958" s="7">
        <v>0</v>
      </c>
      <c r="Q3958" t="str">
        <f t="shared" si="609"/>
        <v>theater</v>
      </c>
      <c r="R3958" t="str">
        <f t="shared" si="610"/>
        <v>plays</v>
      </c>
      <c r="S3958" s="4">
        <f t="shared" si="605"/>
        <v>42457.932025462964</v>
      </c>
      <c r="T3958" s="4">
        <f t="shared" si="606"/>
        <v>42485.013888888891</v>
      </c>
      <c r="U3958" s="18">
        <f t="shared" si="607"/>
        <v>27.081863425926713</v>
      </c>
    </row>
    <row r="3959" spans="1:21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603"/>
        <v>2.5000000000000001E-2</v>
      </c>
      <c r="P3959" s="7">
        <f t="shared" ref="P3959:P3964" si="611">E3959/L3959</f>
        <v>7</v>
      </c>
      <c r="Q3959" t="str">
        <f t="shared" si="609"/>
        <v>theater</v>
      </c>
      <c r="R3959" t="str">
        <f t="shared" si="610"/>
        <v>plays</v>
      </c>
      <c r="S3959" s="4">
        <f t="shared" si="605"/>
        <v>42513.976319444446</v>
      </c>
      <c r="T3959" s="4">
        <f t="shared" si="606"/>
        <v>42559.976319444446</v>
      </c>
      <c r="U3959" s="18">
        <f t="shared" si="607"/>
        <v>46</v>
      </c>
    </row>
    <row r="3960" spans="1:21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603"/>
        <v>32.049999999999997</v>
      </c>
      <c r="P3960" s="7">
        <f t="shared" si="611"/>
        <v>40.0625</v>
      </c>
      <c r="Q3960" t="str">
        <f t="shared" si="609"/>
        <v>theater</v>
      </c>
      <c r="R3960" t="str">
        <f t="shared" si="610"/>
        <v>plays</v>
      </c>
      <c r="S3960" s="4">
        <f t="shared" si="605"/>
        <v>41816.950370370367</v>
      </c>
      <c r="T3960" s="4">
        <f t="shared" si="606"/>
        <v>41853.583333333336</v>
      </c>
      <c r="U3960" s="18">
        <f t="shared" si="607"/>
        <v>36.632962962969032</v>
      </c>
    </row>
    <row r="3961" spans="1:21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603"/>
        <v>24.333333333333336</v>
      </c>
      <c r="P3961" s="7">
        <f t="shared" si="611"/>
        <v>24.333333333333332</v>
      </c>
      <c r="Q3961" t="str">
        <f t="shared" si="609"/>
        <v>theater</v>
      </c>
      <c r="R3961" t="str">
        <f t="shared" si="610"/>
        <v>plays</v>
      </c>
      <c r="S3961" s="4">
        <f t="shared" si="605"/>
        <v>41880.788842592592</v>
      </c>
      <c r="T3961" s="4">
        <f t="shared" si="606"/>
        <v>41910.788842592592</v>
      </c>
      <c r="U3961" s="18">
        <f t="shared" si="607"/>
        <v>30</v>
      </c>
    </row>
    <row r="3962" spans="1:21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603"/>
        <v>1.5</v>
      </c>
      <c r="P3962" s="7">
        <f t="shared" si="611"/>
        <v>11.25</v>
      </c>
      <c r="Q3962" t="str">
        <f t="shared" si="609"/>
        <v>theater</v>
      </c>
      <c r="R3962" t="str">
        <f t="shared" si="610"/>
        <v>plays</v>
      </c>
      <c r="S3962" s="4">
        <f t="shared" si="605"/>
        <v>42342.845555555556</v>
      </c>
      <c r="T3962" s="4">
        <f t="shared" si="606"/>
        <v>42372.845555555556</v>
      </c>
      <c r="U3962" s="18">
        <f t="shared" si="607"/>
        <v>30</v>
      </c>
    </row>
    <row r="3963" spans="1:21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603"/>
        <v>0.42</v>
      </c>
      <c r="P3963" s="7">
        <f t="shared" si="611"/>
        <v>10.5</v>
      </c>
      <c r="Q3963" t="str">
        <f t="shared" si="609"/>
        <v>theater</v>
      </c>
      <c r="R3963" t="str">
        <f t="shared" si="610"/>
        <v>plays</v>
      </c>
      <c r="S3963" s="4">
        <f t="shared" si="605"/>
        <v>41745.891319444447</v>
      </c>
      <c r="T3963" s="4">
        <f t="shared" si="606"/>
        <v>41767.891319444447</v>
      </c>
      <c r="U3963" s="18">
        <f t="shared" si="607"/>
        <v>22</v>
      </c>
    </row>
    <row r="3964" spans="1:21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603"/>
        <v>3.214285714285714</v>
      </c>
      <c r="P3964" s="7">
        <f t="shared" si="611"/>
        <v>15</v>
      </c>
      <c r="Q3964" t="str">
        <f t="shared" si="609"/>
        <v>theater</v>
      </c>
      <c r="R3964" t="str">
        <f t="shared" si="610"/>
        <v>plays</v>
      </c>
      <c r="S3964" s="4">
        <f t="shared" si="605"/>
        <v>42311.621458333335</v>
      </c>
      <c r="T3964" s="4">
        <f t="shared" si="606"/>
        <v>42336.621458333335</v>
      </c>
      <c r="U3964" s="18">
        <f t="shared" si="607"/>
        <v>25</v>
      </c>
    </row>
    <row r="3965" spans="1:21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603"/>
        <v>0</v>
      </c>
      <c r="P3965" s="7">
        <v>0</v>
      </c>
      <c r="Q3965" t="str">
        <f t="shared" si="609"/>
        <v>theater</v>
      </c>
      <c r="R3965" t="str">
        <f t="shared" si="610"/>
        <v>plays</v>
      </c>
      <c r="S3965" s="4">
        <f t="shared" si="605"/>
        <v>42296.154131944444</v>
      </c>
      <c r="T3965" s="4">
        <f t="shared" si="606"/>
        <v>42326.195798611108</v>
      </c>
      <c r="U3965" s="18">
        <f t="shared" si="607"/>
        <v>30.041666666664241</v>
      </c>
    </row>
    <row r="3966" spans="1:21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603"/>
        <v>6.3</v>
      </c>
      <c r="P3966" s="7">
        <f t="shared" ref="P3966:P3976" si="612">E3966/L3966</f>
        <v>42</v>
      </c>
      <c r="Q3966" t="str">
        <f t="shared" si="609"/>
        <v>theater</v>
      </c>
      <c r="R3966" t="str">
        <f t="shared" si="610"/>
        <v>plays</v>
      </c>
      <c r="S3966" s="4">
        <f t="shared" si="605"/>
        <v>42053.722060185188</v>
      </c>
      <c r="T3966" s="4">
        <f t="shared" si="606"/>
        <v>42113.680393518516</v>
      </c>
      <c r="U3966" s="18">
        <f t="shared" si="607"/>
        <v>59.958333333328483</v>
      </c>
    </row>
    <row r="3967" spans="1:21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603"/>
        <v>14.249999999999998</v>
      </c>
      <c r="P3967" s="7">
        <f t="shared" si="612"/>
        <v>71.25</v>
      </c>
      <c r="Q3967" t="str">
        <f t="shared" si="609"/>
        <v>theater</v>
      </c>
      <c r="R3967" t="str">
        <f t="shared" si="610"/>
        <v>plays</v>
      </c>
      <c r="S3967" s="4">
        <f t="shared" si="605"/>
        <v>42414.235879629632</v>
      </c>
      <c r="T3967" s="4">
        <f t="shared" si="606"/>
        <v>42474.194212962961</v>
      </c>
      <c r="U3967" s="18">
        <f t="shared" si="607"/>
        <v>59.958333333328483</v>
      </c>
    </row>
    <row r="3968" spans="1:21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603"/>
        <v>0.6</v>
      </c>
      <c r="P3968" s="7">
        <f t="shared" si="612"/>
        <v>22.5</v>
      </c>
      <c r="Q3968" t="str">
        <f t="shared" si="609"/>
        <v>theater</v>
      </c>
      <c r="R3968" t="str">
        <f t="shared" si="610"/>
        <v>plays</v>
      </c>
      <c r="S3968" s="4">
        <f t="shared" si="605"/>
        <v>41801.711550925924</v>
      </c>
      <c r="T3968" s="4">
        <f t="shared" si="606"/>
        <v>41844.124305555553</v>
      </c>
      <c r="U3968" s="18">
        <f t="shared" si="607"/>
        <v>42.41275462962949</v>
      </c>
    </row>
    <row r="3969" spans="1:21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603"/>
        <v>24.117647058823529</v>
      </c>
      <c r="P3969" s="7">
        <f t="shared" si="612"/>
        <v>41</v>
      </c>
      <c r="Q3969" t="str">
        <f t="shared" si="609"/>
        <v>theater</v>
      </c>
      <c r="R3969" t="str">
        <f t="shared" si="610"/>
        <v>plays</v>
      </c>
      <c r="S3969" s="4">
        <f t="shared" si="605"/>
        <v>42770.290590277778</v>
      </c>
      <c r="T3969" s="4">
        <f t="shared" si="606"/>
        <v>42800.290590277778</v>
      </c>
      <c r="U3969" s="18">
        <f t="shared" si="607"/>
        <v>30</v>
      </c>
    </row>
    <row r="3970" spans="1:21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613">(E3970/D3970)*100</f>
        <v>10.54</v>
      </c>
      <c r="P3970" s="7">
        <f t="shared" si="612"/>
        <v>47.909090909090907</v>
      </c>
      <c r="Q3970" t="str">
        <f t="shared" si="609"/>
        <v>theater</v>
      </c>
      <c r="R3970" t="str">
        <f t="shared" si="610"/>
        <v>plays</v>
      </c>
      <c r="S3970" s="4">
        <f t="shared" ref="S3970:S4033" si="614" xml:space="preserve"> ((J3970/86400) +25569)</f>
        <v>42452.815659722226</v>
      </c>
      <c r="T3970" s="4">
        <f t="shared" ref="T3970:T4033" si="615" xml:space="preserve"> ((I3970/86400) +25569)</f>
        <v>42512.815659722226</v>
      </c>
      <c r="U3970" s="18">
        <f t="shared" si="607"/>
        <v>60</v>
      </c>
    </row>
    <row r="3971" spans="1:21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613"/>
        <v>7.4690265486725664</v>
      </c>
      <c r="P3971" s="7">
        <f t="shared" si="612"/>
        <v>35.166666666666664</v>
      </c>
      <c r="Q3971" t="str">
        <f t="shared" si="609"/>
        <v>theater</v>
      </c>
      <c r="R3971" t="str">
        <f t="shared" si="610"/>
        <v>plays</v>
      </c>
      <c r="S3971" s="4">
        <f t="shared" si="614"/>
        <v>42601.854699074072</v>
      </c>
      <c r="T3971" s="4">
        <f t="shared" si="615"/>
        <v>42611.163194444445</v>
      </c>
      <c r="U3971" s="18">
        <f t="shared" ref="U3971:U4034" si="616">T3971-S3971</f>
        <v>9.3084953703728388</v>
      </c>
    </row>
    <row r="3972" spans="1:21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613"/>
        <v>7.3333333333333334E-2</v>
      </c>
      <c r="P3972" s="7">
        <f t="shared" si="612"/>
        <v>5.5</v>
      </c>
      <c r="Q3972" t="str">
        <f t="shared" si="609"/>
        <v>theater</v>
      </c>
      <c r="R3972" t="str">
        <f t="shared" si="610"/>
        <v>plays</v>
      </c>
      <c r="S3972" s="4">
        <f t="shared" si="614"/>
        <v>42447.863553240742</v>
      </c>
      <c r="T3972" s="4">
        <f t="shared" si="615"/>
        <v>42477.863553240742</v>
      </c>
      <c r="U3972" s="18">
        <f t="shared" si="616"/>
        <v>30</v>
      </c>
    </row>
    <row r="3973" spans="1:21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613"/>
        <v>0.97142857142857131</v>
      </c>
      <c r="P3973" s="7">
        <f t="shared" si="612"/>
        <v>22.666666666666668</v>
      </c>
      <c r="Q3973" t="str">
        <f t="shared" si="609"/>
        <v>theater</v>
      </c>
      <c r="R3973" t="str">
        <f t="shared" si="610"/>
        <v>plays</v>
      </c>
      <c r="S3973" s="4">
        <f t="shared" si="614"/>
        <v>41811.536180555559</v>
      </c>
      <c r="T3973" s="4">
        <f t="shared" si="615"/>
        <v>41841.536180555559</v>
      </c>
      <c r="U3973" s="18">
        <f t="shared" si="616"/>
        <v>30</v>
      </c>
    </row>
    <row r="3974" spans="1:21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613"/>
        <v>21.099999999999998</v>
      </c>
      <c r="P3974" s="7">
        <f t="shared" si="612"/>
        <v>26.375</v>
      </c>
      <c r="Q3974" t="str">
        <f t="shared" si="609"/>
        <v>theater</v>
      </c>
      <c r="R3974" t="str">
        <f t="shared" si="610"/>
        <v>plays</v>
      </c>
      <c r="S3974" s="4">
        <f t="shared" si="614"/>
        <v>41981.067523148144</v>
      </c>
      <c r="T3974" s="4">
        <f t="shared" si="615"/>
        <v>42041.067523148144</v>
      </c>
      <c r="U3974" s="18">
        <f t="shared" si="616"/>
        <v>60</v>
      </c>
    </row>
    <row r="3975" spans="1:21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613"/>
        <v>78.100000000000009</v>
      </c>
      <c r="P3975" s="7">
        <f t="shared" si="612"/>
        <v>105.54054054054055</v>
      </c>
      <c r="Q3975" t="str">
        <f t="shared" si="609"/>
        <v>theater</v>
      </c>
      <c r="R3975" t="str">
        <f t="shared" si="610"/>
        <v>plays</v>
      </c>
      <c r="S3975" s="4">
        <f t="shared" si="614"/>
        <v>42469.68414351852</v>
      </c>
      <c r="T3975" s="4">
        <f t="shared" si="615"/>
        <v>42499.166666666672</v>
      </c>
      <c r="U3975" s="18">
        <f t="shared" si="616"/>
        <v>29.482523148151813</v>
      </c>
    </row>
    <row r="3976" spans="1:21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613"/>
        <v>32</v>
      </c>
      <c r="P3976" s="7">
        <f t="shared" si="612"/>
        <v>29.09090909090909</v>
      </c>
      <c r="Q3976" t="str">
        <f t="shared" si="609"/>
        <v>theater</v>
      </c>
      <c r="R3976" t="str">
        <f t="shared" si="610"/>
        <v>plays</v>
      </c>
      <c r="S3976" s="4">
        <f t="shared" si="614"/>
        <v>42493.546851851846</v>
      </c>
      <c r="T3976" s="4">
        <f t="shared" si="615"/>
        <v>42523.546851851846</v>
      </c>
      <c r="U3976" s="18">
        <f t="shared" si="616"/>
        <v>30</v>
      </c>
    </row>
    <row r="3977" spans="1:21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613"/>
        <v>0</v>
      </c>
      <c r="P3977" s="7">
        <v>0</v>
      </c>
      <c r="Q3977" t="str">
        <f t="shared" si="609"/>
        <v>theater</v>
      </c>
      <c r="R3977" t="str">
        <f t="shared" si="610"/>
        <v>plays</v>
      </c>
      <c r="S3977" s="4">
        <f t="shared" si="614"/>
        <v>42534.866875</v>
      </c>
      <c r="T3977" s="4">
        <f t="shared" si="615"/>
        <v>42564.866875</v>
      </c>
      <c r="U3977" s="18">
        <f t="shared" si="616"/>
        <v>30</v>
      </c>
    </row>
    <row r="3978" spans="1:21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613"/>
        <v>47.692307692307693</v>
      </c>
      <c r="P3978" s="7">
        <f t="shared" ref="P3978:P3990" si="617">E3978/L3978</f>
        <v>62</v>
      </c>
      <c r="Q3978" t="str">
        <f t="shared" si="609"/>
        <v>theater</v>
      </c>
      <c r="R3978" t="str">
        <f t="shared" si="610"/>
        <v>plays</v>
      </c>
      <c r="S3978" s="4">
        <f t="shared" si="614"/>
        <v>41830.858344907407</v>
      </c>
      <c r="T3978" s="4">
        <f t="shared" si="615"/>
        <v>41852.291666666664</v>
      </c>
      <c r="U3978" s="18">
        <f t="shared" si="616"/>
        <v>21.433321759257524</v>
      </c>
    </row>
    <row r="3979" spans="1:21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613"/>
        <v>1.4500000000000002</v>
      </c>
      <c r="P3979" s="7">
        <f t="shared" si="617"/>
        <v>217.5</v>
      </c>
      <c r="Q3979" t="str">
        <f t="shared" si="609"/>
        <v>theater</v>
      </c>
      <c r="R3979" t="str">
        <f t="shared" si="610"/>
        <v>plays</v>
      </c>
      <c r="S3979" s="4">
        <f t="shared" si="614"/>
        <v>42543.788564814815</v>
      </c>
      <c r="T3979" s="4">
        <f t="shared" si="615"/>
        <v>42573.788564814815</v>
      </c>
      <c r="U3979" s="18">
        <f t="shared" si="616"/>
        <v>30</v>
      </c>
    </row>
    <row r="3980" spans="1:21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613"/>
        <v>10.7</v>
      </c>
      <c r="P3980" s="7">
        <f t="shared" si="617"/>
        <v>26.75</v>
      </c>
      <c r="Q3980" t="str">
        <f t="shared" si="609"/>
        <v>theater</v>
      </c>
      <c r="R3980" t="str">
        <f t="shared" si="610"/>
        <v>plays</v>
      </c>
      <c r="S3980" s="4">
        <f t="shared" si="614"/>
        <v>41975.642974537041</v>
      </c>
      <c r="T3980" s="4">
        <f t="shared" si="615"/>
        <v>42035.642974537041</v>
      </c>
      <c r="U3980" s="18">
        <f t="shared" si="616"/>
        <v>60</v>
      </c>
    </row>
    <row r="3981" spans="1:21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613"/>
        <v>1.8333333333333333</v>
      </c>
      <c r="P3981" s="7">
        <f t="shared" si="617"/>
        <v>18.333333333333332</v>
      </c>
      <c r="Q3981" t="str">
        <f t="shared" si="609"/>
        <v>theater</v>
      </c>
      <c r="R3981" t="str">
        <f t="shared" si="610"/>
        <v>plays</v>
      </c>
      <c r="S3981" s="4">
        <f t="shared" si="614"/>
        <v>42069.903437500005</v>
      </c>
      <c r="T3981" s="4">
        <f t="shared" si="615"/>
        <v>42092.833333333328</v>
      </c>
      <c r="U3981" s="18">
        <f t="shared" si="616"/>
        <v>22.929895833323826</v>
      </c>
    </row>
    <row r="3982" spans="1:21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613"/>
        <v>18</v>
      </c>
      <c r="P3982" s="7">
        <f t="shared" si="617"/>
        <v>64.285714285714292</v>
      </c>
      <c r="Q3982" t="str">
        <f t="shared" si="609"/>
        <v>theater</v>
      </c>
      <c r="R3982" t="str">
        <f t="shared" si="610"/>
        <v>plays</v>
      </c>
      <c r="S3982" s="4">
        <f t="shared" si="614"/>
        <v>41795.598923611113</v>
      </c>
      <c r="T3982" s="4">
        <f t="shared" si="615"/>
        <v>41825.598923611113</v>
      </c>
      <c r="U3982" s="18">
        <f t="shared" si="616"/>
        <v>30</v>
      </c>
    </row>
    <row r="3983" spans="1:21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613"/>
        <v>4.083333333333333</v>
      </c>
      <c r="P3983" s="7">
        <f t="shared" si="617"/>
        <v>175</v>
      </c>
      <c r="Q3983" t="str">
        <f t="shared" si="609"/>
        <v>theater</v>
      </c>
      <c r="R3983" t="str">
        <f t="shared" si="610"/>
        <v>plays</v>
      </c>
      <c r="S3983" s="4">
        <f t="shared" si="614"/>
        <v>42508.179965277777</v>
      </c>
      <c r="T3983" s="4">
        <f t="shared" si="615"/>
        <v>42568.179965277777</v>
      </c>
      <c r="U3983" s="18">
        <f t="shared" si="616"/>
        <v>60</v>
      </c>
    </row>
    <row r="3984" spans="1:21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613"/>
        <v>20</v>
      </c>
      <c r="P3984" s="7">
        <f t="shared" si="617"/>
        <v>34</v>
      </c>
      <c r="Q3984" t="str">
        <f t="shared" si="609"/>
        <v>theater</v>
      </c>
      <c r="R3984" t="str">
        <f t="shared" si="610"/>
        <v>plays</v>
      </c>
      <c r="S3984" s="4">
        <f t="shared" si="614"/>
        <v>42132.809953703705</v>
      </c>
      <c r="T3984" s="4">
        <f t="shared" si="615"/>
        <v>42192.809953703705</v>
      </c>
      <c r="U3984" s="18">
        <f t="shared" si="616"/>
        <v>60</v>
      </c>
    </row>
    <row r="3985" spans="1:21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613"/>
        <v>34.802513464991023</v>
      </c>
      <c r="P3985" s="7">
        <f t="shared" si="617"/>
        <v>84.282608695652172</v>
      </c>
      <c r="Q3985" t="str">
        <f t="shared" si="609"/>
        <v>theater</v>
      </c>
      <c r="R3985" t="str">
        <f t="shared" si="610"/>
        <v>plays</v>
      </c>
      <c r="S3985" s="4">
        <f t="shared" si="614"/>
        <v>41747.86986111111</v>
      </c>
      <c r="T3985" s="4">
        <f t="shared" si="615"/>
        <v>41779.290972222225</v>
      </c>
      <c r="U3985" s="18">
        <f t="shared" si="616"/>
        <v>31.421111111114442</v>
      </c>
    </row>
    <row r="3986" spans="1:21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613"/>
        <v>6.3333333333333339</v>
      </c>
      <c r="P3986" s="7">
        <f t="shared" si="617"/>
        <v>9.5</v>
      </c>
      <c r="Q3986" t="str">
        <f t="shared" si="609"/>
        <v>theater</v>
      </c>
      <c r="R3986" t="str">
        <f t="shared" si="610"/>
        <v>plays</v>
      </c>
      <c r="S3986" s="4">
        <f t="shared" si="614"/>
        <v>41920.963472222225</v>
      </c>
      <c r="T3986" s="4">
        <f t="shared" si="615"/>
        <v>41951</v>
      </c>
      <c r="U3986" s="18">
        <f t="shared" si="616"/>
        <v>30.036527777774609</v>
      </c>
    </row>
    <row r="3987" spans="1:21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613"/>
        <v>32.049999999999997</v>
      </c>
      <c r="P3987" s="7">
        <f t="shared" si="617"/>
        <v>33.736842105263158</v>
      </c>
      <c r="Q3987" t="str">
        <f t="shared" si="609"/>
        <v>theater</v>
      </c>
      <c r="R3987" t="str">
        <f t="shared" si="610"/>
        <v>plays</v>
      </c>
      <c r="S3987" s="4">
        <f t="shared" si="614"/>
        <v>42399.707407407404</v>
      </c>
      <c r="T3987" s="4">
        <f t="shared" si="615"/>
        <v>42420.878472222219</v>
      </c>
      <c r="U3987" s="18">
        <f t="shared" si="616"/>
        <v>21.171064814814599</v>
      </c>
    </row>
    <row r="3988" spans="1:21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613"/>
        <v>9.76</v>
      </c>
      <c r="P3988" s="7">
        <f t="shared" si="617"/>
        <v>37.53846153846154</v>
      </c>
      <c r="Q3988" t="str">
        <f t="shared" si="609"/>
        <v>theater</v>
      </c>
      <c r="R3988" t="str">
        <f t="shared" si="610"/>
        <v>plays</v>
      </c>
      <c r="S3988" s="4">
        <f t="shared" si="614"/>
        <v>42467.548541666663</v>
      </c>
      <c r="T3988" s="4">
        <f t="shared" si="615"/>
        <v>42496.544444444444</v>
      </c>
      <c r="U3988" s="18">
        <f t="shared" si="616"/>
        <v>28.995902777780429</v>
      </c>
    </row>
    <row r="3989" spans="1:21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613"/>
        <v>37.75</v>
      </c>
      <c r="P3989" s="7">
        <f t="shared" si="617"/>
        <v>11.615384615384615</v>
      </c>
      <c r="Q3989" t="str">
        <f t="shared" si="609"/>
        <v>theater</v>
      </c>
      <c r="R3989" t="str">
        <f t="shared" si="610"/>
        <v>plays</v>
      </c>
      <c r="S3989" s="4">
        <f t="shared" si="614"/>
        <v>41765.92465277778</v>
      </c>
      <c r="T3989" s="4">
        <f t="shared" si="615"/>
        <v>41775.92465277778</v>
      </c>
      <c r="U3989" s="18">
        <f t="shared" si="616"/>
        <v>10</v>
      </c>
    </row>
    <row r="3990" spans="1:21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613"/>
        <v>2.1333333333333333</v>
      </c>
      <c r="P3990" s="7">
        <f t="shared" si="617"/>
        <v>8</v>
      </c>
      <c r="Q3990" t="str">
        <f t="shared" si="609"/>
        <v>theater</v>
      </c>
      <c r="R3990" t="str">
        <f t="shared" si="610"/>
        <v>plays</v>
      </c>
      <c r="S3990" s="4">
        <f t="shared" si="614"/>
        <v>42230.08116898148</v>
      </c>
      <c r="T3990" s="4">
        <f t="shared" si="615"/>
        <v>42245.08116898148</v>
      </c>
      <c r="U3990" s="18">
        <f t="shared" si="616"/>
        <v>15</v>
      </c>
    </row>
    <row r="3991" spans="1:21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613"/>
        <v>0</v>
      </c>
      <c r="P3991" s="7">
        <v>0</v>
      </c>
      <c r="Q3991" t="str">
        <f t="shared" si="609"/>
        <v>theater</v>
      </c>
      <c r="R3991" t="str">
        <f t="shared" si="610"/>
        <v>plays</v>
      </c>
      <c r="S3991" s="4">
        <f t="shared" si="614"/>
        <v>42286.749780092592</v>
      </c>
      <c r="T3991" s="4">
        <f t="shared" si="615"/>
        <v>42316.791446759264</v>
      </c>
      <c r="U3991" s="18">
        <f t="shared" si="616"/>
        <v>30.041666666671517</v>
      </c>
    </row>
    <row r="3992" spans="1:21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613"/>
        <v>4.1818181818181817</v>
      </c>
      <c r="P3992" s="7">
        <f t="shared" ref="P3992:P3998" si="618">E3992/L3992</f>
        <v>23</v>
      </c>
      <c r="Q3992" t="str">
        <f t="shared" si="609"/>
        <v>theater</v>
      </c>
      <c r="R3992" t="str">
        <f t="shared" si="610"/>
        <v>plays</v>
      </c>
      <c r="S3992" s="4">
        <f t="shared" si="614"/>
        <v>42401.672372685185</v>
      </c>
      <c r="T3992" s="4">
        <f t="shared" si="615"/>
        <v>42431.672372685185</v>
      </c>
      <c r="U3992" s="18">
        <f t="shared" si="616"/>
        <v>30</v>
      </c>
    </row>
    <row r="3993" spans="1:21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613"/>
        <v>20</v>
      </c>
      <c r="P3993" s="7">
        <f t="shared" si="618"/>
        <v>100</v>
      </c>
      <c r="Q3993" t="str">
        <f t="shared" si="609"/>
        <v>theater</v>
      </c>
      <c r="R3993" t="str">
        <f t="shared" si="610"/>
        <v>plays</v>
      </c>
      <c r="S3993" s="4">
        <f t="shared" si="614"/>
        <v>42125.644467592589</v>
      </c>
      <c r="T3993" s="4">
        <f t="shared" si="615"/>
        <v>42155.644467592589</v>
      </c>
      <c r="U3993" s="18">
        <f t="shared" si="616"/>
        <v>30</v>
      </c>
    </row>
    <row r="3994" spans="1:21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613"/>
        <v>5.41</v>
      </c>
      <c r="P3994" s="7">
        <f t="shared" si="618"/>
        <v>60.111111111111114</v>
      </c>
      <c r="Q3994" t="str">
        <f t="shared" si="609"/>
        <v>theater</v>
      </c>
      <c r="R3994" t="str">
        <f t="shared" si="610"/>
        <v>plays</v>
      </c>
      <c r="S3994" s="4">
        <f t="shared" si="614"/>
        <v>42289.94049768518</v>
      </c>
      <c r="T3994" s="4">
        <f t="shared" si="615"/>
        <v>42349.982164351852</v>
      </c>
      <c r="U3994" s="18">
        <f t="shared" si="616"/>
        <v>60.041666666671517</v>
      </c>
    </row>
    <row r="3995" spans="1:21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613"/>
        <v>6.0000000000000001E-3</v>
      </c>
      <c r="P3995" s="7">
        <f t="shared" si="618"/>
        <v>3</v>
      </c>
      <c r="Q3995" t="str">
        <f t="shared" si="609"/>
        <v>theater</v>
      </c>
      <c r="R3995" t="str">
        <f t="shared" si="610"/>
        <v>plays</v>
      </c>
      <c r="S3995" s="4">
        <f t="shared" si="614"/>
        <v>42107.864722222221</v>
      </c>
      <c r="T3995" s="4">
        <f t="shared" si="615"/>
        <v>42137.864722222221</v>
      </c>
      <c r="U3995" s="18">
        <f t="shared" si="616"/>
        <v>30</v>
      </c>
    </row>
    <row r="3996" spans="1:21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613"/>
        <v>0.25</v>
      </c>
      <c r="P3996" s="7">
        <f t="shared" si="618"/>
        <v>5</v>
      </c>
      <c r="Q3996" t="str">
        <f t="shared" si="609"/>
        <v>theater</v>
      </c>
      <c r="R3996" t="str">
        <f t="shared" si="610"/>
        <v>plays</v>
      </c>
      <c r="S3996" s="4">
        <f t="shared" si="614"/>
        <v>41809.389930555553</v>
      </c>
      <c r="T3996" s="4">
        <f t="shared" si="615"/>
        <v>41839.389930555553</v>
      </c>
      <c r="U3996" s="18">
        <f t="shared" si="616"/>
        <v>30</v>
      </c>
    </row>
    <row r="3997" spans="1:21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613"/>
        <v>35</v>
      </c>
      <c r="P3997" s="7">
        <f t="shared" si="618"/>
        <v>17.5</v>
      </c>
      <c r="Q3997" t="str">
        <f t="shared" si="609"/>
        <v>theater</v>
      </c>
      <c r="R3997" t="str">
        <f t="shared" si="610"/>
        <v>plays</v>
      </c>
      <c r="S3997" s="4">
        <f t="shared" si="614"/>
        <v>42019.683761574073</v>
      </c>
      <c r="T3997" s="4">
        <f t="shared" si="615"/>
        <v>42049.477083333331</v>
      </c>
      <c r="U3997" s="18">
        <f t="shared" si="616"/>
        <v>29.793321759258106</v>
      </c>
    </row>
    <row r="3998" spans="1:21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613"/>
        <v>16.566666666666666</v>
      </c>
      <c r="P3998" s="7">
        <f t="shared" si="618"/>
        <v>29.235294117647058</v>
      </c>
      <c r="Q3998" t="str">
        <f t="shared" si="609"/>
        <v>theater</v>
      </c>
      <c r="R3998" t="str">
        <f t="shared" si="610"/>
        <v>plays</v>
      </c>
      <c r="S3998" s="4">
        <f t="shared" si="614"/>
        <v>41950.266944444447</v>
      </c>
      <c r="T3998" s="4">
        <f t="shared" si="615"/>
        <v>41963.669444444444</v>
      </c>
      <c r="U3998" s="18">
        <f t="shared" si="616"/>
        <v>13.402499999996508</v>
      </c>
    </row>
    <row r="3999" spans="1:21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613"/>
        <v>0</v>
      </c>
      <c r="P3999" s="7">
        <v>0</v>
      </c>
      <c r="Q3999" t="str">
        <f t="shared" ref="Q3999:Q4062" si="619">LEFT(N3999,7)</f>
        <v>theater</v>
      </c>
      <c r="R3999" t="str">
        <f t="shared" si="610"/>
        <v>plays</v>
      </c>
      <c r="S3999" s="4">
        <f t="shared" si="614"/>
        <v>42069.391446759255</v>
      </c>
      <c r="T3999" s="4">
        <f t="shared" si="615"/>
        <v>42099.349780092598</v>
      </c>
      <c r="U3999" s="18">
        <f t="shared" si="616"/>
        <v>29.958333333343035</v>
      </c>
    </row>
    <row r="4000" spans="1:21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613"/>
        <v>57.199999999999996</v>
      </c>
      <c r="P4000" s="7">
        <f t="shared" ref="P4000:P4013" si="620">E4000/L4000</f>
        <v>59.583333333333336</v>
      </c>
      <c r="Q4000" t="str">
        <f t="shared" si="619"/>
        <v>theater</v>
      </c>
      <c r="R4000" t="str">
        <f t="shared" si="610"/>
        <v>plays</v>
      </c>
      <c r="S4000" s="4">
        <f t="shared" si="614"/>
        <v>42061.963263888887</v>
      </c>
      <c r="T4000" s="4">
        <f t="shared" si="615"/>
        <v>42091.921597222223</v>
      </c>
      <c r="U4000" s="18">
        <f t="shared" si="616"/>
        <v>29.958333333335759</v>
      </c>
    </row>
    <row r="4001" spans="1:21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613"/>
        <v>16.514285714285716</v>
      </c>
      <c r="P4001" s="7">
        <f t="shared" si="620"/>
        <v>82.571428571428569</v>
      </c>
      <c r="Q4001" t="str">
        <f t="shared" si="619"/>
        <v>theater</v>
      </c>
      <c r="R4001" t="str">
        <f t="shared" si="610"/>
        <v>plays</v>
      </c>
      <c r="S4001" s="4">
        <f t="shared" si="614"/>
        <v>41842.828680555554</v>
      </c>
      <c r="T4001" s="4">
        <f t="shared" si="615"/>
        <v>41882.827650462961</v>
      </c>
      <c r="U4001" s="18">
        <f t="shared" si="616"/>
        <v>39.998969907406718</v>
      </c>
    </row>
    <row r="4002" spans="1:21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613"/>
        <v>0.125</v>
      </c>
      <c r="P4002" s="7">
        <f t="shared" si="620"/>
        <v>10</v>
      </c>
      <c r="Q4002" t="str">
        <f t="shared" si="619"/>
        <v>theater</v>
      </c>
      <c r="R4002" t="str">
        <f t="shared" si="610"/>
        <v>plays</v>
      </c>
      <c r="S4002" s="4">
        <f t="shared" si="614"/>
        <v>42437.64534722222</v>
      </c>
      <c r="T4002" s="4">
        <f t="shared" si="615"/>
        <v>42497.603680555556</v>
      </c>
      <c r="U4002" s="18">
        <f t="shared" si="616"/>
        <v>59.958333333335759</v>
      </c>
    </row>
    <row r="4003" spans="1:21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613"/>
        <v>37.75</v>
      </c>
      <c r="P4003" s="7">
        <f t="shared" si="620"/>
        <v>32.357142857142854</v>
      </c>
      <c r="Q4003" t="str">
        <f t="shared" si="619"/>
        <v>theater</v>
      </c>
      <c r="R4003" t="str">
        <f t="shared" si="610"/>
        <v>plays</v>
      </c>
      <c r="S4003" s="4">
        <f t="shared" si="614"/>
        <v>42775.964212962965</v>
      </c>
      <c r="T4003" s="4">
        <f t="shared" si="615"/>
        <v>42795.791666666672</v>
      </c>
      <c r="U4003" s="18">
        <f t="shared" si="616"/>
        <v>19.827453703706851</v>
      </c>
    </row>
    <row r="4004" spans="1:21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613"/>
        <v>1.8399999999999999</v>
      </c>
      <c r="P4004" s="7">
        <f t="shared" si="620"/>
        <v>5.75</v>
      </c>
      <c r="Q4004" t="str">
        <f t="shared" si="619"/>
        <v>theater</v>
      </c>
      <c r="R4004" t="str">
        <f t="shared" si="610"/>
        <v>plays</v>
      </c>
      <c r="S4004" s="4">
        <f t="shared" si="614"/>
        <v>41879.043530092589</v>
      </c>
      <c r="T4004" s="4">
        <f t="shared" si="615"/>
        <v>41909.043530092589</v>
      </c>
      <c r="U4004" s="18">
        <f t="shared" si="616"/>
        <v>30</v>
      </c>
    </row>
    <row r="4005" spans="1:21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613"/>
        <v>10.050000000000001</v>
      </c>
      <c r="P4005" s="7">
        <f t="shared" si="620"/>
        <v>100.5</v>
      </c>
      <c r="Q4005" t="str">
        <f t="shared" si="619"/>
        <v>theater</v>
      </c>
      <c r="R4005" t="str">
        <f t="shared" si="610"/>
        <v>plays</v>
      </c>
      <c r="S4005" s="4">
        <f t="shared" si="614"/>
        <v>42020.587349537032</v>
      </c>
      <c r="T4005" s="4">
        <f t="shared" si="615"/>
        <v>42050.587349537032</v>
      </c>
      <c r="U4005" s="18">
        <f t="shared" si="616"/>
        <v>30</v>
      </c>
    </row>
    <row r="4006" spans="1:21" ht="15.75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613"/>
        <v>0.2</v>
      </c>
      <c r="P4006" s="7">
        <f t="shared" si="620"/>
        <v>1</v>
      </c>
      <c r="Q4006" t="str">
        <f t="shared" si="619"/>
        <v>theater</v>
      </c>
      <c r="R4006" t="str">
        <f t="shared" si="610"/>
        <v>plays</v>
      </c>
      <c r="S4006" s="4">
        <f t="shared" si="614"/>
        <v>41890.16269675926</v>
      </c>
      <c r="T4006" s="4">
        <f t="shared" si="615"/>
        <v>41920.16269675926</v>
      </c>
      <c r="U4006" s="18">
        <f t="shared" si="616"/>
        <v>30</v>
      </c>
    </row>
    <row r="4007" spans="1:21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613"/>
        <v>1.3333333333333335</v>
      </c>
      <c r="P4007" s="7">
        <f t="shared" si="620"/>
        <v>20</v>
      </c>
      <c r="Q4007" t="str">
        <f t="shared" si="619"/>
        <v>theater</v>
      </c>
      <c r="R4007" t="str">
        <f t="shared" si="610"/>
        <v>plays</v>
      </c>
      <c r="S4007" s="4">
        <f t="shared" si="614"/>
        <v>41872.807696759257</v>
      </c>
      <c r="T4007" s="4">
        <f t="shared" si="615"/>
        <v>41932.807696759257</v>
      </c>
      <c r="U4007" s="18">
        <f t="shared" si="616"/>
        <v>60</v>
      </c>
    </row>
    <row r="4008" spans="1:21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613"/>
        <v>6.6666666666666671E-3</v>
      </c>
      <c r="P4008" s="7">
        <f t="shared" si="620"/>
        <v>2</v>
      </c>
      <c r="Q4008" t="str">
        <f t="shared" si="619"/>
        <v>theater</v>
      </c>
      <c r="R4008" t="str">
        <f t="shared" si="610"/>
        <v>plays</v>
      </c>
      <c r="S4008" s="4">
        <f t="shared" si="614"/>
        <v>42391.772997685184</v>
      </c>
      <c r="T4008" s="4">
        <f t="shared" si="615"/>
        <v>42416.772997685184</v>
      </c>
      <c r="U4008" s="18">
        <f t="shared" si="616"/>
        <v>25</v>
      </c>
    </row>
    <row r="4009" spans="1:21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613"/>
        <v>0.25</v>
      </c>
      <c r="P4009" s="7">
        <f t="shared" si="620"/>
        <v>5</v>
      </c>
      <c r="Q4009" t="str">
        <f t="shared" si="619"/>
        <v>theater</v>
      </c>
      <c r="R4009" t="str">
        <f t="shared" si="610"/>
        <v>plays</v>
      </c>
      <c r="S4009" s="4">
        <f t="shared" si="614"/>
        <v>41848.772928240738</v>
      </c>
      <c r="T4009" s="4">
        <f t="shared" si="615"/>
        <v>41877.686111111107</v>
      </c>
      <c r="U4009" s="18">
        <f t="shared" si="616"/>
        <v>28.913182870368473</v>
      </c>
    </row>
    <row r="4010" spans="1:21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613"/>
        <v>6</v>
      </c>
      <c r="P4010" s="7">
        <f t="shared" si="620"/>
        <v>15</v>
      </c>
      <c r="Q4010" t="str">
        <f t="shared" si="619"/>
        <v>theater</v>
      </c>
      <c r="R4010" t="str">
        <f t="shared" si="610"/>
        <v>plays</v>
      </c>
      <c r="S4010" s="4">
        <f t="shared" si="614"/>
        <v>42177.964201388888</v>
      </c>
      <c r="T4010" s="4">
        <f t="shared" si="615"/>
        <v>42207.964201388888</v>
      </c>
      <c r="U4010" s="18">
        <f t="shared" si="616"/>
        <v>30</v>
      </c>
    </row>
    <row r="4011" spans="1:21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613"/>
        <v>3.8860103626943006</v>
      </c>
      <c r="P4011" s="7">
        <f t="shared" si="620"/>
        <v>25</v>
      </c>
      <c r="Q4011" t="str">
        <f t="shared" si="619"/>
        <v>theater</v>
      </c>
      <c r="R4011" t="str">
        <f t="shared" si="610"/>
        <v>plays</v>
      </c>
      <c r="S4011" s="4">
        <f t="shared" si="614"/>
        <v>41851.700925925928</v>
      </c>
      <c r="T4011" s="4">
        <f t="shared" si="615"/>
        <v>41891.700925925928</v>
      </c>
      <c r="U4011" s="18">
        <f t="shared" si="616"/>
        <v>40</v>
      </c>
    </row>
    <row r="4012" spans="1:21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613"/>
        <v>24.194444444444443</v>
      </c>
      <c r="P4012" s="7">
        <f t="shared" si="620"/>
        <v>45.842105263157897</v>
      </c>
      <c r="Q4012" t="str">
        <f t="shared" si="619"/>
        <v>theater</v>
      </c>
      <c r="R4012" t="str">
        <f t="shared" si="610"/>
        <v>plays</v>
      </c>
      <c r="S4012" s="4">
        <f t="shared" si="614"/>
        <v>41921.770439814813</v>
      </c>
      <c r="T4012" s="4">
        <f t="shared" si="615"/>
        <v>41938.770439814813</v>
      </c>
      <c r="U4012" s="18">
        <f t="shared" si="616"/>
        <v>17</v>
      </c>
    </row>
    <row r="4013" spans="1:21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613"/>
        <v>7.6</v>
      </c>
      <c r="P4013" s="7">
        <f t="shared" si="620"/>
        <v>4.75</v>
      </c>
      <c r="Q4013" t="str">
        <f t="shared" si="619"/>
        <v>theater</v>
      </c>
      <c r="R4013" t="str">
        <f t="shared" si="610"/>
        <v>plays</v>
      </c>
      <c r="S4013" s="4">
        <f t="shared" si="614"/>
        <v>42002.54488425926</v>
      </c>
      <c r="T4013" s="4">
        <f t="shared" si="615"/>
        <v>42032.54488425926</v>
      </c>
      <c r="U4013" s="18">
        <f t="shared" si="616"/>
        <v>30</v>
      </c>
    </row>
    <row r="4014" spans="1:21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613"/>
        <v>0</v>
      </c>
      <c r="P4014" s="7">
        <v>0</v>
      </c>
      <c r="Q4014" t="str">
        <f t="shared" si="619"/>
        <v>theater</v>
      </c>
      <c r="R4014" t="str">
        <f t="shared" si="610"/>
        <v>plays</v>
      </c>
      <c r="S4014" s="4">
        <f t="shared" si="614"/>
        <v>42096.544548611113</v>
      </c>
      <c r="T4014" s="4">
        <f t="shared" si="615"/>
        <v>42126.544548611113</v>
      </c>
      <c r="U4014" s="18">
        <f t="shared" si="616"/>
        <v>30</v>
      </c>
    </row>
    <row r="4015" spans="1:21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613"/>
        <v>1.3</v>
      </c>
      <c r="P4015" s="7">
        <f>E4015/L4015</f>
        <v>13</v>
      </c>
      <c r="Q4015" t="str">
        <f t="shared" si="619"/>
        <v>theater</v>
      </c>
      <c r="R4015" t="str">
        <f t="shared" si="610"/>
        <v>plays</v>
      </c>
      <c r="S4015" s="4">
        <f t="shared" si="614"/>
        <v>42021.301192129627</v>
      </c>
      <c r="T4015" s="4">
        <f t="shared" si="615"/>
        <v>42051.301192129627</v>
      </c>
      <c r="U4015" s="18">
        <f t="shared" si="616"/>
        <v>30</v>
      </c>
    </row>
    <row r="4016" spans="1:21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613"/>
        <v>0</v>
      </c>
      <c r="P4016" s="7">
        <v>0</v>
      </c>
      <c r="Q4016" t="str">
        <f t="shared" si="619"/>
        <v>theater</v>
      </c>
      <c r="R4016" t="str">
        <f t="shared" si="610"/>
        <v>plays</v>
      </c>
      <c r="S4016" s="4">
        <f t="shared" si="614"/>
        <v>42419.246168981481</v>
      </c>
      <c r="T4016" s="4">
        <f t="shared" si="615"/>
        <v>42434.246168981481</v>
      </c>
      <c r="U4016" s="18">
        <f t="shared" si="616"/>
        <v>15</v>
      </c>
    </row>
    <row r="4017" spans="1:21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613"/>
        <v>1.4285714285714287E-2</v>
      </c>
      <c r="P4017" s="7">
        <f t="shared" ref="P4017:P4024" si="621">E4017/L4017</f>
        <v>1</v>
      </c>
      <c r="Q4017" t="str">
        <f t="shared" si="619"/>
        <v>theater</v>
      </c>
      <c r="R4017" t="str">
        <f t="shared" si="610"/>
        <v>plays</v>
      </c>
      <c r="S4017" s="4">
        <f t="shared" si="614"/>
        <v>42174.780821759261</v>
      </c>
      <c r="T4017" s="4">
        <f t="shared" si="615"/>
        <v>42204.780821759261</v>
      </c>
      <c r="U4017" s="18">
        <f t="shared" si="616"/>
        <v>30</v>
      </c>
    </row>
    <row r="4018" spans="1:21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613"/>
        <v>14.000000000000002</v>
      </c>
      <c r="P4018" s="7">
        <f t="shared" si="621"/>
        <v>10</v>
      </c>
      <c r="Q4018" t="str">
        <f t="shared" si="619"/>
        <v>theater</v>
      </c>
      <c r="R4018" t="str">
        <f t="shared" ref="R4018:R4081" si="622">RIGHT(N4018,5)</f>
        <v>plays</v>
      </c>
      <c r="S4018" s="4">
        <f t="shared" si="614"/>
        <v>41869.872685185182</v>
      </c>
      <c r="T4018" s="4">
        <f t="shared" si="615"/>
        <v>41899.872685185182</v>
      </c>
      <c r="U4018" s="18">
        <f t="shared" si="616"/>
        <v>30</v>
      </c>
    </row>
    <row r="4019" spans="1:21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613"/>
        <v>1.05</v>
      </c>
      <c r="P4019" s="7">
        <f t="shared" si="621"/>
        <v>52.5</v>
      </c>
      <c r="Q4019" t="str">
        <f t="shared" si="619"/>
        <v>theater</v>
      </c>
      <c r="R4019" t="str">
        <f t="shared" si="622"/>
        <v>plays</v>
      </c>
      <c r="S4019" s="4">
        <f t="shared" si="614"/>
        <v>41856.672152777777</v>
      </c>
      <c r="T4019" s="4">
        <f t="shared" si="615"/>
        <v>41886.672152777777</v>
      </c>
      <c r="U4019" s="18">
        <f t="shared" si="616"/>
        <v>30</v>
      </c>
    </row>
    <row r="4020" spans="1:21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613"/>
        <v>8.6666666666666679</v>
      </c>
      <c r="P4020" s="7">
        <f t="shared" si="621"/>
        <v>32.5</v>
      </c>
      <c r="Q4020" t="str">
        <f t="shared" si="619"/>
        <v>theater</v>
      </c>
      <c r="R4020" t="str">
        <f t="shared" si="622"/>
        <v>plays</v>
      </c>
      <c r="S4020" s="4">
        <f t="shared" si="614"/>
        <v>42620.91097222222</v>
      </c>
      <c r="T4020" s="4">
        <f t="shared" si="615"/>
        <v>42650.91097222222</v>
      </c>
      <c r="U4020" s="18">
        <f t="shared" si="616"/>
        <v>30</v>
      </c>
    </row>
    <row r="4021" spans="1:21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613"/>
        <v>0.82857142857142851</v>
      </c>
      <c r="P4021" s="7">
        <f t="shared" si="621"/>
        <v>7.25</v>
      </c>
      <c r="Q4021" t="str">
        <f t="shared" si="619"/>
        <v>theater</v>
      </c>
      <c r="R4021" t="str">
        <f t="shared" si="622"/>
        <v>plays</v>
      </c>
      <c r="S4021" s="4">
        <f t="shared" si="614"/>
        <v>42417.675879629634</v>
      </c>
      <c r="T4021" s="4">
        <f t="shared" si="615"/>
        <v>42475.686111111107</v>
      </c>
      <c r="U4021" s="18">
        <f t="shared" si="616"/>
        <v>58.010231481472147</v>
      </c>
    </row>
    <row r="4022" spans="1:21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613"/>
        <v>16.666666666666664</v>
      </c>
      <c r="P4022" s="7">
        <f t="shared" si="621"/>
        <v>33.333333333333336</v>
      </c>
      <c r="Q4022" t="str">
        <f t="shared" si="619"/>
        <v>theater</v>
      </c>
      <c r="R4022" t="str">
        <f t="shared" si="622"/>
        <v>plays</v>
      </c>
      <c r="S4022" s="4">
        <f t="shared" si="614"/>
        <v>42057.190960648149</v>
      </c>
      <c r="T4022" s="4">
        <f t="shared" si="615"/>
        <v>42087.149293981478</v>
      </c>
      <c r="U4022" s="18">
        <f t="shared" si="616"/>
        <v>29.958333333328483</v>
      </c>
    </row>
    <row r="4023" spans="1:21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613"/>
        <v>0.83333333333333337</v>
      </c>
      <c r="P4023" s="7">
        <f t="shared" si="621"/>
        <v>62.5</v>
      </c>
      <c r="Q4023" t="str">
        <f t="shared" si="619"/>
        <v>theater</v>
      </c>
      <c r="R4023" t="str">
        <f t="shared" si="622"/>
        <v>plays</v>
      </c>
      <c r="S4023" s="4">
        <f t="shared" si="614"/>
        <v>41878.911550925928</v>
      </c>
      <c r="T4023" s="4">
        <f t="shared" si="615"/>
        <v>41938.911550925928</v>
      </c>
      <c r="U4023" s="18">
        <f t="shared" si="616"/>
        <v>60</v>
      </c>
    </row>
    <row r="4024" spans="1:21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613"/>
        <v>69.561111111111103</v>
      </c>
      <c r="P4024" s="7">
        <f t="shared" si="621"/>
        <v>63.558375634517766</v>
      </c>
      <c r="Q4024" t="str">
        <f t="shared" si="619"/>
        <v>theater</v>
      </c>
      <c r="R4024" t="str">
        <f t="shared" si="622"/>
        <v>plays</v>
      </c>
      <c r="S4024" s="4">
        <f t="shared" si="614"/>
        <v>41990.584108796298</v>
      </c>
      <c r="T4024" s="4">
        <f t="shared" si="615"/>
        <v>42036.120833333334</v>
      </c>
      <c r="U4024" s="18">
        <f t="shared" si="616"/>
        <v>45.536724537036207</v>
      </c>
    </row>
    <row r="4025" spans="1:21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613"/>
        <v>0</v>
      </c>
      <c r="P4025" s="7">
        <v>0</v>
      </c>
      <c r="Q4025" t="str">
        <f t="shared" si="619"/>
        <v>theater</v>
      </c>
      <c r="R4025" t="str">
        <f t="shared" si="622"/>
        <v>plays</v>
      </c>
      <c r="S4025" s="4">
        <f t="shared" si="614"/>
        <v>42408.999571759261</v>
      </c>
      <c r="T4025" s="4">
        <f t="shared" si="615"/>
        <v>42453.957905092597</v>
      </c>
      <c r="U4025" s="18">
        <f t="shared" si="616"/>
        <v>44.958333333335759</v>
      </c>
    </row>
    <row r="4026" spans="1:21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613"/>
        <v>1.25</v>
      </c>
      <c r="P4026" s="7">
        <f>E4026/L4026</f>
        <v>10</v>
      </c>
      <c r="Q4026" t="str">
        <f t="shared" si="619"/>
        <v>theater</v>
      </c>
      <c r="R4026" t="str">
        <f t="shared" si="622"/>
        <v>plays</v>
      </c>
      <c r="S4026" s="4">
        <f t="shared" si="614"/>
        <v>42217.670104166667</v>
      </c>
      <c r="T4026" s="4">
        <f t="shared" si="615"/>
        <v>42247.670104166667</v>
      </c>
      <c r="U4026" s="18">
        <f t="shared" si="616"/>
        <v>30</v>
      </c>
    </row>
    <row r="4027" spans="1:21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613"/>
        <v>5</v>
      </c>
      <c r="P4027" s="7">
        <f>E4027/L4027</f>
        <v>62.5</v>
      </c>
      <c r="Q4027" t="str">
        <f t="shared" si="619"/>
        <v>theater</v>
      </c>
      <c r="R4027" t="str">
        <f t="shared" si="622"/>
        <v>plays</v>
      </c>
      <c r="S4027" s="4">
        <f t="shared" si="614"/>
        <v>42151.237685185188</v>
      </c>
      <c r="T4027" s="4">
        <f t="shared" si="615"/>
        <v>42211.237685185188</v>
      </c>
      <c r="U4027" s="18">
        <f t="shared" si="616"/>
        <v>60</v>
      </c>
    </row>
    <row r="4028" spans="1:21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613"/>
        <v>0</v>
      </c>
      <c r="P4028" s="7">
        <v>0</v>
      </c>
      <c r="Q4028" t="str">
        <f t="shared" si="619"/>
        <v>theater</v>
      </c>
      <c r="R4028" t="str">
        <f t="shared" si="622"/>
        <v>plays</v>
      </c>
      <c r="S4028" s="4">
        <f t="shared" si="614"/>
        <v>42282.655543981484</v>
      </c>
      <c r="T4028" s="4">
        <f t="shared" si="615"/>
        <v>42342.697210648148</v>
      </c>
      <c r="U4028" s="18">
        <f t="shared" si="616"/>
        <v>60.041666666664241</v>
      </c>
    </row>
    <row r="4029" spans="1:21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613"/>
        <v>7.166666666666667</v>
      </c>
      <c r="P4029" s="7">
        <f>E4029/L4029</f>
        <v>30.714285714285715</v>
      </c>
      <c r="Q4029" t="str">
        <f t="shared" si="619"/>
        <v>theater</v>
      </c>
      <c r="R4029" t="str">
        <f t="shared" si="622"/>
        <v>plays</v>
      </c>
      <c r="S4029" s="4">
        <f t="shared" si="614"/>
        <v>42768.97084490741</v>
      </c>
      <c r="T4029" s="4">
        <f t="shared" si="615"/>
        <v>42789.041666666672</v>
      </c>
      <c r="U4029" s="18">
        <f t="shared" si="616"/>
        <v>20.070821759261889</v>
      </c>
    </row>
    <row r="4030" spans="1:21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613"/>
        <v>28.050000000000004</v>
      </c>
      <c r="P4030" s="7">
        <f>E4030/L4030</f>
        <v>51</v>
      </c>
      <c r="Q4030" t="str">
        <f t="shared" si="619"/>
        <v>theater</v>
      </c>
      <c r="R4030" t="str">
        <f t="shared" si="622"/>
        <v>plays</v>
      </c>
      <c r="S4030" s="4">
        <f t="shared" si="614"/>
        <v>41765.938657407409</v>
      </c>
      <c r="T4030" s="4">
        <f t="shared" si="615"/>
        <v>41795.938657407409</v>
      </c>
      <c r="U4030" s="18">
        <f t="shared" si="616"/>
        <v>30</v>
      </c>
    </row>
    <row r="4031" spans="1:21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613"/>
        <v>0</v>
      </c>
      <c r="P4031" s="7">
        <v>0</v>
      </c>
      <c r="Q4031" t="str">
        <f t="shared" si="619"/>
        <v>theater</v>
      </c>
      <c r="R4031" t="str">
        <f t="shared" si="622"/>
        <v>plays</v>
      </c>
      <c r="S4031" s="4">
        <f t="shared" si="614"/>
        <v>42322.02511574074</v>
      </c>
      <c r="T4031" s="4">
        <f t="shared" si="615"/>
        <v>42352.02511574074</v>
      </c>
      <c r="U4031" s="18">
        <f t="shared" si="616"/>
        <v>30</v>
      </c>
    </row>
    <row r="4032" spans="1:21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613"/>
        <v>16</v>
      </c>
      <c r="P4032" s="7">
        <f>E4032/L4032</f>
        <v>66.666666666666671</v>
      </c>
      <c r="Q4032" t="str">
        <f t="shared" si="619"/>
        <v>theater</v>
      </c>
      <c r="R4032" t="str">
        <f t="shared" si="622"/>
        <v>plays</v>
      </c>
      <c r="S4032" s="4">
        <f t="shared" si="614"/>
        <v>42374.655081018514</v>
      </c>
      <c r="T4032" s="4">
        <f t="shared" si="615"/>
        <v>42403.78402777778</v>
      </c>
      <c r="U4032" s="18">
        <f t="shared" si="616"/>
        <v>29.128946759265091</v>
      </c>
    </row>
    <row r="4033" spans="1:21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613"/>
        <v>0</v>
      </c>
      <c r="P4033" s="7">
        <v>0</v>
      </c>
      <c r="Q4033" t="str">
        <f t="shared" si="619"/>
        <v>theater</v>
      </c>
      <c r="R4033" t="str">
        <f t="shared" si="622"/>
        <v>plays</v>
      </c>
      <c r="S4033" s="4">
        <f t="shared" si="614"/>
        <v>41941.585231481484</v>
      </c>
      <c r="T4033" s="4">
        <f t="shared" si="615"/>
        <v>41991.626898148148</v>
      </c>
      <c r="U4033" s="18">
        <f t="shared" si="616"/>
        <v>50.041666666664241</v>
      </c>
    </row>
    <row r="4034" spans="1:21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623">(E4034/D4034)*100</f>
        <v>6.8287037037037033</v>
      </c>
      <c r="P4034" s="7">
        <f t="shared" ref="P4034:P4044" si="624">E4034/L4034</f>
        <v>59</v>
      </c>
      <c r="Q4034" t="str">
        <f t="shared" si="619"/>
        <v>theater</v>
      </c>
      <c r="R4034" t="str">
        <f t="shared" si="622"/>
        <v>plays</v>
      </c>
      <c r="S4034" s="4">
        <f t="shared" ref="S4034:S4097" si="625" xml:space="preserve"> ((J4034/86400) +25569)</f>
        <v>42293.809212962966</v>
      </c>
      <c r="T4034" s="4">
        <f t="shared" ref="T4034:T4097" si="626" xml:space="preserve"> ((I4034/86400) +25569)</f>
        <v>42353.85087962963</v>
      </c>
      <c r="U4034" s="18">
        <f t="shared" si="616"/>
        <v>60.041666666664241</v>
      </c>
    </row>
    <row r="4035" spans="1:21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623"/>
        <v>25.698702928870294</v>
      </c>
      <c r="P4035" s="7">
        <f t="shared" si="624"/>
        <v>65.340319148936175</v>
      </c>
      <c r="Q4035" t="str">
        <f t="shared" si="619"/>
        <v>theater</v>
      </c>
      <c r="R4035" t="str">
        <f t="shared" si="622"/>
        <v>plays</v>
      </c>
      <c r="S4035" s="4">
        <f t="shared" si="625"/>
        <v>42614.268796296295</v>
      </c>
      <c r="T4035" s="4">
        <f t="shared" si="626"/>
        <v>42645.375</v>
      </c>
      <c r="U4035" s="18">
        <f t="shared" ref="U4035:U4098" si="627">T4035-S4035</f>
        <v>31.106203703704523</v>
      </c>
    </row>
    <row r="4036" spans="1:21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623"/>
        <v>1.4814814814814816</v>
      </c>
      <c r="P4036" s="7">
        <f t="shared" si="624"/>
        <v>100</v>
      </c>
      <c r="Q4036" t="str">
        <f t="shared" si="619"/>
        <v>theater</v>
      </c>
      <c r="R4036" t="str">
        <f t="shared" si="622"/>
        <v>plays</v>
      </c>
      <c r="S4036" s="4">
        <f t="shared" si="625"/>
        <v>42067.947337962964</v>
      </c>
      <c r="T4036" s="4">
        <f t="shared" si="626"/>
        <v>42097.905671296292</v>
      </c>
      <c r="U4036" s="18">
        <f t="shared" si="627"/>
        <v>29.958333333328483</v>
      </c>
    </row>
    <row r="4037" spans="1:21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623"/>
        <v>36.85</v>
      </c>
      <c r="P4037" s="7">
        <f t="shared" si="624"/>
        <v>147.4</v>
      </c>
      <c r="Q4037" t="str">
        <f t="shared" si="619"/>
        <v>theater</v>
      </c>
      <c r="R4037" t="str">
        <f t="shared" si="622"/>
        <v>plays</v>
      </c>
      <c r="S4037" s="4">
        <f t="shared" si="625"/>
        <v>41903.882951388892</v>
      </c>
      <c r="T4037" s="4">
        <f t="shared" si="626"/>
        <v>41933.882951388892</v>
      </c>
      <c r="U4037" s="18">
        <f t="shared" si="627"/>
        <v>30</v>
      </c>
    </row>
    <row r="4038" spans="1:21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623"/>
        <v>47.05</v>
      </c>
      <c r="P4038" s="7">
        <f t="shared" si="624"/>
        <v>166.05882352941177</v>
      </c>
      <c r="Q4038" t="str">
        <f t="shared" si="619"/>
        <v>theater</v>
      </c>
      <c r="R4038" t="str">
        <f t="shared" si="622"/>
        <v>plays</v>
      </c>
      <c r="S4038" s="4">
        <f t="shared" si="625"/>
        <v>41804.937083333338</v>
      </c>
      <c r="T4038" s="4">
        <f t="shared" si="626"/>
        <v>41821.9375</v>
      </c>
      <c r="U4038" s="18">
        <f t="shared" si="627"/>
        <v>17.000416666662204</v>
      </c>
    </row>
    <row r="4039" spans="1:21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623"/>
        <v>11.428571428571429</v>
      </c>
      <c r="P4039" s="7">
        <f t="shared" si="624"/>
        <v>40</v>
      </c>
      <c r="Q4039" t="str">
        <f t="shared" si="619"/>
        <v>theater</v>
      </c>
      <c r="R4039" t="str">
        <f t="shared" si="622"/>
        <v>plays</v>
      </c>
      <c r="S4039" s="4">
        <f t="shared" si="625"/>
        <v>42497.070775462962</v>
      </c>
      <c r="T4039" s="4">
        <f t="shared" si="626"/>
        <v>42514.600694444445</v>
      </c>
      <c r="U4039" s="18">
        <f t="shared" si="627"/>
        <v>17.529918981483206</v>
      </c>
    </row>
    <row r="4040" spans="1:21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623"/>
        <v>12.04</v>
      </c>
      <c r="P4040" s="7">
        <f t="shared" si="624"/>
        <v>75.25</v>
      </c>
      <c r="Q4040" t="str">
        <f t="shared" si="619"/>
        <v>theater</v>
      </c>
      <c r="R4040" t="str">
        <f t="shared" si="622"/>
        <v>plays</v>
      </c>
      <c r="S4040" s="4">
        <f t="shared" si="625"/>
        <v>41869.798726851848</v>
      </c>
      <c r="T4040" s="4">
        <f t="shared" si="626"/>
        <v>41929.798726851848</v>
      </c>
      <c r="U4040" s="18">
        <f t="shared" si="627"/>
        <v>60</v>
      </c>
    </row>
    <row r="4041" spans="1:21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623"/>
        <v>60</v>
      </c>
      <c r="P4041" s="7">
        <f t="shared" si="624"/>
        <v>60</v>
      </c>
      <c r="Q4041" t="str">
        <f t="shared" si="619"/>
        <v>theater</v>
      </c>
      <c r="R4041" t="str">
        <f t="shared" si="622"/>
        <v>plays</v>
      </c>
      <c r="S4041" s="4">
        <f t="shared" si="625"/>
        <v>42305.670914351853</v>
      </c>
      <c r="T4041" s="4">
        <f t="shared" si="626"/>
        <v>42339.249305555553</v>
      </c>
      <c r="U4041" s="18">
        <f t="shared" si="627"/>
        <v>33.578391203700448</v>
      </c>
    </row>
    <row r="4042" spans="1:21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623"/>
        <v>31.25</v>
      </c>
      <c r="P4042" s="7">
        <f t="shared" si="624"/>
        <v>1250</v>
      </c>
      <c r="Q4042" t="str">
        <f t="shared" si="619"/>
        <v>theater</v>
      </c>
      <c r="R4042" t="str">
        <f t="shared" si="622"/>
        <v>plays</v>
      </c>
      <c r="S4042" s="4">
        <f t="shared" si="625"/>
        <v>42144.231527777782</v>
      </c>
      <c r="T4042" s="4">
        <f t="shared" si="626"/>
        <v>42203.125</v>
      </c>
      <c r="U4042" s="18">
        <f t="shared" si="627"/>
        <v>58.893472222218406</v>
      </c>
    </row>
    <row r="4043" spans="1:21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623"/>
        <v>0.42</v>
      </c>
      <c r="P4043" s="7">
        <f t="shared" si="624"/>
        <v>10.5</v>
      </c>
      <c r="Q4043" t="str">
        <f t="shared" si="619"/>
        <v>theater</v>
      </c>
      <c r="R4043" t="str">
        <f t="shared" si="622"/>
        <v>plays</v>
      </c>
      <c r="S4043" s="4">
        <f t="shared" si="625"/>
        <v>42559.474004629628</v>
      </c>
      <c r="T4043" s="4">
        <f t="shared" si="626"/>
        <v>42619.474004629628</v>
      </c>
      <c r="U4043" s="18">
        <f t="shared" si="627"/>
        <v>60</v>
      </c>
    </row>
    <row r="4044" spans="1:21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623"/>
        <v>0.21</v>
      </c>
      <c r="P4044" s="7">
        <f t="shared" si="624"/>
        <v>7</v>
      </c>
      <c r="Q4044" t="str">
        <f t="shared" si="619"/>
        <v>theater</v>
      </c>
      <c r="R4044" t="str">
        <f t="shared" si="622"/>
        <v>plays</v>
      </c>
      <c r="S4044" s="4">
        <f t="shared" si="625"/>
        <v>41995.084074074075</v>
      </c>
      <c r="T4044" s="4">
        <f t="shared" si="626"/>
        <v>42024.802777777775</v>
      </c>
      <c r="U4044" s="18">
        <f t="shared" si="627"/>
        <v>29.718703703700157</v>
      </c>
    </row>
    <row r="4045" spans="1:21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623"/>
        <v>0</v>
      </c>
      <c r="P4045" s="7">
        <v>0</v>
      </c>
      <c r="Q4045" t="str">
        <f t="shared" si="619"/>
        <v>theater</v>
      </c>
      <c r="R4045" t="str">
        <f t="shared" si="622"/>
        <v>plays</v>
      </c>
      <c r="S4045" s="4">
        <f t="shared" si="625"/>
        <v>41948.957465277781</v>
      </c>
      <c r="T4045" s="4">
        <f t="shared" si="626"/>
        <v>41963.957465277781</v>
      </c>
      <c r="U4045" s="18">
        <f t="shared" si="627"/>
        <v>15</v>
      </c>
    </row>
    <row r="4046" spans="1:21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623"/>
        <v>37.5</v>
      </c>
      <c r="P4046" s="7">
        <f t="shared" ref="P4046:P4052" si="628">E4046/L4046</f>
        <v>56.25</v>
      </c>
      <c r="Q4046" t="str">
        <f t="shared" si="619"/>
        <v>theater</v>
      </c>
      <c r="R4046" t="str">
        <f t="shared" si="622"/>
        <v>plays</v>
      </c>
      <c r="S4046" s="4">
        <f t="shared" si="625"/>
        <v>42074.219699074078</v>
      </c>
      <c r="T4046" s="4">
        <f t="shared" si="626"/>
        <v>42104.208333333328</v>
      </c>
      <c r="U4046" s="18">
        <f t="shared" si="627"/>
        <v>29.98863425925083</v>
      </c>
    </row>
    <row r="4047" spans="1:21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623"/>
        <v>0.02</v>
      </c>
      <c r="P4047" s="7">
        <f t="shared" si="628"/>
        <v>1</v>
      </c>
      <c r="Q4047" t="str">
        <f t="shared" si="619"/>
        <v>theater</v>
      </c>
      <c r="R4047" t="str">
        <f t="shared" si="622"/>
        <v>plays</v>
      </c>
      <c r="S4047" s="4">
        <f t="shared" si="625"/>
        <v>41842.201261574075</v>
      </c>
      <c r="T4047" s="4">
        <f t="shared" si="626"/>
        <v>41872.201261574075</v>
      </c>
      <c r="U4047" s="18">
        <f t="shared" si="627"/>
        <v>30</v>
      </c>
    </row>
    <row r="4048" spans="1:21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623"/>
        <v>8.2142857142857135</v>
      </c>
      <c r="P4048" s="7">
        <f t="shared" si="628"/>
        <v>38.333333333333336</v>
      </c>
      <c r="Q4048" t="str">
        <f t="shared" si="619"/>
        <v>theater</v>
      </c>
      <c r="R4048" t="str">
        <f t="shared" si="622"/>
        <v>plays</v>
      </c>
      <c r="S4048" s="4">
        <f t="shared" si="625"/>
        <v>41904.650578703702</v>
      </c>
      <c r="T4048" s="4">
        <f t="shared" si="626"/>
        <v>41934.650578703702</v>
      </c>
      <c r="U4048" s="18">
        <f t="shared" si="627"/>
        <v>30</v>
      </c>
    </row>
    <row r="4049" spans="1:21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623"/>
        <v>2.1999999999999997</v>
      </c>
      <c r="P4049" s="7">
        <f t="shared" si="628"/>
        <v>27.5</v>
      </c>
      <c r="Q4049" t="str">
        <f t="shared" si="619"/>
        <v>theater</v>
      </c>
      <c r="R4049" t="str">
        <f t="shared" si="622"/>
        <v>plays</v>
      </c>
      <c r="S4049" s="4">
        <f t="shared" si="625"/>
        <v>41991.022488425922</v>
      </c>
      <c r="T4049" s="4">
        <f t="shared" si="626"/>
        <v>42015.041666666672</v>
      </c>
      <c r="U4049" s="18">
        <f t="shared" si="627"/>
        <v>24.01917824074917</v>
      </c>
    </row>
    <row r="4050" spans="1:21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623"/>
        <v>17.652941176470588</v>
      </c>
      <c r="P4050" s="7">
        <f t="shared" si="628"/>
        <v>32.978021978021978</v>
      </c>
      <c r="Q4050" t="str">
        <f t="shared" si="619"/>
        <v>theater</v>
      </c>
      <c r="R4050" t="str">
        <f t="shared" si="622"/>
        <v>plays</v>
      </c>
      <c r="S4050" s="4">
        <f t="shared" si="625"/>
        <v>42436.509108796294</v>
      </c>
      <c r="T4050" s="4">
        <f t="shared" si="626"/>
        <v>42471.467442129629</v>
      </c>
      <c r="U4050" s="18">
        <f t="shared" si="627"/>
        <v>34.958333333335759</v>
      </c>
    </row>
    <row r="4051" spans="1:21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623"/>
        <v>0.08</v>
      </c>
      <c r="P4051" s="7">
        <f t="shared" si="628"/>
        <v>16</v>
      </c>
      <c r="Q4051" t="str">
        <f t="shared" si="619"/>
        <v>theater</v>
      </c>
      <c r="R4051" t="str">
        <f t="shared" si="622"/>
        <v>plays</v>
      </c>
      <c r="S4051" s="4">
        <f t="shared" si="625"/>
        <v>42169.958506944444</v>
      </c>
      <c r="T4051" s="4">
        <f t="shared" si="626"/>
        <v>42199.958506944444</v>
      </c>
      <c r="U4051" s="18">
        <f t="shared" si="627"/>
        <v>30</v>
      </c>
    </row>
    <row r="4052" spans="1:21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623"/>
        <v>6.6666666666666666E-2</v>
      </c>
      <c r="P4052" s="7">
        <f t="shared" si="628"/>
        <v>1</v>
      </c>
      <c r="Q4052" t="str">
        <f t="shared" si="619"/>
        <v>theater</v>
      </c>
      <c r="R4052" t="str">
        <f t="shared" si="622"/>
        <v>plays</v>
      </c>
      <c r="S4052" s="4">
        <f t="shared" si="625"/>
        <v>41905.636469907404</v>
      </c>
      <c r="T4052" s="4">
        <f t="shared" si="626"/>
        <v>41935.636469907404</v>
      </c>
      <c r="U4052" s="18">
        <f t="shared" si="627"/>
        <v>30</v>
      </c>
    </row>
    <row r="4053" spans="1:21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623"/>
        <v>0</v>
      </c>
      <c r="P4053" s="7">
        <v>0</v>
      </c>
      <c r="Q4053" t="str">
        <f t="shared" si="619"/>
        <v>theater</v>
      </c>
      <c r="R4053" t="str">
        <f t="shared" si="622"/>
        <v>plays</v>
      </c>
      <c r="S4053" s="4">
        <f t="shared" si="625"/>
        <v>41761.810150462959</v>
      </c>
      <c r="T4053" s="4">
        <f t="shared" si="626"/>
        <v>41768.286805555559</v>
      </c>
      <c r="U4053" s="18">
        <f t="shared" si="627"/>
        <v>6.4766550925996853</v>
      </c>
    </row>
    <row r="4054" spans="1:21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623"/>
        <v>37.533333333333339</v>
      </c>
      <c r="P4054" s="7">
        <f>E4054/L4054</f>
        <v>86.615384615384613</v>
      </c>
      <c r="Q4054" t="str">
        <f t="shared" si="619"/>
        <v>theater</v>
      </c>
      <c r="R4054" t="str">
        <f t="shared" si="622"/>
        <v>plays</v>
      </c>
      <c r="S4054" s="4">
        <f t="shared" si="625"/>
        <v>41865.878657407404</v>
      </c>
      <c r="T4054" s="4">
        <f t="shared" si="626"/>
        <v>41925.878657407404</v>
      </c>
      <c r="U4054" s="18">
        <f t="shared" si="627"/>
        <v>60</v>
      </c>
    </row>
    <row r="4055" spans="1:21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623"/>
        <v>22</v>
      </c>
      <c r="P4055" s="7">
        <f>E4055/L4055</f>
        <v>55</v>
      </c>
      <c r="Q4055" t="str">
        <f t="shared" si="619"/>
        <v>theater</v>
      </c>
      <c r="R4055" t="str">
        <f t="shared" si="622"/>
        <v>plays</v>
      </c>
      <c r="S4055" s="4">
        <f t="shared" si="625"/>
        <v>41928.690138888887</v>
      </c>
      <c r="T4055" s="4">
        <f t="shared" si="626"/>
        <v>41958.833333333328</v>
      </c>
      <c r="U4055" s="18">
        <f t="shared" si="627"/>
        <v>30.143194444441178</v>
      </c>
    </row>
    <row r="4056" spans="1:21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623"/>
        <v>0</v>
      </c>
      <c r="P4056" s="7">
        <v>0</v>
      </c>
      <c r="Q4056" t="str">
        <f t="shared" si="619"/>
        <v>theater</v>
      </c>
      <c r="R4056" t="str">
        <f t="shared" si="622"/>
        <v>plays</v>
      </c>
      <c r="S4056" s="4">
        <f t="shared" si="625"/>
        <v>42613.841261574074</v>
      </c>
      <c r="T4056" s="4">
        <f t="shared" si="626"/>
        <v>42644.166666666672</v>
      </c>
      <c r="U4056" s="18">
        <f t="shared" si="627"/>
        <v>30.325405092597066</v>
      </c>
    </row>
    <row r="4057" spans="1:21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623"/>
        <v>17.62</v>
      </c>
      <c r="P4057" s="7">
        <f t="shared" ref="P4057:P4062" si="629">E4057/L4057</f>
        <v>41.952380952380949</v>
      </c>
      <c r="Q4057" t="str">
        <f t="shared" si="619"/>
        <v>theater</v>
      </c>
      <c r="R4057" t="str">
        <f t="shared" si="622"/>
        <v>plays</v>
      </c>
      <c r="S4057" s="4">
        <f t="shared" si="625"/>
        <v>41779.648506944446</v>
      </c>
      <c r="T4057" s="4">
        <f t="shared" si="626"/>
        <v>41809.648506944446</v>
      </c>
      <c r="U4057" s="18">
        <f t="shared" si="627"/>
        <v>30</v>
      </c>
    </row>
    <row r="4058" spans="1:21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623"/>
        <v>53</v>
      </c>
      <c r="P4058" s="7">
        <f t="shared" si="629"/>
        <v>88.333333333333329</v>
      </c>
      <c r="Q4058" t="str">
        <f t="shared" si="619"/>
        <v>theater</v>
      </c>
      <c r="R4058" t="str">
        <f t="shared" si="622"/>
        <v>plays</v>
      </c>
      <c r="S4058" s="4">
        <f t="shared" si="625"/>
        <v>42534.933321759258</v>
      </c>
      <c r="T4058" s="4">
        <f t="shared" si="626"/>
        <v>42554.832638888889</v>
      </c>
      <c r="U4058" s="18">
        <f t="shared" si="627"/>
        <v>19.899317129631527</v>
      </c>
    </row>
    <row r="4059" spans="1:21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623"/>
        <v>22.142857142857142</v>
      </c>
      <c r="P4059" s="7">
        <f t="shared" si="629"/>
        <v>129.16666666666666</v>
      </c>
      <c r="Q4059" t="str">
        <f t="shared" si="619"/>
        <v>theater</v>
      </c>
      <c r="R4059" t="str">
        <f t="shared" si="622"/>
        <v>plays</v>
      </c>
      <c r="S4059" s="4">
        <f t="shared" si="625"/>
        <v>42310.968518518523</v>
      </c>
      <c r="T4059" s="4">
        <f t="shared" si="626"/>
        <v>42333.958333333328</v>
      </c>
      <c r="U4059" s="18">
        <f t="shared" si="627"/>
        <v>22.989814814805868</v>
      </c>
    </row>
    <row r="4060" spans="1:21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623"/>
        <v>2.5333333333333332</v>
      </c>
      <c r="P4060" s="7">
        <f t="shared" si="629"/>
        <v>23.75</v>
      </c>
      <c r="Q4060" t="str">
        <f t="shared" si="619"/>
        <v>theater</v>
      </c>
      <c r="R4060" t="str">
        <f t="shared" si="622"/>
        <v>plays</v>
      </c>
      <c r="S4060" s="4">
        <f t="shared" si="625"/>
        <v>42446.060694444444</v>
      </c>
      <c r="T4060" s="4">
        <f t="shared" si="626"/>
        <v>42461.165972222225</v>
      </c>
      <c r="U4060" s="18">
        <f t="shared" si="627"/>
        <v>15.105277777780429</v>
      </c>
    </row>
    <row r="4061" spans="1:21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623"/>
        <v>2.5</v>
      </c>
      <c r="P4061" s="7">
        <f t="shared" si="629"/>
        <v>35.714285714285715</v>
      </c>
      <c r="Q4061" t="str">
        <f t="shared" si="619"/>
        <v>theater</v>
      </c>
      <c r="R4061" t="str">
        <f t="shared" si="622"/>
        <v>plays</v>
      </c>
      <c r="S4061" s="4">
        <f t="shared" si="625"/>
        <v>41866.640648148146</v>
      </c>
      <c r="T4061" s="4">
        <f t="shared" si="626"/>
        <v>41898.125</v>
      </c>
      <c r="U4061" s="18">
        <f t="shared" si="627"/>
        <v>31.484351851853717</v>
      </c>
    </row>
    <row r="4062" spans="1:21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623"/>
        <v>2.85</v>
      </c>
      <c r="P4062" s="7">
        <f t="shared" si="629"/>
        <v>57</v>
      </c>
      <c r="Q4062" t="str">
        <f t="shared" si="619"/>
        <v>theater</v>
      </c>
      <c r="R4062" t="str">
        <f t="shared" si="622"/>
        <v>plays</v>
      </c>
      <c r="S4062" s="4">
        <f t="shared" si="625"/>
        <v>41779.695092592592</v>
      </c>
      <c r="T4062" s="4">
        <f t="shared" si="626"/>
        <v>41813.666666666664</v>
      </c>
      <c r="U4062" s="18">
        <f t="shared" si="627"/>
        <v>33.971574074072123</v>
      </c>
    </row>
    <row r="4063" spans="1:21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623"/>
        <v>0</v>
      </c>
      <c r="P4063" s="7">
        <v>0</v>
      </c>
      <c r="Q4063" t="str">
        <f t="shared" ref="Q4063:Q4115" si="630">LEFT(N4063,7)</f>
        <v>theater</v>
      </c>
      <c r="R4063" t="str">
        <f t="shared" si="622"/>
        <v>plays</v>
      </c>
      <c r="S4063" s="4">
        <f t="shared" si="625"/>
        <v>42421.141469907408</v>
      </c>
      <c r="T4063" s="4">
        <f t="shared" si="626"/>
        <v>42481.099803240737</v>
      </c>
      <c r="U4063" s="18">
        <f t="shared" si="627"/>
        <v>59.958333333328483</v>
      </c>
    </row>
    <row r="4064" spans="1:21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623"/>
        <v>2.4500000000000002</v>
      </c>
      <c r="P4064" s="7">
        <f t="shared" ref="P4064:P4072" si="631">E4064/L4064</f>
        <v>163.33333333333334</v>
      </c>
      <c r="Q4064" t="str">
        <f t="shared" si="630"/>
        <v>theater</v>
      </c>
      <c r="R4064" t="str">
        <f t="shared" si="622"/>
        <v>plays</v>
      </c>
      <c r="S4064" s="4">
        <f t="shared" si="625"/>
        <v>42523.739212962959</v>
      </c>
      <c r="T4064" s="4">
        <f t="shared" si="626"/>
        <v>42553.739212962959</v>
      </c>
      <c r="U4064" s="18">
        <f t="shared" si="627"/>
        <v>30</v>
      </c>
    </row>
    <row r="4065" spans="1:21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623"/>
        <v>1.4210526315789473</v>
      </c>
      <c r="P4065" s="7">
        <f t="shared" si="631"/>
        <v>15</v>
      </c>
      <c r="Q4065" t="str">
        <f t="shared" si="630"/>
        <v>theater</v>
      </c>
      <c r="R4065" t="str">
        <f t="shared" si="622"/>
        <v>plays</v>
      </c>
      <c r="S4065" s="4">
        <f t="shared" si="625"/>
        <v>41787.681527777779</v>
      </c>
      <c r="T4065" s="4">
        <f t="shared" si="626"/>
        <v>41817.681527777779</v>
      </c>
      <c r="U4065" s="18">
        <f t="shared" si="627"/>
        <v>30</v>
      </c>
    </row>
    <row r="4066" spans="1:21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623"/>
        <v>19.25</v>
      </c>
      <c r="P4066" s="7">
        <f t="shared" si="631"/>
        <v>64.166666666666671</v>
      </c>
      <c r="Q4066" t="str">
        <f t="shared" si="630"/>
        <v>theater</v>
      </c>
      <c r="R4066" t="str">
        <f t="shared" si="622"/>
        <v>plays</v>
      </c>
      <c r="S4066" s="4">
        <f t="shared" si="625"/>
        <v>42093.588263888887</v>
      </c>
      <c r="T4066" s="4">
        <f t="shared" si="626"/>
        <v>42123.588263888887</v>
      </c>
      <c r="U4066" s="18">
        <f t="shared" si="627"/>
        <v>30</v>
      </c>
    </row>
    <row r="4067" spans="1:21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623"/>
        <v>0.67500000000000004</v>
      </c>
      <c r="P4067" s="7">
        <f t="shared" si="631"/>
        <v>6.75</v>
      </c>
      <c r="Q4067" t="str">
        <f t="shared" si="630"/>
        <v>theater</v>
      </c>
      <c r="R4067" t="str">
        <f t="shared" si="622"/>
        <v>plays</v>
      </c>
      <c r="S4067" s="4">
        <f t="shared" si="625"/>
        <v>41833.951516203706</v>
      </c>
      <c r="T4067" s="4">
        <f t="shared" si="626"/>
        <v>41863.951516203706</v>
      </c>
      <c r="U4067" s="18">
        <f t="shared" si="627"/>
        <v>30</v>
      </c>
    </row>
    <row r="4068" spans="1:21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623"/>
        <v>0.16666666666666669</v>
      </c>
      <c r="P4068" s="7">
        <f t="shared" si="631"/>
        <v>25</v>
      </c>
      <c r="Q4068" t="str">
        <f t="shared" si="630"/>
        <v>theater</v>
      </c>
      <c r="R4068" t="str">
        <f t="shared" si="622"/>
        <v>plays</v>
      </c>
      <c r="S4068" s="4">
        <f t="shared" si="625"/>
        <v>42479.039212962962</v>
      </c>
      <c r="T4068" s="4">
        <f t="shared" si="626"/>
        <v>42509.039212962962</v>
      </c>
      <c r="U4068" s="18">
        <f t="shared" si="627"/>
        <v>30</v>
      </c>
    </row>
    <row r="4069" spans="1:21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623"/>
        <v>60.9</v>
      </c>
      <c r="P4069" s="7">
        <f t="shared" si="631"/>
        <v>179.11764705882354</v>
      </c>
      <c r="Q4069" t="str">
        <f t="shared" si="630"/>
        <v>theater</v>
      </c>
      <c r="R4069" t="str">
        <f t="shared" si="622"/>
        <v>plays</v>
      </c>
      <c r="S4069" s="4">
        <f t="shared" si="625"/>
        <v>42235.117476851854</v>
      </c>
      <c r="T4069" s="4">
        <f t="shared" si="626"/>
        <v>42275.117476851854</v>
      </c>
      <c r="U4069" s="18">
        <f t="shared" si="627"/>
        <v>40</v>
      </c>
    </row>
    <row r="4070" spans="1:21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623"/>
        <v>1</v>
      </c>
      <c r="P4070" s="7">
        <f t="shared" si="631"/>
        <v>34.950000000000003</v>
      </c>
      <c r="Q4070" t="str">
        <f t="shared" si="630"/>
        <v>theater</v>
      </c>
      <c r="R4070" t="str">
        <f t="shared" si="622"/>
        <v>plays</v>
      </c>
      <c r="S4070" s="4">
        <f t="shared" si="625"/>
        <v>42718.963599537034</v>
      </c>
      <c r="T4070" s="4">
        <f t="shared" si="626"/>
        <v>42748.961805555555</v>
      </c>
      <c r="U4070" s="18">
        <f t="shared" si="627"/>
        <v>29.998206018521159</v>
      </c>
    </row>
    <row r="4071" spans="1:21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623"/>
        <v>34.4</v>
      </c>
      <c r="P4071" s="7">
        <f t="shared" si="631"/>
        <v>33.07692307692308</v>
      </c>
      <c r="Q4071" t="str">
        <f t="shared" si="630"/>
        <v>theater</v>
      </c>
      <c r="R4071" t="str">
        <f t="shared" si="622"/>
        <v>plays</v>
      </c>
      <c r="S4071" s="4">
        <f t="shared" si="625"/>
        <v>42022.661527777775</v>
      </c>
      <c r="T4071" s="4">
        <f t="shared" si="626"/>
        <v>42063.5</v>
      </c>
      <c r="U4071" s="18">
        <f t="shared" si="627"/>
        <v>40.838472222225391</v>
      </c>
    </row>
    <row r="4072" spans="1:21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623"/>
        <v>16.5</v>
      </c>
      <c r="P4072" s="7">
        <f t="shared" si="631"/>
        <v>27.5</v>
      </c>
      <c r="Q4072" t="str">
        <f t="shared" si="630"/>
        <v>theater</v>
      </c>
      <c r="R4072" t="str">
        <f t="shared" si="622"/>
        <v>plays</v>
      </c>
      <c r="S4072" s="4">
        <f t="shared" si="625"/>
        <v>42031.666898148149</v>
      </c>
      <c r="T4072" s="4">
        <f t="shared" si="626"/>
        <v>42064.125</v>
      </c>
      <c r="U4072" s="18">
        <f t="shared" si="627"/>
        <v>32.458101851851097</v>
      </c>
    </row>
    <row r="4073" spans="1:21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623"/>
        <v>0</v>
      </c>
      <c r="P4073" s="7">
        <v>0</v>
      </c>
      <c r="Q4073" t="str">
        <f t="shared" si="630"/>
        <v>theater</v>
      </c>
      <c r="R4073" t="str">
        <f t="shared" si="622"/>
        <v>plays</v>
      </c>
      <c r="S4073" s="4">
        <f t="shared" si="625"/>
        <v>42700.804756944446</v>
      </c>
      <c r="T4073" s="4">
        <f t="shared" si="626"/>
        <v>42730.804756944446</v>
      </c>
      <c r="U4073" s="18">
        <f t="shared" si="627"/>
        <v>30</v>
      </c>
    </row>
    <row r="4074" spans="1:21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623"/>
        <v>0.4</v>
      </c>
      <c r="P4074" s="7">
        <f>E4074/L4074</f>
        <v>2</v>
      </c>
      <c r="Q4074" t="str">
        <f t="shared" si="630"/>
        <v>theater</v>
      </c>
      <c r="R4074" t="str">
        <f t="shared" si="622"/>
        <v>plays</v>
      </c>
      <c r="S4074" s="4">
        <f t="shared" si="625"/>
        <v>41812.77443287037</v>
      </c>
      <c r="T4074" s="4">
        <f t="shared" si="626"/>
        <v>41872.77443287037</v>
      </c>
      <c r="U4074" s="18">
        <f t="shared" si="627"/>
        <v>60</v>
      </c>
    </row>
    <row r="4075" spans="1:21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623"/>
        <v>1.0571428571428572</v>
      </c>
      <c r="P4075" s="7">
        <f>E4075/L4075</f>
        <v>18.5</v>
      </c>
      <c r="Q4075" t="str">
        <f t="shared" si="630"/>
        <v>theater</v>
      </c>
      <c r="R4075" t="str">
        <f t="shared" si="622"/>
        <v>plays</v>
      </c>
      <c r="S4075" s="4">
        <f t="shared" si="625"/>
        <v>42078.345208333332</v>
      </c>
      <c r="T4075" s="4">
        <f t="shared" si="626"/>
        <v>42133.166666666672</v>
      </c>
      <c r="U4075" s="18">
        <f t="shared" si="627"/>
        <v>54.821458333339251</v>
      </c>
    </row>
    <row r="4076" spans="1:21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623"/>
        <v>26.727272727272727</v>
      </c>
      <c r="P4076" s="7">
        <f>E4076/L4076</f>
        <v>35</v>
      </c>
      <c r="Q4076" t="str">
        <f t="shared" si="630"/>
        <v>theater</v>
      </c>
      <c r="R4076" t="str">
        <f t="shared" si="622"/>
        <v>plays</v>
      </c>
      <c r="S4076" s="4">
        <f t="shared" si="625"/>
        <v>42283.552951388891</v>
      </c>
      <c r="T4076" s="4">
        <f t="shared" si="626"/>
        <v>42313.594618055555</v>
      </c>
      <c r="U4076" s="18">
        <f t="shared" si="627"/>
        <v>30.041666666664241</v>
      </c>
    </row>
    <row r="4077" spans="1:21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623"/>
        <v>28.799999999999997</v>
      </c>
      <c r="P4077" s="7">
        <f>E4077/L4077</f>
        <v>44.307692307692307</v>
      </c>
      <c r="Q4077" t="str">
        <f t="shared" si="630"/>
        <v>theater</v>
      </c>
      <c r="R4077" t="str">
        <f t="shared" si="622"/>
        <v>plays</v>
      </c>
      <c r="S4077" s="4">
        <f t="shared" si="625"/>
        <v>41779.045937499999</v>
      </c>
      <c r="T4077" s="4">
        <f t="shared" si="626"/>
        <v>41820.727777777778</v>
      </c>
      <c r="U4077" s="18">
        <f t="shared" si="627"/>
        <v>41.681840277778974</v>
      </c>
    </row>
    <row r="4078" spans="1:21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623"/>
        <v>0</v>
      </c>
      <c r="P4078" s="7">
        <v>0</v>
      </c>
      <c r="Q4078" t="str">
        <f t="shared" si="630"/>
        <v>theater</v>
      </c>
      <c r="R4078" t="str">
        <f t="shared" si="622"/>
        <v>plays</v>
      </c>
      <c r="S4078" s="4">
        <f t="shared" si="625"/>
        <v>41905.795706018514</v>
      </c>
      <c r="T4078" s="4">
        <f t="shared" si="626"/>
        <v>41933.827083333337</v>
      </c>
      <c r="U4078" s="18">
        <f t="shared" si="627"/>
        <v>28.031377314822748</v>
      </c>
    </row>
    <row r="4079" spans="1:21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623"/>
        <v>8.9</v>
      </c>
      <c r="P4079" s="7">
        <f>E4079/L4079</f>
        <v>222.5</v>
      </c>
      <c r="Q4079" t="str">
        <f t="shared" si="630"/>
        <v>theater</v>
      </c>
      <c r="R4079" t="str">
        <f t="shared" si="622"/>
        <v>plays</v>
      </c>
      <c r="S4079" s="4">
        <f t="shared" si="625"/>
        <v>42695.7105787037</v>
      </c>
      <c r="T4079" s="4">
        <f t="shared" si="626"/>
        <v>42725.7105787037</v>
      </c>
      <c r="U4079" s="18">
        <f t="shared" si="627"/>
        <v>30</v>
      </c>
    </row>
    <row r="4080" spans="1:21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623"/>
        <v>0</v>
      </c>
      <c r="P4080" s="7">
        <v>0</v>
      </c>
      <c r="Q4080" t="str">
        <f t="shared" si="630"/>
        <v>theater</v>
      </c>
      <c r="R4080" t="str">
        <f t="shared" si="622"/>
        <v>plays</v>
      </c>
      <c r="S4080" s="4">
        <f t="shared" si="625"/>
        <v>42732.787523148145</v>
      </c>
      <c r="T4080" s="4">
        <f t="shared" si="626"/>
        <v>42762.787523148145</v>
      </c>
      <c r="U4080" s="18">
        <f t="shared" si="627"/>
        <v>30</v>
      </c>
    </row>
    <row r="4081" spans="1:21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623"/>
        <v>0.16666666666666669</v>
      </c>
      <c r="P4081" s="7">
        <f>E4081/L4081</f>
        <v>5</v>
      </c>
      <c r="Q4081" t="str">
        <f t="shared" si="630"/>
        <v>theater</v>
      </c>
      <c r="R4081" t="str">
        <f t="shared" si="622"/>
        <v>plays</v>
      </c>
      <c r="S4081" s="4">
        <f t="shared" si="625"/>
        <v>42510.938900462963</v>
      </c>
      <c r="T4081" s="4">
        <f t="shared" si="626"/>
        <v>42540.938900462963</v>
      </c>
      <c r="U4081" s="18">
        <f t="shared" si="627"/>
        <v>30</v>
      </c>
    </row>
    <row r="4082" spans="1:21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623"/>
        <v>0</v>
      </c>
      <c r="P4082" s="7">
        <v>0</v>
      </c>
      <c r="Q4082" t="str">
        <f t="shared" si="630"/>
        <v>theater</v>
      </c>
      <c r="R4082" t="str">
        <f t="shared" ref="R4082:R4115" si="632">RIGHT(N4082,5)</f>
        <v>plays</v>
      </c>
      <c r="S4082" s="4">
        <f t="shared" si="625"/>
        <v>42511.698101851856</v>
      </c>
      <c r="T4082" s="4">
        <f t="shared" si="626"/>
        <v>42535.787499999999</v>
      </c>
      <c r="U4082" s="18">
        <f t="shared" si="627"/>
        <v>24.089398148142209</v>
      </c>
    </row>
    <row r="4083" spans="1:21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623"/>
        <v>15.737410071942445</v>
      </c>
      <c r="P4083" s="7">
        <f t="shared" ref="P4083:P4088" si="633">E4083/L4083</f>
        <v>29.166666666666668</v>
      </c>
      <c r="Q4083" t="str">
        <f t="shared" si="630"/>
        <v>theater</v>
      </c>
      <c r="R4083" t="str">
        <f t="shared" si="632"/>
        <v>plays</v>
      </c>
      <c r="S4083" s="4">
        <f t="shared" si="625"/>
        <v>42041.581307870365</v>
      </c>
      <c r="T4083" s="4">
        <f t="shared" si="626"/>
        <v>42071.539641203708</v>
      </c>
      <c r="U4083" s="18">
        <f t="shared" si="627"/>
        <v>29.958333333343035</v>
      </c>
    </row>
    <row r="4084" spans="1:21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623"/>
        <v>2</v>
      </c>
      <c r="P4084" s="7">
        <f t="shared" si="633"/>
        <v>1.5</v>
      </c>
      <c r="Q4084" t="str">
        <f t="shared" si="630"/>
        <v>theater</v>
      </c>
      <c r="R4084" t="str">
        <f t="shared" si="632"/>
        <v>plays</v>
      </c>
      <c r="S4084" s="4">
        <f t="shared" si="625"/>
        <v>42307.189270833333</v>
      </c>
      <c r="T4084" s="4">
        <f t="shared" si="626"/>
        <v>42322.958333333328</v>
      </c>
      <c r="U4084" s="18">
        <f t="shared" si="627"/>
        <v>15.769062499995925</v>
      </c>
    </row>
    <row r="4085" spans="1:21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623"/>
        <v>21.685714285714287</v>
      </c>
      <c r="P4085" s="7">
        <f t="shared" si="633"/>
        <v>126.5</v>
      </c>
      <c r="Q4085" t="str">
        <f t="shared" si="630"/>
        <v>theater</v>
      </c>
      <c r="R4085" t="str">
        <f t="shared" si="632"/>
        <v>plays</v>
      </c>
      <c r="S4085" s="4">
        <f t="shared" si="625"/>
        <v>42353.761759259258</v>
      </c>
      <c r="T4085" s="4">
        <f t="shared" si="626"/>
        <v>42383.761759259258</v>
      </c>
      <c r="U4085" s="18">
        <f t="shared" si="627"/>
        <v>30</v>
      </c>
    </row>
    <row r="4086" spans="1:21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623"/>
        <v>0.33333333333333337</v>
      </c>
      <c r="P4086" s="7">
        <f t="shared" si="633"/>
        <v>10</v>
      </c>
      <c r="Q4086" t="str">
        <f t="shared" si="630"/>
        <v>theater</v>
      </c>
      <c r="R4086" t="str">
        <f t="shared" si="632"/>
        <v>plays</v>
      </c>
      <c r="S4086" s="4">
        <f t="shared" si="625"/>
        <v>42622.436412037037</v>
      </c>
      <c r="T4086" s="4">
        <f t="shared" si="626"/>
        <v>42652.436412037037</v>
      </c>
      <c r="U4086" s="18">
        <f t="shared" si="627"/>
        <v>30</v>
      </c>
    </row>
    <row r="4087" spans="1:21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623"/>
        <v>0.2857142857142857</v>
      </c>
      <c r="P4087" s="7">
        <f t="shared" si="633"/>
        <v>10</v>
      </c>
      <c r="Q4087" t="str">
        <f t="shared" si="630"/>
        <v>theater</v>
      </c>
      <c r="R4087" t="str">
        <f t="shared" si="632"/>
        <v>plays</v>
      </c>
      <c r="S4087" s="4">
        <f t="shared" si="625"/>
        <v>42058.603877314818</v>
      </c>
      <c r="T4087" s="4">
        <f t="shared" si="626"/>
        <v>42087.165972222225</v>
      </c>
      <c r="U4087" s="18">
        <f t="shared" si="627"/>
        <v>28.5620949074073</v>
      </c>
    </row>
    <row r="4088" spans="1:21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623"/>
        <v>4.7</v>
      </c>
      <c r="P4088" s="7">
        <f t="shared" si="633"/>
        <v>9.4</v>
      </c>
      <c r="Q4088" t="str">
        <f t="shared" si="630"/>
        <v>theater</v>
      </c>
      <c r="R4088" t="str">
        <f t="shared" si="632"/>
        <v>plays</v>
      </c>
      <c r="S4088" s="4">
        <f t="shared" si="625"/>
        <v>42304.940960648149</v>
      </c>
      <c r="T4088" s="4">
        <f t="shared" si="626"/>
        <v>42329.166666666672</v>
      </c>
      <c r="U4088" s="18">
        <f t="shared" si="627"/>
        <v>24.225706018522033</v>
      </c>
    </row>
    <row r="4089" spans="1:21" ht="15.75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623"/>
        <v>0</v>
      </c>
      <c r="P4089" s="7">
        <v>0</v>
      </c>
      <c r="Q4089" t="str">
        <f t="shared" si="630"/>
        <v>theater</v>
      </c>
      <c r="R4089" t="str">
        <f t="shared" si="632"/>
        <v>plays</v>
      </c>
      <c r="S4089" s="4">
        <f t="shared" si="625"/>
        <v>42538.742893518516</v>
      </c>
      <c r="T4089" s="4">
        <f t="shared" si="626"/>
        <v>42568.742893518516</v>
      </c>
      <c r="U4089" s="18">
        <f t="shared" si="627"/>
        <v>30</v>
      </c>
    </row>
    <row r="4090" spans="1:21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623"/>
        <v>10.8</v>
      </c>
      <c r="P4090" s="7">
        <f t="shared" ref="P4090:P4098" si="634">E4090/L4090</f>
        <v>72</v>
      </c>
      <c r="Q4090" t="str">
        <f t="shared" si="630"/>
        <v>theater</v>
      </c>
      <c r="R4090" t="str">
        <f t="shared" si="632"/>
        <v>plays</v>
      </c>
      <c r="S4090" s="4">
        <f t="shared" si="625"/>
        <v>41990.612546296295</v>
      </c>
      <c r="T4090" s="4">
        <f t="shared" si="626"/>
        <v>42020.43472222222</v>
      </c>
      <c r="U4090" s="18">
        <f t="shared" si="627"/>
        <v>29.822175925924967</v>
      </c>
    </row>
    <row r="4091" spans="1:21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623"/>
        <v>4.8</v>
      </c>
      <c r="P4091" s="7">
        <f t="shared" si="634"/>
        <v>30</v>
      </c>
      <c r="Q4091" t="str">
        <f t="shared" si="630"/>
        <v>theater</v>
      </c>
      <c r="R4091" t="str">
        <f t="shared" si="632"/>
        <v>plays</v>
      </c>
      <c r="S4091" s="4">
        <f t="shared" si="625"/>
        <v>42122.732499999998</v>
      </c>
      <c r="T4091" s="4">
        <f t="shared" si="626"/>
        <v>42155.732638888891</v>
      </c>
      <c r="U4091" s="18">
        <f t="shared" si="627"/>
        <v>33.000138888892252</v>
      </c>
    </row>
    <row r="4092" spans="1:21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623"/>
        <v>3.2</v>
      </c>
      <c r="P4092" s="7">
        <f t="shared" si="634"/>
        <v>10.666666666666666</v>
      </c>
      <c r="Q4092" t="str">
        <f t="shared" si="630"/>
        <v>theater</v>
      </c>
      <c r="R4092" t="str">
        <f t="shared" si="632"/>
        <v>plays</v>
      </c>
      <c r="S4092" s="4">
        <f t="shared" si="625"/>
        <v>42209.67288194444</v>
      </c>
      <c r="T4092" s="4">
        <f t="shared" si="626"/>
        <v>42223.625</v>
      </c>
      <c r="U4092" s="18">
        <f t="shared" si="627"/>
        <v>13.952118055560277</v>
      </c>
    </row>
    <row r="4093" spans="1:21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623"/>
        <v>12.75</v>
      </c>
      <c r="P4093" s="7">
        <f t="shared" si="634"/>
        <v>25.5</v>
      </c>
      <c r="Q4093" t="str">
        <f t="shared" si="630"/>
        <v>theater</v>
      </c>
      <c r="R4093" t="str">
        <f t="shared" si="632"/>
        <v>plays</v>
      </c>
      <c r="S4093" s="4">
        <f t="shared" si="625"/>
        <v>41990.506377314814</v>
      </c>
      <c r="T4093" s="4">
        <f t="shared" si="626"/>
        <v>42020.506377314814</v>
      </c>
      <c r="U4093" s="18">
        <f t="shared" si="627"/>
        <v>30</v>
      </c>
    </row>
    <row r="4094" spans="1:21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623"/>
        <v>1.8181818181818181E-2</v>
      </c>
      <c r="P4094" s="7">
        <f t="shared" si="634"/>
        <v>20</v>
      </c>
      <c r="Q4094" t="str">
        <f t="shared" si="630"/>
        <v>theater</v>
      </c>
      <c r="R4094" t="str">
        <f t="shared" si="632"/>
        <v>plays</v>
      </c>
      <c r="S4094" s="4">
        <f t="shared" si="625"/>
        <v>42039.194988425923</v>
      </c>
      <c r="T4094" s="4">
        <f t="shared" si="626"/>
        <v>42099.153321759259</v>
      </c>
      <c r="U4094" s="18">
        <f t="shared" si="627"/>
        <v>59.958333333335759</v>
      </c>
    </row>
    <row r="4095" spans="1:21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623"/>
        <v>2.4</v>
      </c>
      <c r="P4095" s="7">
        <f t="shared" si="634"/>
        <v>15</v>
      </c>
      <c r="Q4095" t="str">
        <f t="shared" si="630"/>
        <v>theater</v>
      </c>
      <c r="R4095" t="str">
        <f t="shared" si="632"/>
        <v>plays</v>
      </c>
      <c r="S4095" s="4">
        <f t="shared" si="625"/>
        <v>42178.815891203703</v>
      </c>
      <c r="T4095" s="4">
        <f t="shared" si="626"/>
        <v>42238.815891203703</v>
      </c>
      <c r="U4095" s="18">
        <f t="shared" si="627"/>
        <v>60</v>
      </c>
    </row>
    <row r="4096" spans="1:21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623"/>
        <v>36.5</v>
      </c>
      <c r="P4096" s="7">
        <f t="shared" si="634"/>
        <v>91.25</v>
      </c>
      <c r="Q4096" t="str">
        <f t="shared" si="630"/>
        <v>theater</v>
      </c>
      <c r="R4096" t="str">
        <f t="shared" si="632"/>
        <v>plays</v>
      </c>
      <c r="S4096" s="4">
        <f t="shared" si="625"/>
        <v>41890.086805555555</v>
      </c>
      <c r="T4096" s="4">
        <f t="shared" si="626"/>
        <v>41934.207638888889</v>
      </c>
      <c r="U4096" s="18">
        <f t="shared" si="627"/>
        <v>44.120833333334303</v>
      </c>
    </row>
    <row r="4097" spans="1:21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623"/>
        <v>2.666666666666667</v>
      </c>
      <c r="P4097" s="7">
        <f t="shared" si="634"/>
        <v>800</v>
      </c>
      <c r="Q4097" t="str">
        <f t="shared" si="630"/>
        <v>theater</v>
      </c>
      <c r="R4097" t="str">
        <f t="shared" si="632"/>
        <v>plays</v>
      </c>
      <c r="S4097" s="4">
        <f t="shared" si="625"/>
        <v>42693.031828703708</v>
      </c>
      <c r="T4097" s="4">
        <f t="shared" si="626"/>
        <v>42723.031828703708</v>
      </c>
      <c r="U4097" s="18">
        <f t="shared" si="627"/>
        <v>30</v>
      </c>
    </row>
    <row r="4098" spans="1:21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635">(E4098/D4098)*100</f>
        <v>11.428571428571429</v>
      </c>
      <c r="P4098" s="7">
        <f t="shared" si="634"/>
        <v>80</v>
      </c>
      <c r="Q4098" t="str">
        <f t="shared" si="630"/>
        <v>theater</v>
      </c>
      <c r="R4098" t="str">
        <f t="shared" si="632"/>
        <v>plays</v>
      </c>
      <c r="S4098" s="4">
        <f t="shared" ref="S4098:S4115" si="636" xml:space="preserve"> ((J4098/86400) +25569)</f>
        <v>42750.530312499999</v>
      </c>
      <c r="T4098" s="4">
        <f t="shared" ref="T4098:T4115" si="637" xml:space="preserve"> ((I4098/86400) +25569)</f>
        <v>42794.368750000001</v>
      </c>
      <c r="U4098" s="18">
        <f t="shared" si="627"/>
        <v>43.838437500002328</v>
      </c>
    </row>
    <row r="4099" spans="1:21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635"/>
        <v>0</v>
      </c>
      <c r="P4099" s="7">
        <v>0</v>
      </c>
      <c r="Q4099" t="str">
        <f t="shared" si="630"/>
        <v>theater</v>
      </c>
      <c r="R4099" t="str">
        <f t="shared" si="632"/>
        <v>plays</v>
      </c>
      <c r="S4099" s="4">
        <f t="shared" si="636"/>
        <v>42344.824502314819</v>
      </c>
      <c r="T4099" s="4">
        <f t="shared" si="637"/>
        <v>42400.996527777781</v>
      </c>
      <c r="U4099" s="18">
        <f t="shared" ref="U4099:U4115" si="638">T4099-S4099</f>
        <v>56.172025462961756</v>
      </c>
    </row>
    <row r="4100" spans="1:21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635"/>
        <v>0</v>
      </c>
      <c r="P4100" s="7">
        <v>0</v>
      </c>
      <c r="Q4100" t="str">
        <f t="shared" si="630"/>
        <v>theater</v>
      </c>
      <c r="R4100" t="str">
        <f t="shared" si="632"/>
        <v>plays</v>
      </c>
      <c r="S4100" s="4">
        <f t="shared" si="636"/>
        <v>42495.722187499996</v>
      </c>
      <c r="T4100" s="4">
        <f t="shared" si="637"/>
        <v>42525.722187499996</v>
      </c>
      <c r="U4100" s="18">
        <f t="shared" si="638"/>
        <v>30</v>
      </c>
    </row>
    <row r="4101" spans="1:21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635"/>
        <v>1.1111111111111112</v>
      </c>
      <c r="P4101" s="7">
        <f>E4101/L4101</f>
        <v>50</v>
      </c>
      <c r="Q4101" t="str">
        <f t="shared" si="630"/>
        <v>theater</v>
      </c>
      <c r="R4101" t="str">
        <f t="shared" si="632"/>
        <v>plays</v>
      </c>
      <c r="S4101" s="4">
        <f t="shared" si="636"/>
        <v>42570.850381944445</v>
      </c>
      <c r="T4101" s="4">
        <f t="shared" si="637"/>
        <v>42615.850381944445</v>
      </c>
      <c r="U4101" s="18">
        <f t="shared" si="638"/>
        <v>45</v>
      </c>
    </row>
    <row r="4102" spans="1:21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635"/>
        <v>0</v>
      </c>
      <c r="P4102" s="7">
        <v>0</v>
      </c>
      <c r="Q4102" t="str">
        <f t="shared" si="630"/>
        <v>theater</v>
      </c>
      <c r="R4102" t="str">
        <f t="shared" si="632"/>
        <v>plays</v>
      </c>
      <c r="S4102" s="4">
        <f t="shared" si="636"/>
        <v>41927.124884259261</v>
      </c>
      <c r="T4102" s="4">
        <f t="shared" si="637"/>
        <v>41937.124884259261</v>
      </c>
      <c r="U4102" s="18">
        <f t="shared" si="638"/>
        <v>10</v>
      </c>
    </row>
    <row r="4103" spans="1:21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635"/>
        <v>0</v>
      </c>
      <c r="P4103" s="7">
        <v>0</v>
      </c>
      <c r="Q4103" t="str">
        <f t="shared" si="630"/>
        <v>theater</v>
      </c>
      <c r="R4103" t="str">
        <f t="shared" si="632"/>
        <v>plays</v>
      </c>
      <c r="S4103" s="4">
        <f t="shared" si="636"/>
        <v>42730.903726851851</v>
      </c>
      <c r="T4103" s="4">
        <f t="shared" si="637"/>
        <v>42760.903726851851</v>
      </c>
      <c r="U4103" s="18">
        <f t="shared" si="638"/>
        <v>30</v>
      </c>
    </row>
    <row r="4104" spans="1:21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635"/>
        <v>27.400000000000002</v>
      </c>
      <c r="P4104" s="7">
        <f t="shared" ref="P4104:P4110" si="639">E4104/L4104</f>
        <v>22.833333333333332</v>
      </c>
      <c r="Q4104" t="str">
        <f t="shared" si="630"/>
        <v>theater</v>
      </c>
      <c r="R4104" t="str">
        <f t="shared" si="632"/>
        <v>plays</v>
      </c>
      <c r="S4104" s="4">
        <f t="shared" si="636"/>
        <v>42475.848067129627</v>
      </c>
      <c r="T4104" s="4">
        <f t="shared" si="637"/>
        <v>42505.848067129627</v>
      </c>
      <c r="U4104" s="18">
        <f t="shared" si="638"/>
        <v>30</v>
      </c>
    </row>
    <row r="4105" spans="1:21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635"/>
        <v>10</v>
      </c>
      <c r="P4105" s="7">
        <f t="shared" si="639"/>
        <v>16.666666666666668</v>
      </c>
      <c r="Q4105" t="str">
        <f t="shared" si="630"/>
        <v>theater</v>
      </c>
      <c r="R4105" t="str">
        <f t="shared" si="632"/>
        <v>plays</v>
      </c>
      <c r="S4105" s="4">
        <f t="shared" si="636"/>
        <v>42188.83293981482</v>
      </c>
      <c r="T4105" s="4">
        <f t="shared" si="637"/>
        <v>42242.772222222222</v>
      </c>
      <c r="U4105" s="18">
        <f t="shared" si="638"/>
        <v>53.939282407402061</v>
      </c>
    </row>
    <row r="4106" spans="1:21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635"/>
        <v>21.366666666666667</v>
      </c>
      <c r="P4106" s="7">
        <f t="shared" si="639"/>
        <v>45.785714285714285</v>
      </c>
      <c r="Q4106" t="str">
        <f t="shared" si="630"/>
        <v>theater</v>
      </c>
      <c r="R4106" t="str">
        <f t="shared" si="632"/>
        <v>plays</v>
      </c>
      <c r="S4106" s="4">
        <f t="shared" si="636"/>
        <v>42640.278171296297</v>
      </c>
      <c r="T4106" s="4">
        <f t="shared" si="637"/>
        <v>42670.278171296297</v>
      </c>
      <c r="U4106" s="18">
        <f t="shared" si="638"/>
        <v>30</v>
      </c>
    </row>
    <row r="4107" spans="1:21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635"/>
        <v>6.9696969696969706</v>
      </c>
      <c r="P4107" s="7">
        <f t="shared" si="639"/>
        <v>383.33333333333331</v>
      </c>
      <c r="Q4107" t="str">
        <f t="shared" si="630"/>
        <v>theater</v>
      </c>
      <c r="R4107" t="str">
        <f t="shared" si="632"/>
        <v>plays</v>
      </c>
      <c r="S4107" s="4">
        <f t="shared" si="636"/>
        <v>42697.010520833333</v>
      </c>
      <c r="T4107" s="4">
        <f t="shared" si="637"/>
        <v>42730.010520833333</v>
      </c>
      <c r="U4107" s="18">
        <f t="shared" si="638"/>
        <v>33</v>
      </c>
    </row>
    <row r="4108" spans="1:21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635"/>
        <v>70.599999999999994</v>
      </c>
      <c r="P4108" s="7">
        <f t="shared" si="639"/>
        <v>106.96969696969697</v>
      </c>
      <c r="Q4108" t="str">
        <f t="shared" si="630"/>
        <v>theater</v>
      </c>
      <c r="R4108" t="str">
        <f t="shared" si="632"/>
        <v>plays</v>
      </c>
      <c r="S4108" s="4">
        <f t="shared" si="636"/>
        <v>42053.049375000002</v>
      </c>
      <c r="T4108" s="4">
        <f t="shared" si="637"/>
        <v>42096.041666666672</v>
      </c>
      <c r="U4108" s="18">
        <f t="shared" si="638"/>
        <v>42.992291666669189</v>
      </c>
    </row>
    <row r="4109" spans="1:21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635"/>
        <v>2.0500000000000003</v>
      </c>
      <c r="P4109" s="7">
        <f t="shared" si="639"/>
        <v>10.25</v>
      </c>
      <c r="Q4109" t="str">
        <f t="shared" si="630"/>
        <v>theater</v>
      </c>
      <c r="R4109" t="str">
        <f t="shared" si="632"/>
        <v>plays</v>
      </c>
      <c r="S4109" s="4">
        <f t="shared" si="636"/>
        <v>41883.916678240741</v>
      </c>
      <c r="T4109" s="4">
        <f t="shared" si="637"/>
        <v>41906.916678240741</v>
      </c>
      <c r="U4109" s="18">
        <f t="shared" si="638"/>
        <v>23</v>
      </c>
    </row>
    <row r="4110" spans="1:21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635"/>
        <v>1.9666666666666666</v>
      </c>
      <c r="P4110" s="7">
        <f t="shared" si="639"/>
        <v>59</v>
      </c>
      <c r="Q4110" t="str">
        <f t="shared" si="630"/>
        <v>theater</v>
      </c>
      <c r="R4110" t="str">
        <f t="shared" si="632"/>
        <v>plays</v>
      </c>
      <c r="S4110" s="4">
        <f t="shared" si="636"/>
        <v>42767.031678240739</v>
      </c>
      <c r="T4110" s="4">
        <f t="shared" si="637"/>
        <v>42797.208333333328</v>
      </c>
      <c r="U4110" s="18">
        <f t="shared" si="638"/>
        <v>30.176655092589499</v>
      </c>
    </row>
    <row r="4111" spans="1:21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635"/>
        <v>0</v>
      </c>
      <c r="P4111" s="7">
        <v>0</v>
      </c>
      <c r="Q4111" t="str">
        <f t="shared" si="630"/>
        <v>theater</v>
      </c>
      <c r="R4111" t="str">
        <f t="shared" si="632"/>
        <v>plays</v>
      </c>
      <c r="S4111" s="4">
        <f t="shared" si="636"/>
        <v>42307.539398148147</v>
      </c>
      <c r="T4111" s="4">
        <f t="shared" si="637"/>
        <v>42337.581064814818</v>
      </c>
      <c r="U4111" s="18">
        <f t="shared" si="638"/>
        <v>30.041666666671517</v>
      </c>
    </row>
    <row r="4112" spans="1:21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635"/>
        <v>28.666666666666668</v>
      </c>
      <c r="P4112" s="7">
        <f>E4112/L4112</f>
        <v>14.333333333333334</v>
      </c>
      <c r="Q4112" t="str">
        <f t="shared" si="630"/>
        <v>theater</v>
      </c>
      <c r="R4112" t="str">
        <f t="shared" si="632"/>
        <v>plays</v>
      </c>
      <c r="S4112" s="4">
        <f t="shared" si="636"/>
        <v>42512.626747685186</v>
      </c>
      <c r="T4112" s="4">
        <f t="shared" si="637"/>
        <v>42572.626747685186</v>
      </c>
      <c r="U4112" s="18">
        <f t="shared" si="638"/>
        <v>60</v>
      </c>
    </row>
    <row r="4113" spans="1:21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635"/>
        <v>3.1333333333333333</v>
      </c>
      <c r="P4113" s="7">
        <f>E4113/L4113</f>
        <v>15.666666666666666</v>
      </c>
      <c r="Q4113" t="str">
        <f t="shared" si="630"/>
        <v>theater</v>
      </c>
      <c r="R4113" t="str">
        <f t="shared" si="632"/>
        <v>plays</v>
      </c>
      <c r="S4113" s="4">
        <f t="shared" si="636"/>
        <v>42029.135879629626</v>
      </c>
      <c r="T4113" s="4">
        <f t="shared" si="637"/>
        <v>42059.135879629626</v>
      </c>
      <c r="U4113" s="18">
        <f t="shared" si="638"/>
        <v>30</v>
      </c>
    </row>
    <row r="4114" spans="1:21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635"/>
        <v>0.04</v>
      </c>
      <c r="P4114" s="7">
        <f>E4114/L4114</f>
        <v>1</v>
      </c>
      <c r="Q4114" t="str">
        <f t="shared" si="630"/>
        <v>theater</v>
      </c>
      <c r="R4114" t="str">
        <f t="shared" si="632"/>
        <v>plays</v>
      </c>
      <c r="S4114" s="4">
        <f t="shared" si="636"/>
        <v>42400.946597222224</v>
      </c>
      <c r="T4114" s="4">
        <f t="shared" si="637"/>
        <v>42428</v>
      </c>
      <c r="U4114" s="18">
        <f t="shared" si="638"/>
        <v>27.053402777775773</v>
      </c>
    </row>
    <row r="4115" spans="1:21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635"/>
        <v>0.2</v>
      </c>
      <c r="P4115" s="7">
        <f>E4115/L4115</f>
        <v>1</v>
      </c>
      <c r="Q4115" t="str">
        <f t="shared" si="630"/>
        <v>theater</v>
      </c>
      <c r="R4115" t="str">
        <f t="shared" si="632"/>
        <v>plays</v>
      </c>
      <c r="S4115" s="4">
        <f t="shared" si="636"/>
        <v>42358.573182870372</v>
      </c>
      <c r="T4115" s="4">
        <f t="shared" si="637"/>
        <v>42377.273611111115</v>
      </c>
      <c r="U4115" s="18">
        <f t="shared" si="638"/>
        <v>18.700428240743349</v>
      </c>
    </row>
  </sheetData>
  <autoFilter ref="A1:U4115" xr:uid="{9EB3EDF6-BE6A-4550-9249-52813D71D207}"/>
  <sortState xmlns:xlrd2="http://schemas.microsoft.com/office/spreadsheetml/2017/richdata2" ref="A2:U4115">
    <sortCondition ref="A1"/>
  </sortState>
  <conditionalFormatting sqref="F1:F1048576">
    <cfRule type="containsText" dxfId="28" priority="7" operator="containsText" text="live">
      <formula>NOT(ISERROR(SEARCH("live",F1)))</formula>
    </cfRule>
    <cfRule type="containsText" dxfId="27" priority="8" operator="containsText" text="canceled">
      <formula>NOT(ISERROR(SEARCH("canceled",F1)))</formula>
    </cfRule>
    <cfRule type="containsText" dxfId="26" priority="9" operator="containsText" text="failed">
      <formula>NOT(ISERROR(SEARCH("failed",F1)))</formula>
    </cfRule>
    <cfRule type="containsText" dxfId="25" priority="10" operator="containsText" text="successful">
      <formula>NOT(ISERROR(SEARCH("successful",F1)))</formula>
    </cfRule>
  </conditionalFormatting>
  <conditionalFormatting sqref="O1:O4115 P1:T1">
    <cfRule type="cellIs" dxfId="24" priority="1" operator="between">
      <formula>200</formula>
      <formula>1695225</formula>
    </cfRule>
    <cfRule type="cellIs" dxfId="23" priority="2" operator="between">
      <formula>100</formula>
      <formula>199</formula>
    </cfRule>
    <cfRule type="cellIs" dxfId="22" priority="3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B665A-8573-454C-B42F-C1E731837531}">
  <dimension ref="A1:F14"/>
  <sheetViews>
    <sheetView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8354</v>
      </c>
      <c r="B3" s="8" t="s">
        <v>8355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 x14ac:dyDescent="0.25">
      <c r="A5" s="9" t="s">
        <v>8356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8357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8358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8359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8360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8361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8362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8363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8364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8353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C9B4-4B88-405A-963D-204BE12B3586}">
  <dimension ref="A1:H47"/>
  <sheetViews>
    <sheetView zoomScale="115" zoomScaleNormal="115" workbookViewId="0">
      <selection activeCell="G6" sqref="G6:G1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4" width="6.140625" bestFit="1" customWidth="1"/>
    <col min="5" max="5" width="4.28515625" bestFit="1" customWidth="1"/>
    <col min="6" max="6" width="11.28515625" bestFit="1" customWidth="1"/>
    <col min="7" max="7" width="17.42578125" customWidth="1"/>
  </cols>
  <sheetData>
    <row r="1" spans="1:8" x14ac:dyDescent="0.25">
      <c r="A1" s="8" t="s">
        <v>8223</v>
      </c>
      <c r="B1" t="s">
        <v>8224</v>
      </c>
    </row>
    <row r="2" spans="1:8" x14ac:dyDescent="0.25">
      <c r="A2" s="8" t="s">
        <v>8365</v>
      </c>
      <c r="B2" t="s">
        <v>8310</v>
      </c>
    </row>
    <row r="4" spans="1:8" x14ac:dyDescent="0.25">
      <c r="A4" s="8" t="s">
        <v>8366</v>
      </c>
      <c r="B4" s="8" t="s">
        <v>8355</v>
      </c>
    </row>
    <row r="5" spans="1:8" ht="30" x14ac:dyDescent="0.25">
      <c r="A5" s="8" t="s">
        <v>8311</v>
      </c>
      <c r="B5" s="21" t="s">
        <v>8219</v>
      </c>
      <c r="C5" s="21" t="s">
        <v>8221</v>
      </c>
      <c r="D5" s="21" t="s">
        <v>8220</v>
      </c>
      <c r="E5" s="21" t="s">
        <v>8222</v>
      </c>
      <c r="F5" s="22" t="s">
        <v>8353</v>
      </c>
    </row>
    <row r="6" spans="1:8" x14ac:dyDescent="0.25">
      <c r="A6" s="9" t="s">
        <v>8336</v>
      </c>
      <c r="B6" s="13">
        <v>412</v>
      </c>
      <c r="C6" s="13">
        <v>250</v>
      </c>
      <c r="D6" s="13"/>
      <c r="E6" s="13">
        <v>9</v>
      </c>
      <c r="F6" s="13">
        <v>671</v>
      </c>
      <c r="G6" s="13"/>
    </row>
    <row r="7" spans="1:8" x14ac:dyDescent="0.25">
      <c r="A7" s="9" t="s">
        <v>8340</v>
      </c>
      <c r="B7" s="13">
        <v>240</v>
      </c>
      <c r="C7" s="13"/>
      <c r="D7" s="13"/>
      <c r="E7" s="13"/>
      <c r="F7" s="13">
        <v>240</v>
      </c>
    </row>
    <row r="8" spans="1:8" x14ac:dyDescent="0.25">
      <c r="A8" s="9" t="s">
        <v>8317</v>
      </c>
      <c r="B8" s="13">
        <v>164</v>
      </c>
      <c r="C8" s="13"/>
      <c r="D8" s="13"/>
      <c r="E8" s="13"/>
      <c r="F8" s="13">
        <v>164</v>
      </c>
      <c r="H8" s="13"/>
    </row>
    <row r="9" spans="1:8" x14ac:dyDescent="0.25">
      <c r="A9" s="9" t="s">
        <v>8325</v>
      </c>
      <c r="B9" s="13">
        <v>138</v>
      </c>
      <c r="C9" s="13">
        <v>20</v>
      </c>
      <c r="D9" s="13"/>
      <c r="E9" s="13"/>
      <c r="F9" s="13">
        <v>158</v>
      </c>
      <c r="H9" s="13"/>
    </row>
    <row r="10" spans="1:8" x14ac:dyDescent="0.25">
      <c r="A10" s="9" t="s">
        <v>8324</v>
      </c>
      <c r="B10" s="13">
        <v>103</v>
      </c>
      <c r="C10" s="13"/>
      <c r="D10" s="13"/>
      <c r="E10" s="13"/>
      <c r="F10" s="13">
        <v>103</v>
      </c>
    </row>
    <row r="11" spans="1:8" x14ac:dyDescent="0.25">
      <c r="A11" s="9" t="s">
        <v>8345</v>
      </c>
      <c r="B11" s="13">
        <v>68</v>
      </c>
      <c r="C11" s="13">
        <v>59</v>
      </c>
      <c r="D11" s="13">
        <v>15</v>
      </c>
      <c r="E11" s="13">
        <v>3</v>
      </c>
      <c r="F11" s="13">
        <v>145</v>
      </c>
    </row>
    <row r="12" spans="1:8" x14ac:dyDescent="0.25">
      <c r="A12" s="9" t="s">
        <v>8334</v>
      </c>
      <c r="B12" s="13">
        <v>62</v>
      </c>
      <c r="C12" s="13">
        <v>34</v>
      </c>
      <c r="D12" s="13"/>
      <c r="E12" s="13"/>
      <c r="F12" s="13">
        <v>96</v>
      </c>
    </row>
    <row r="13" spans="1:8" x14ac:dyDescent="0.25">
      <c r="A13" s="9" t="s">
        <v>8346</v>
      </c>
      <c r="B13" s="13">
        <v>52</v>
      </c>
      <c r="C13" s="13"/>
      <c r="D13" s="13"/>
      <c r="E13" s="13"/>
      <c r="F13" s="13">
        <v>52</v>
      </c>
    </row>
    <row r="14" spans="1:8" x14ac:dyDescent="0.25">
      <c r="A14" s="9" t="s">
        <v>8347</v>
      </c>
      <c r="B14" s="13">
        <v>49</v>
      </c>
      <c r="C14" s="13"/>
      <c r="D14" s="13"/>
      <c r="E14" s="13"/>
      <c r="F14" s="13">
        <v>49</v>
      </c>
    </row>
    <row r="15" spans="1:8" x14ac:dyDescent="0.25">
      <c r="A15" s="9" t="s">
        <v>8332</v>
      </c>
      <c r="B15" s="13">
        <v>49</v>
      </c>
      <c r="C15" s="13"/>
      <c r="D15" s="13"/>
      <c r="E15" s="13"/>
      <c r="F15" s="13">
        <v>49</v>
      </c>
    </row>
    <row r="16" spans="1:8" x14ac:dyDescent="0.25">
      <c r="A16" s="9" t="s">
        <v>8342</v>
      </c>
      <c r="B16" s="13">
        <v>48</v>
      </c>
      <c r="C16" s="13"/>
      <c r="D16" s="13"/>
      <c r="E16" s="13"/>
      <c r="F16" s="13">
        <v>48</v>
      </c>
    </row>
    <row r="17" spans="1:6" x14ac:dyDescent="0.25">
      <c r="A17" s="9" t="s">
        <v>8330</v>
      </c>
      <c r="B17" s="13">
        <v>45</v>
      </c>
      <c r="C17" s="13">
        <v>40</v>
      </c>
      <c r="D17" s="13">
        <v>11</v>
      </c>
      <c r="E17" s="13"/>
      <c r="F17" s="13">
        <v>96</v>
      </c>
    </row>
    <row r="18" spans="1:6" x14ac:dyDescent="0.25">
      <c r="A18" s="9" t="s">
        <v>8337</v>
      </c>
      <c r="B18" s="13">
        <v>35</v>
      </c>
      <c r="C18" s="13"/>
      <c r="D18" s="13"/>
      <c r="E18" s="13"/>
      <c r="F18" s="13">
        <v>35</v>
      </c>
    </row>
    <row r="19" spans="1:6" x14ac:dyDescent="0.25">
      <c r="A19" s="9" t="s">
        <v>8343</v>
      </c>
      <c r="B19" s="13">
        <v>34</v>
      </c>
      <c r="C19" s="13"/>
      <c r="D19" s="13"/>
      <c r="E19" s="13">
        <v>4</v>
      </c>
      <c r="F19" s="13">
        <v>38</v>
      </c>
    </row>
    <row r="20" spans="1:6" x14ac:dyDescent="0.25">
      <c r="A20" s="9" t="s">
        <v>8316</v>
      </c>
      <c r="B20" s="13">
        <v>33</v>
      </c>
      <c r="C20" s="13"/>
      <c r="D20" s="13"/>
      <c r="E20" s="13"/>
      <c r="F20" s="13">
        <v>33</v>
      </c>
    </row>
    <row r="21" spans="1:6" x14ac:dyDescent="0.25">
      <c r="A21" s="9" t="s">
        <v>8344</v>
      </c>
      <c r="B21" s="13">
        <v>31</v>
      </c>
      <c r="C21" s="13">
        <v>1</v>
      </c>
      <c r="D21" s="13">
        <v>15</v>
      </c>
      <c r="E21" s="13"/>
      <c r="F21" s="13">
        <v>47</v>
      </c>
    </row>
    <row r="22" spans="1:6" x14ac:dyDescent="0.25">
      <c r="A22" s="9" t="s">
        <v>8319</v>
      </c>
      <c r="B22" s="13">
        <v>30</v>
      </c>
      <c r="C22" s="13"/>
      <c r="D22" s="13"/>
      <c r="E22" s="13"/>
      <c r="F22" s="13">
        <v>30</v>
      </c>
    </row>
    <row r="23" spans="1:6" x14ac:dyDescent="0.25">
      <c r="A23" s="9" t="s">
        <v>8338</v>
      </c>
      <c r="B23" s="13">
        <v>20</v>
      </c>
      <c r="C23" s="13"/>
      <c r="D23" s="13"/>
      <c r="E23" s="13"/>
      <c r="F23" s="13">
        <v>20</v>
      </c>
    </row>
    <row r="24" spans="1:6" x14ac:dyDescent="0.25">
      <c r="A24" s="9" t="s">
        <v>8350</v>
      </c>
      <c r="B24" s="13">
        <v>17</v>
      </c>
      <c r="C24" s="13">
        <v>81</v>
      </c>
      <c r="D24" s="13">
        <v>47</v>
      </c>
      <c r="E24" s="13"/>
      <c r="F24" s="13">
        <v>145</v>
      </c>
    </row>
    <row r="25" spans="1:6" x14ac:dyDescent="0.25">
      <c r="A25" s="9" t="s">
        <v>8328</v>
      </c>
      <c r="B25" s="13">
        <v>14</v>
      </c>
      <c r="C25" s="13"/>
      <c r="D25" s="13"/>
      <c r="E25" s="13"/>
      <c r="F25" s="13">
        <v>14</v>
      </c>
    </row>
    <row r="26" spans="1:6" x14ac:dyDescent="0.25">
      <c r="A26" s="9" t="s">
        <v>8327</v>
      </c>
      <c r="B26" s="13">
        <v>7</v>
      </c>
      <c r="C26" s="13">
        <v>7</v>
      </c>
      <c r="D26" s="13"/>
      <c r="E26" s="13"/>
      <c r="F26" s="13">
        <v>14</v>
      </c>
    </row>
    <row r="27" spans="1:6" x14ac:dyDescent="0.25">
      <c r="A27" s="9" t="s">
        <v>8352</v>
      </c>
      <c r="B27" s="13"/>
      <c r="C27" s="13"/>
      <c r="D27" s="13">
        <v>19</v>
      </c>
      <c r="E27" s="13"/>
      <c r="F27" s="13">
        <v>19</v>
      </c>
    </row>
    <row r="28" spans="1:6" x14ac:dyDescent="0.25">
      <c r="A28" s="9" t="s">
        <v>8320</v>
      </c>
      <c r="B28" s="13"/>
      <c r="C28" s="13">
        <v>37</v>
      </c>
      <c r="D28" s="13"/>
      <c r="E28" s="13">
        <v>17</v>
      </c>
      <c r="F28" s="13">
        <v>54</v>
      </c>
    </row>
    <row r="29" spans="1:6" x14ac:dyDescent="0.25">
      <c r="A29" s="9" t="s">
        <v>8312</v>
      </c>
      <c r="B29" s="13"/>
      <c r="C29" s="13">
        <v>78</v>
      </c>
      <c r="D29" s="13"/>
      <c r="E29" s="13"/>
      <c r="F29" s="13">
        <v>78</v>
      </c>
    </row>
    <row r="30" spans="1:6" x14ac:dyDescent="0.25">
      <c r="A30" s="9" t="s">
        <v>8341</v>
      </c>
      <c r="B30" s="13"/>
      <c r="C30" s="13"/>
      <c r="D30" s="13">
        <v>31</v>
      </c>
      <c r="E30" s="13"/>
      <c r="F30" s="13">
        <v>31</v>
      </c>
    </row>
    <row r="31" spans="1:6" x14ac:dyDescent="0.25">
      <c r="A31" s="9" t="s">
        <v>8318</v>
      </c>
      <c r="B31" s="13"/>
      <c r="C31" s="13">
        <v>52</v>
      </c>
      <c r="D31" s="13"/>
      <c r="E31" s="13"/>
      <c r="F31" s="13">
        <v>52</v>
      </c>
    </row>
    <row r="32" spans="1:6" x14ac:dyDescent="0.25">
      <c r="A32" s="9" t="s">
        <v>8329</v>
      </c>
      <c r="B32" s="13"/>
      <c r="C32" s="13">
        <v>23</v>
      </c>
      <c r="D32" s="13"/>
      <c r="E32" s="13"/>
      <c r="F32" s="13">
        <v>23</v>
      </c>
    </row>
    <row r="33" spans="1:6" x14ac:dyDescent="0.25">
      <c r="A33" s="9" t="s">
        <v>8314</v>
      </c>
      <c r="B33" s="13"/>
      <c r="C33" s="13"/>
      <c r="D33" s="13">
        <v>23</v>
      </c>
      <c r="E33" s="13"/>
      <c r="F33" s="13">
        <v>23</v>
      </c>
    </row>
    <row r="34" spans="1:6" x14ac:dyDescent="0.25">
      <c r="A34" s="9" t="s">
        <v>8348</v>
      </c>
      <c r="B34" s="13"/>
      <c r="C34" s="13">
        <v>21</v>
      </c>
      <c r="D34" s="13">
        <v>6</v>
      </c>
      <c r="E34" s="13"/>
      <c r="F34" s="13">
        <v>27</v>
      </c>
    </row>
    <row r="35" spans="1:6" x14ac:dyDescent="0.25">
      <c r="A35" s="9" t="s">
        <v>8321</v>
      </c>
      <c r="B35" s="13"/>
      <c r="C35" s="13">
        <v>34</v>
      </c>
      <c r="D35" s="13"/>
      <c r="E35" s="13"/>
      <c r="F35" s="13">
        <v>34</v>
      </c>
    </row>
    <row r="36" spans="1:6" x14ac:dyDescent="0.25">
      <c r="A36" s="9" t="s">
        <v>8351</v>
      </c>
      <c r="B36" s="13"/>
      <c r="C36" s="13">
        <v>36</v>
      </c>
      <c r="D36" s="13">
        <v>59</v>
      </c>
      <c r="E36" s="13"/>
      <c r="F36" s="13">
        <v>95</v>
      </c>
    </row>
    <row r="37" spans="1:6" x14ac:dyDescent="0.25">
      <c r="A37" s="9" t="s">
        <v>8339</v>
      </c>
      <c r="B37" s="13"/>
      <c r="C37" s="13">
        <v>14</v>
      </c>
      <c r="D37" s="13"/>
      <c r="E37" s="13"/>
      <c r="F37" s="13">
        <v>14</v>
      </c>
    </row>
    <row r="38" spans="1:6" x14ac:dyDescent="0.25">
      <c r="A38" s="9" t="s">
        <v>8326</v>
      </c>
      <c r="B38" s="13"/>
      <c r="C38" s="13">
        <v>53</v>
      </c>
      <c r="D38" s="13"/>
      <c r="E38" s="13"/>
      <c r="F38" s="13">
        <v>53</v>
      </c>
    </row>
    <row r="39" spans="1:6" x14ac:dyDescent="0.25">
      <c r="A39" s="9" t="s">
        <v>8333</v>
      </c>
      <c r="B39" s="13"/>
      <c r="C39" s="13">
        <v>11</v>
      </c>
      <c r="D39" s="13"/>
      <c r="E39" s="13"/>
      <c r="F39" s="13">
        <v>11</v>
      </c>
    </row>
    <row r="40" spans="1:6" x14ac:dyDescent="0.25">
      <c r="A40" s="9" t="s">
        <v>8349</v>
      </c>
      <c r="B40" s="13"/>
      <c r="C40" s="13">
        <v>73</v>
      </c>
      <c r="D40" s="13"/>
      <c r="E40" s="13"/>
      <c r="F40" s="13">
        <v>73</v>
      </c>
    </row>
    <row r="41" spans="1:6" x14ac:dyDescent="0.25">
      <c r="A41" s="9" t="s">
        <v>8315</v>
      </c>
      <c r="B41" s="13"/>
      <c r="C41" s="13">
        <v>32</v>
      </c>
      <c r="D41" s="13"/>
      <c r="E41" s="13"/>
      <c r="F41" s="13">
        <v>32</v>
      </c>
    </row>
    <row r="42" spans="1:6" x14ac:dyDescent="0.25">
      <c r="A42" s="9" t="s">
        <v>8335</v>
      </c>
      <c r="B42" s="13"/>
      <c r="C42" s="13">
        <v>13</v>
      </c>
      <c r="D42" s="13"/>
      <c r="E42" s="13"/>
      <c r="F42" s="13">
        <v>13</v>
      </c>
    </row>
    <row r="43" spans="1:6" x14ac:dyDescent="0.25">
      <c r="A43" s="9" t="s">
        <v>8313</v>
      </c>
      <c r="B43" s="13"/>
      <c r="C43" s="13"/>
      <c r="D43" s="13">
        <v>16</v>
      </c>
      <c r="E43" s="13"/>
      <c r="F43" s="13">
        <v>16</v>
      </c>
    </row>
    <row r="44" spans="1:6" x14ac:dyDescent="0.25">
      <c r="A44" s="9" t="s">
        <v>8323</v>
      </c>
      <c r="B44" s="13"/>
      <c r="C44" s="13">
        <v>13</v>
      </c>
      <c r="D44" s="13"/>
      <c r="E44" s="13"/>
      <c r="F44" s="13">
        <v>13</v>
      </c>
    </row>
    <row r="45" spans="1:6" x14ac:dyDescent="0.25">
      <c r="A45" s="9" t="s">
        <v>8331</v>
      </c>
      <c r="B45" s="13"/>
      <c r="C45" s="13">
        <v>14</v>
      </c>
      <c r="D45" s="13"/>
      <c r="E45" s="13"/>
      <c r="F45" s="13">
        <v>14</v>
      </c>
    </row>
    <row r="46" spans="1:6" x14ac:dyDescent="0.25">
      <c r="A46" s="9" t="s">
        <v>8322</v>
      </c>
      <c r="B46" s="13"/>
      <c r="C46" s="13">
        <v>101</v>
      </c>
      <c r="D46" s="13">
        <v>15</v>
      </c>
      <c r="E46" s="13"/>
      <c r="F46" s="13">
        <v>116</v>
      </c>
    </row>
    <row r="47" spans="1:6" x14ac:dyDescent="0.25">
      <c r="A47" s="9" t="s">
        <v>8353</v>
      </c>
      <c r="B47" s="13">
        <v>1651</v>
      </c>
      <c r="C47" s="13">
        <v>1097</v>
      </c>
      <c r="D47" s="13">
        <v>257</v>
      </c>
      <c r="E47" s="13">
        <v>33</v>
      </c>
      <c r="F47" s="13">
        <v>3038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E28EB-5DAE-4CF3-968E-7D1A13467649}">
  <dimension ref="A1:E18"/>
  <sheetViews>
    <sheetView workbookViewId="0">
      <selection activeCell="O30" sqref="O30"/>
    </sheetView>
  </sheetViews>
  <sheetFormatPr defaultRowHeight="15" x14ac:dyDescent="0.25"/>
  <cols>
    <col min="1" max="1" width="17.42578125" bestFit="1" customWidth="1"/>
    <col min="2" max="2" width="17.8554687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8310</v>
      </c>
    </row>
    <row r="2" spans="1:5" x14ac:dyDescent="0.25">
      <c r="A2" s="8" t="s">
        <v>8381</v>
      </c>
      <c r="B2" t="s">
        <v>8382</v>
      </c>
    </row>
    <row r="4" spans="1:5" x14ac:dyDescent="0.25">
      <c r="A4" s="8" t="s">
        <v>8366</v>
      </c>
      <c r="B4" s="8" t="s">
        <v>8383</v>
      </c>
    </row>
    <row r="5" spans="1:5" x14ac:dyDescent="0.25">
      <c r="A5" s="14" t="s">
        <v>8311</v>
      </c>
      <c r="B5" s="12" t="s">
        <v>8219</v>
      </c>
      <c r="C5" s="12" t="s">
        <v>8221</v>
      </c>
      <c r="D5" s="12" t="s">
        <v>8220</v>
      </c>
      <c r="E5" s="12" t="s">
        <v>8353</v>
      </c>
    </row>
    <row r="6" spans="1:5" x14ac:dyDescent="0.25">
      <c r="A6" s="11" t="s">
        <v>8375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1" t="s">
        <v>8376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1" t="s">
        <v>8377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1" t="s">
        <v>8378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1" t="s">
        <v>8369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1" t="s">
        <v>8379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1" t="s">
        <v>8370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1" t="s">
        <v>8371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1" t="s">
        <v>8372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1" t="s">
        <v>8373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1" t="s">
        <v>8374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1" t="s">
        <v>8380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1" t="s">
        <v>8353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18E82-5B58-4C55-AC7A-F4B66A74C8A6}">
  <dimension ref="A3:E25"/>
  <sheetViews>
    <sheetView zoomScale="88" workbookViewId="0">
      <selection activeCell="P7" sqref="P7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26.28515625" bestFit="1" customWidth="1"/>
  </cols>
  <sheetData>
    <row r="3" spans="1:5" x14ac:dyDescent="0.25">
      <c r="A3" s="8" t="s">
        <v>8367</v>
      </c>
      <c r="B3" t="s">
        <v>8310</v>
      </c>
    </row>
    <row r="5" spans="1:5" x14ac:dyDescent="0.25">
      <c r="A5" s="8" t="s">
        <v>8402</v>
      </c>
      <c r="B5" s="8" t="s">
        <v>8355</v>
      </c>
    </row>
    <row r="6" spans="1:5" x14ac:dyDescent="0.25">
      <c r="A6" s="8" t="s">
        <v>8311</v>
      </c>
      <c r="B6" t="s">
        <v>8220</v>
      </c>
      <c r="C6" t="s">
        <v>8221</v>
      </c>
      <c r="D6" t="s">
        <v>8219</v>
      </c>
      <c r="E6" t="s">
        <v>8353</v>
      </c>
    </row>
    <row r="7" spans="1:5" x14ac:dyDescent="0.25">
      <c r="A7" s="11" t="s">
        <v>8375</v>
      </c>
      <c r="B7" s="10">
        <v>26</v>
      </c>
      <c r="C7" s="10">
        <v>127</v>
      </c>
      <c r="D7" s="10">
        <v>133</v>
      </c>
      <c r="E7" s="10">
        <v>286</v>
      </c>
    </row>
    <row r="8" spans="1:5" x14ac:dyDescent="0.25">
      <c r="A8" s="11" t="s">
        <v>8376</v>
      </c>
      <c r="B8" s="10">
        <v>29</v>
      </c>
      <c r="C8" s="10">
        <v>124</v>
      </c>
      <c r="D8" s="10">
        <v>150</v>
      </c>
      <c r="E8" s="10">
        <v>303</v>
      </c>
    </row>
    <row r="9" spans="1:5" x14ac:dyDescent="0.25">
      <c r="A9" s="11" t="s">
        <v>8377</v>
      </c>
      <c r="B9" s="10">
        <v>28</v>
      </c>
      <c r="C9" s="10">
        <v>124</v>
      </c>
      <c r="D9" s="10">
        <v>207</v>
      </c>
      <c r="E9" s="10">
        <v>359</v>
      </c>
    </row>
    <row r="10" spans="1:5" x14ac:dyDescent="0.25">
      <c r="A10" s="11" t="s">
        <v>8378</v>
      </c>
      <c r="B10" s="10">
        <v>29</v>
      </c>
      <c r="C10" s="10">
        <v>100</v>
      </c>
      <c r="D10" s="10">
        <v>187</v>
      </c>
      <c r="E10" s="10">
        <v>316</v>
      </c>
    </row>
    <row r="11" spans="1:5" x14ac:dyDescent="0.25">
      <c r="A11" s="11" t="s">
        <v>8369</v>
      </c>
      <c r="B11" s="10">
        <v>28</v>
      </c>
      <c r="C11" s="10">
        <v>120</v>
      </c>
      <c r="D11" s="10">
        <v>204</v>
      </c>
      <c r="E11" s="10">
        <v>352</v>
      </c>
    </row>
    <row r="12" spans="1:5" x14ac:dyDescent="0.25">
      <c r="A12" s="11" t="s">
        <v>8379</v>
      </c>
      <c r="B12" s="10">
        <v>23</v>
      </c>
      <c r="C12" s="10">
        <v>120</v>
      </c>
      <c r="D12" s="10">
        <v>222</v>
      </c>
      <c r="E12" s="10">
        <v>365</v>
      </c>
    </row>
    <row r="13" spans="1:5" x14ac:dyDescent="0.25">
      <c r="A13" s="11" t="s">
        <v>8370</v>
      </c>
      <c r="B13" s="10">
        <v>33</v>
      </c>
      <c r="C13" s="10">
        <v>134</v>
      </c>
      <c r="D13" s="10">
        <v>222</v>
      </c>
      <c r="E13" s="10">
        <v>389</v>
      </c>
    </row>
    <row r="14" spans="1:5" x14ac:dyDescent="0.25">
      <c r="A14" s="11" t="s">
        <v>8371</v>
      </c>
      <c r="B14" s="10">
        <v>39</v>
      </c>
      <c r="C14" s="10">
        <v>155</v>
      </c>
      <c r="D14" s="10">
        <v>196</v>
      </c>
      <c r="E14" s="10">
        <v>390</v>
      </c>
    </row>
    <row r="15" spans="1:5" x14ac:dyDescent="0.25">
      <c r="A15" s="11" t="s">
        <v>8372</v>
      </c>
      <c r="B15" s="10">
        <v>24</v>
      </c>
      <c r="C15" s="10">
        <v>136</v>
      </c>
      <c r="D15" s="10">
        <v>156</v>
      </c>
      <c r="E15" s="10">
        <v>316</v>
      </c>
    </row>
    <row r="16" spans="1:5" x14ac:dyDescent="0.25">
      <c r="A16" s="11" t="s">
        <v>8373</v>
      </c>
      <c r="B16" s="10">
        <v>34</v>
      </c>
      <c r="C16" s="10">
        <v>145</v>
      </c>
      <c r="D16" s="10">
        <v>160</v>
      </c>
      <c r="E16" s="10">
        <v>339</v>
      </c>
    </row>
    <row r="17" spans="1:5" x14ac:dyDescent="0.25">
      <c r="A17" s="11" t="s">
        <v>8374</v>
      </c>
      <c r="B17" s="10">
        <v>21</v>
      </c>
      <c r="C17" s="10">
        <v>133</v>
      </c>
      <c r="D17" s="10">
        <v>161</v>
      </c>
      <c r="E17" s="10">
        <v>315</v>
      </c>
    </row>
    <row r="18" spans="1:5" x14ac:dyDescent="0.25">
      <c r="A18" s="11" t="s">
        <v>8380</v>
      </c>
      <c r="B18" s="10">
        <v>35</v>
      </c>
      <c r="C18" s="10">
        <v>112</v>
      </c>
      <c r="D18" s="10">
        <v>187</v>
      </c>
      <c r="E18" s="10">
        <v>334</v>
      </c>
    </row>
    <row r="19" spans="1:5" x14ac:dyDescent="0.25">
      <c r="A19" s="11" t="s">
        <v>8353</v>
      </c>
      <c r="B19" s="10">
        <v>349</v>
      </c>
      <c r="C19" s="10">
        <v>1530</v>
      </c>
      <c r="D19" s="10">
        <v>2185</v>
      </c>
      <c r="E19" s="10">
        <v>4064</v>
      </c>
    </row>
    <row r="25" spans="1:5" s="17" customFormat="1" ht="18.75" x14ac:dyDescent="0.3">
      <c r="A25" s="26" t="s">
        <v>8405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88C86-167D-4B41-A308-A73DB8715612}">
  <dimension ref="A1:V4065"/>
  <sheetViews>
    <sheetView zoomScaleNormal="100" workbookViewId="0">
      <selection activeCell="B11" sqref="B11"/>
    </sheetView>
  </sheetViews>
  <sheetFormatPr defaultRowHeight="15" x14ac:dyDescent="0.25"/>
  <cols>
    <col min="1" max="1" width="31.7109375" bestFit="1" customWidth="1"/>
    <col min="2" max="2" width="11.7109375" customWidth="1"/>
    <col min="3" max="3" width="11.5703125" customWidth="1"/>
    <col min="4" max="4" width="16" customWidth="1"/>
    <col min="5" max="5" width="13.140625" bestFit="1" customWidth="1"/>
    <col min="6" max="8" width="20.85546875" bestFit="1" customWidth="1"/>
    <col min="21" max="22" width="10" hidden="1" customWidth="1"/>
  </cols>
  <sheetData>
    <row r="1" spans="1:22" s="12" customFormat="1" ht="18.75" x14ac:dyDescent="0.3">
      <c r="A1" s="24" t="s">
        <v>8385</v>
      </c>
      <c r="B1" s="25" t="s">
        <v>8219</v>
      </c>
      <c r="C1" s="25" t="s">
        <v>8221</v>
      </c>
      <c r="D1" s="25" t="s">
        <v>8220</v>
      </c>
      <c r="E1" s="1" t="s">
        <v>8386</v>
      </c>
      <c r="F1" s="1" t="s">
        <v>8399</v>
      </c>
      <c r="G1" s="1" t="s">
        <v>8400</v>
      </c>
      <c r="H1" s="1" t="s">
        <v>8403</v>
      </c>
      <c r="U1" s="15" t="s">
        <v>8218</v>
      </c>
      <c r="V1" s="15" t="s">
        <v>8216</v>
      </c>
    </row>
    <row r="2" spans="1:22" x14ac:dyDescent="0.25">
      <c r="A2" s="20" t="s">
        <v>8387</v>
      </c>
      <c r="B2" s="12">
        <f>COUNTIFS(U2:U4065,B1,V2:V4065,"&lt; 1000")</f>
        <v>322</v>
      </c>
      <c r="C2" s="12">
        <f>COUNTIFS(U1:U4064,C1,V1:V4064,"&lt;1000")</f>
        <v>113</v>
      </c>
      <c r="D2" s="12">
        <f>COUNTIFS(U1:U4064,D1,V1:V4064,"&lt;1000")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  <c r="U2" s="5" t="s">
        <v>8219</v>
      </c>
      <c r="V2">
        <v>8500</v>
      </c>
    </row>
    <row r="3" spans="1:22" x14ac:dyDescent="0.25">
      <c r="A3" s="20" t="s">
        <v>8388</v>
      </c>
      <c r="B3" s="12">
        <f>COUNTIFS(U2:U4065,B1,V2:V4065,"&gt;=1000",V2:V4065, "&lt;=4999")</f>
        <v>932</v>
      </c>
      <c r="C3" s="12">
        <f>COUNTIFS(U2:U4065,C1,V2:V4065,"&gt;=1000",V2:V4065, "&lt;=4999")</f>
        <v>420</v>
      </c>
      <c r="D3" s="12">
        <f>COUNTIFS(U1:U4064,D1,V1:V4064,"&gt;=1000",V1:V4064, "&lt;=4999")</f>
        <v>60</v>
      </c>
      <c r="E3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  <c r="U3" s="5" t="s">
        <v>8219</v>
      </c>
      <c r="V3">
        <v>10275</v>
      </c>
    </row>
    <row r="4" spans="1:22" x14ac:dyDescent="0.25">
      <c r="A4" s="20" t="s">
        <v>8389</v>
      </c>
      <c r="B4" s="12">
        <f>COUNTIFS(U2:U4065,B1,V2:V4065,"&gt;=5000",V2:V4065, "&lt;=9999")</f>
        <v>381</v>
      </c>
      <c r="C4" s="12">
        <f>COUNTIFS(U2:U4065,C1,V2:V4065,"&gt;=5000",V2:V4065, "&lt;=9999")</f>
        <v>283</v>
      </c>
      <c r="D4" s="12">
        <f>COUNTIFS(U2:U4065,D1,V2:V4065,"&gt;=5000",V2:V4065, "&lt;=9999")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  <c r="U4" s="5" t="s">
        <v>8219</v>
      </c>
      <c r="V4">
        <v>500</v>
      </c>
    </row>
    <row r="5" spans="1:22" x14ac:dyDescent="0.25">
      <c r="A5" s="20" t="s">
        <v>8390</v>
      </c>
      <c r="B5" s="12">
        <f>COUNTIFS(U2:U4065,B1,V2:V4065,"&gt;=10000",V2:V4065, "&lt;=14999")</f>
        <v>168</v>
      </c>
      <c r="C5" s="12">
        <f>COUNTIFS(U2:U4065,C1,V2:V4065,"&gt;=10000",V2:V4065, "&lt;=14999")</f>
        <v>144</v>
      </c>
      <c r="D5" s="12">
        <f>COUNTIFS(U2:U4065,D1,V2:V4065,"&gt;=10000",V2:V4065, "&lt;=14999")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  <c r="U5" s="5" t="s">
        <v>8219</v>
      </c>
      <c r="V5">
        <v>10000</v>
      </c>
    </row>
    <row r="6" spans="1:22" x14ac:dyDescent="0.25">
      <c r="A6" s="20" t="s">
        <v>8391</v>
      </c>
      <c r="B6" s="12">
        <f>COUNTIFS(U2:U4065,B1,V2:V4065,"&gt;=15000",V2:V4065, "&lt;=19999")</f>
        <v>94</v>
      </c>
      <c r="C6" s="12">
        <f>COUNTIFS(U2:U4065,C1,V2:V4065,"&gt;=15000",V2:V4065, "&lt;=19999")</f>
        <v>90</v>
      </c>
      <c r="D6" s="12">
        <f>COUNTIFS(U2:U4065,D1,V2:V4065,"&gt;=15000",V2:V4065, "&lt;=19999")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  <c r="U6" s="5" t="s">
        <v>8219</v>
      </c>
      <c r="V6">
        <v>44000</v>
      </c>
    </row>
    <row r="7" spans="1:22" x14ac:dyDescent="0.25">
      <c r="A7" s="20" t="s">
        <v>8392</v>
      </c>
      <c r="B7" s="12">
        <f>COUNTIFS(U2:U4065,B1,V2:V4065,"&gt;=20000",V2:V4065, "&lt;=24999")</f>
        <v>62</v>
      </c>
      <c r="C7" s="12">
        <f>COUNTIFS(U2:U4065,C1,V2:V4065,"&gt;=20000",V2:V4065, "&lt;=24999")</f>
        <v>72</v>
      </c>
      <c r="D7" s="12">
        <f>COUNTIFS(U2:U4065,D1,V2:V4065,"&gt;=20000",V2:V4065, "&lt;=24999")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  <c r="U7" s="5" t="s">
        <v>8219</v>
      </c>
      <c r="V7">
        <v>3999</v>
      </c>
    </row>
    <row r="8" spans="1:22" x14ac:dyDescent="0.25">
      <c r="A8" s="20" t="s">
        <v>8393</v>
      </c>
      <c r="B8" s="12">
        <f>COUNTIFS(U2:U4065,B1,V2:V4065,"&gt;=25000",V2:V4065, "&lt;=29999")</f>
        <v>55</v>
      </c>
      <c r="C8" s="12">
        <f>COUNTIFS(U2:U4065,C1,V2:V4065,"&gt;=25000",V2:V4065, "&lt;=29999")</f>
        <v>64</v>
      </c>
      <c r="D8" s="12">
        <f>COUNTIFS(U2:U4065,D1,V2:V4065,"&gt;=25000",V2:V4065, "&lt;=29999")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  <c r="U8" s="5" t="s">
        <v>8219</v>
      </c>
      <c r="V8">
        <v>8000</v>
      </c>
    </row>
    <row r="9" spans="1:22" x14ac:dyDescent="0.25">
      <c r="A9" s="20" t="s">
        <v>8394</v>
      </c>
      <c r="B9" s="12">
        <f>COUNTIFS(U2:U4065,B1,V2:V4065,"&gt;=30000",V2:V4065, "&lt;=34999")</f>
        <v>32</v>
      </c>
      <c r="C9" s="12">
        <f>COUNTIFS(U2:U4065,C1,V2:V4065,"&gt;=30000",V2:V4065, "&lt;=34999")</f>
        <v>37</v>
      </c>
      <c r="D9" s="12">
        <f>COUNTIFS(U2:U4065,D1,V2:V4065,"&gt;=30000",V2:V4065, "&lt;=34999")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  <c r="U9" s="5" t="s">
        <v>8219</v>
      </c>
      <c r="V9">
        <v>9000</v>
      </c>
    </row>
    <row r="10" spans="1:22" x14ac:dyDescent="0.25">
      <c r="A10" s="20" t="s">
        <v>8395</v>
      </c>
      <c r="B10" s="12">
        <f>COUNTIFS(U2:U4065,B1,V2:V4065,"&gt;=35000",V2:V4065, "&lt;=39999")</f>
        <v>26</v>
      </c>
      <c r="C10" s="12">
        <f>COUNTIFS(U2:U4065,C1,V2:V4065,"&gt;=35000",V2:V4065, "&lt;=39999")</f>
        <v>22</v>
      </c>
      <c r="D10" s="12">
        <f>COUNTIFS(U2:U4065,D1,V2:V4065,"&gt;=35000",V2:V4065, "&lt;=39999")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  <c r="U10" s="5" t="s">
        <v>8219</v>
      </c>
      <c r="V10">
        <v>3500</v>
      </c>
    </row>
    <row r="11" spans="1:22" x14ac:dyDescent="0.25">
      <c r="A11" s="20" t="s">
        <v>8396</v>
      </c>
      <c r="B11" s="12">
        <f>COUNTIFS(U2:U4065,B1,V2:V4065,"&gt;=40000",V2:V4065, "&lt;=44999")</f>
        <v>21</v>
      </c>
      <c r="C11" s="12">
        <f>COUNTIFS(U2:U4065,C1,V2:V4065,"&gt;=40000",V2:V4065, "&lt;=44999")</f>
        <v>16</v>
      </c>
      <c r="D11" s="12">
        <f>COUNTIFS(U2:U4065,D1,V2:V4065,"&gt;=40000",V2:V4065, "&lt;=44999")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  <c r="U11" s="5" t="s">
        <v>8219</v>
      </c>
      <c r="V11">
        <v>500</v>
      </c>
    </row>
    <row r="12" spans="1:22" x14ac:dyDescent="0.25">
      <c r="A12" s="20" t="s">
        <v>8397</v>
      </c>
      <c r="B12" s="12">
        <f>COUNTIFS(U2:U4065,B1,V2:V4065,"&gt;=45000",V2:V4065, "&lt;=49999")</f>
        <v>6</v>
      </c>
      <c r="C12" s="12">
        <f>COUNTIFS(U2:U4065,C1,V2:V4065,"&gt;=45000",V2:V4065, "&lt;=49999")</f>
        <v>11</v>
      </c>
      <c r="D12" s="12">
        <f>COUNTIFS(U2:U4065,D1,V2:V4065,"&gt;=45000",V2:V4065, "&lt;=49999")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  <c r="U12" s="5" t="s">
        <v>8219</v>
      </c>
      <c r="V12">
        <v>3000</v>
      </c>
    </row>
    <row r="13" spans="1:22" x14ac:dyDescent="0.25">
      <c r="A13" s="20" t="s">
        <v>8398</v>
      </c>
      <c r="B13" s="12">
        <f>COUNTIFS(U2:U4065,B1,V2:V4065,"&gt;=50000")</f>
        <v>86</v>
      </c>
      <c r="C13" s="12">
        <f>COUNTIFS(U2:U4065,C1,V2:V4065,"&gt;=50000")</f>
        <v>258</v>
      </c>
      <c r="D13" s="12">
        <f>COUNTIFS(U2:U4065,D1,V2:V4065,"&gt;=50000")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  <c r="U13" s="5" t="s">
        <v>8219</v>
      </c>
      <c r="V13">
        <v>5000</v>
      </c>
    </row>
    <row r="14" spans="1:22" x14ac:dyDescent="0.25">
      <c r="U14" s="5" t="s">
        <v>8219</v>
      </c>
      <c r="V14">
        <v>30000</v>
      </c>
    </row>
    <row r="15" spans="1:22" x14ac:dyDescent="0.25">
      <c r="U15" s="5" t="s">
        <v>8219</v>
      </c>
      <c r="V15">
        <v>3500</v>
      </c>
    </row>
    <row r="16" spans="1:22" x14ac:dyDescent="0.25">
      <c r="U16" s="5" t="s">
        <v>8219</v>
      </c>
      <c r="V16">
        <v>6000</v>
      </c>
    </row>
    <row r="17" spans="21:22" x14ac:dyDescent="0.25">
      <c r="U17" s="5" t="s">
        <v>8219</v>
      </c>
      <c r="V17">
        <v>2000</v>
      </c>
    </row>
    <row r="18" spans="21:22" x14ac:dyDescent="0.25">
      <c r="U18" s="5" t="s">
        <v>8219</v>
      </c>
      <c r="V18">
        <v>12000</v>
      </c>
    </row>
    <row r="19" spans="21:22" x14ac:dyDescent="0.25">
      <c r="U19" s="5" t="s">
        <v>8219</v>
      </c>
      <c r="V19">
        <v>1500</v>
      </c>
    </row>
    <row r="20" spans="21:22" x14ac:dyDescent="0.25">
      <c r="U20" s="5" t="s">
        <v>8219</v>
      </c>
      <c r="V20">
        <v>30000</v>
      </c>
    </row>
    <row r="21" spans="21:22" x14ac:dyDescent="0.25">
      <c r="U21" s="5" t="s">
        <v>8219</v>
      </c>
      <c r="V21">
        <v>850</v>
      </c>
    </row>
    <row r="22" spans="21:22" x14ac:dyDescent="0.25">
      <c r="U22" s="5" t="s">
        <v>8219</v>
      </c>
      <c r="V22">
        <v>2000</v>
      </c>
    </row>
    <row r="23" spans="21:22" x14ac:dyDescent="0.25">
      <c r="U23" s="5" t="s">
        <v>8219</v>
      </c>
      <c r="V23">
        <v>18500</v>
      </c>
    </row>
    <row r="24" spans="21:22" x14ac:dyDescent="0.25">
      <c r="U24" s="5" t="s">
        <v>8219</v>
      </c>
      <c r="V24">
        <v>350</v>
      </c>
    </row>
    <row r="25" spans="21:22" x14ac:dyDescent="0.25">
      <c r="U25" s="5" t="s">
        <v>8219</v>
      </c>
      <c r="V25">
        <v>2000</v>
      </c>
    </row>
    <row r="26" spans="21:22" x14ac:dyDescent="0.25">
      <c r="U26" s="5" t="s">
        <v>8219</v>
      </c>
      <c r="V26">
        <v>35000</v>
      </c>
    </row>
    <row r="27" spans="21:22" x14ac:dyDescent="0.25">
      <c r="U27" s="5" t="s">
        <v>8219</v>
      </c>
      <c r="V27">
        <v>600</v>
      </c>
    </row>
    <row r="28" spans="21:22" x14ac:dyDescent="0.25">
      <c r="U28" s="5" t="s">
        <v>8219</v>
      </c>
      <c r="V28">
        <v>1250</v>
      </c>
    </row>
    <row r="29" spans="21:22" x14ac:dyDescent="0.25">
      <c r="U29" s="5" t="s">
        <v>8219</v>
      </c>
      <c r="V29">
        <v>20000</v>
      </c>
    </row>
    <row r="30" spans="21:22" x14ac:dyDescent="0.25">
      <c r="U30" s="5" t="s">
        <v>8219</v>
      </c>
      <c r="V30">
        <v>12000</v>
      </c>
    </row>
    <row r="31" spans="21:22" x14ac:dyDescent="0.25">
      <c r="U31" s="5" t="s">
        <v>8219</v>
      </c>
      <c r="V31">
        <v>3000</v>
      </c>
    </row>
    <row r="32" spans="21:22" x14ac:dyDescent="0.25">
      <c r="U32" s="5" t="s">
        <v>8219</v>
      </c>
      <c r="V32">
        <v>4000</v>
      </c>
    </row>
    <row r="33" spans="1:22" x14ac:dyDescent="0.25">
      <c r="U33" s="5" t="s">
        <v>8219</v>
      </c>
      <c r="V33">
        <v>13</v>
      </c>
    </row>
    <row r="34" spans="1:22" x14ac:dyDescent="0.25">
      <c r="U34" s="5" t="s">
        <v>8219</v>
      </c>
      <c r="V34">
        <v>28450</v>
      </c>
    </row>
    <row r="35" spans="1:22" x14ac:dyDescent="0.25">
      <c r="U35" s="5" t="s">
        <v>8219</v>
      </c>
      <c r="V35">
        <v>5250</v>
      </c>
    </row>
    <row r="36" spans="1:22" x14ac:dyDescent="0.25">
      <c r="U36" s="5" t="s">
        <v>8219</v>
      </c>
      <c r="V36">
        <v>2600</v>
      </c>
    </row>
    <row r="37" spans="1:22" x14ac:dyDescent="0.25">
      <c r="U37" s="5" t="s">
        <v>8219</v>
      </c>
      <c r="V37">
        <v>1000</v>
      </c>
    </row>
    <row r="38" spans="1:22" x14ac:dyDescent="0.25">
      <c r="A38" t="s">
        <v>8406</v>
      </c>
      <c r="U38" s="5" t="s">
        <v>8219</v>
      </c>
      <c r="V38">
        <v>6000</v>
      </c>
    </row>
    <row r="39" spans="1:22" x14ac:dyDescent="0.25">
      <c r="U39" s="5" t="s">
        <v>8219</v>
      </c>
      <c r="V39">
        <v>22000</v>
      </c>
    </row>
    <row r="40" spans="1:22" x14ac:dyDescent="0.25">
      <c r="U40" s="5" t="s">
        <v>8219</v>
      </c>
      <c r="V40">
        <v>2500</v>
      </c>
    </row>
    <row r="41" spans="1:22" x14ac:dyDescent="0.25">
      <c r="U41" s="5" t="s">
        <v>8219</v>
      </c>
      <c r="V41">
        <v>25000</v>
      </c>
    </row>
    <row r="42" spans="1:22" x14ac:dyDescent="0.25">
      <c r="U42" s="5" t="s">
        <v>8219</v>
      </c>
      <c r="V42">
        <v>2000</v>
      </c>
    </row>
    <row r="43" spans="1:22" x14ac:dyDescent="0.25">
      <c r="U43" s="5" t="s">
        <v>8219</v>
      </c>
      <c r="V43">
        <v>2000</v>
      </c>
    </row>
    <row r="44" spans="1:22" x14ac:dyDescent="0.25">
      <c r="U44" s="5" t="s">
        <v>8219</v>
      </c>
      <c r="V44">
        <v>14000</v>
      </c>
    </row>
    <row r="45" spans="1:22" x14ac:dyDescent="0.25">
      <c r="U45" s="5" t="s">
        <v>8219</v>
      </c>
      <c r="V45">
        <v>10000</v>
      </c>
    </row>
    <row r="46" spans="1:22" x14ac:dyDescent="0.25">
      <c r="U46" s="5" t="s">
        <v>8219</v>
      </c>
      <c r="V46">
        <v>2000</v>
      </c>
    </row>
    <row r="47" spans="1:22" x14ac:dyDescent="0.25">
      <c r="U47" s="5" t="s">
        <v>8219</v>
      </c>
      <c r="V47">
        <v>5000</v>
      </c>
    </row>
    <row r="48" spans="1:22" x14ac:dyDescent="0.25">
      <c r="U48" s="5" t="s">
        <v>8219</v>
      </c>
      <c r="V48">
        <v>8400</v>
      </c>
    </row>
    <row r="49" spans="21:22" x14ac:dyDescent="0.25">
      <c r="U49" s="5" t="s">
        <v>8219</v>
      </c>
      <c r="V49">
        <v>5000</v>
      </c>
    </row>
    <row r="50" spans="21:22" x14ac:dyDescent="0.25">
      <c r="U50" s="5" t="s">
        <v>8219</v>
      </c>
      <c r="V50">
        <v>2000</v>
      </c>
    </row>
    <row r="51" spans="21:22" x14ac:dyDescent="0.25">
      <c r="U51" s="5" t="s">
        <v>8219</v>
      </c>
      <c r="V51">
        <v>12000</v>
      </c>
    </row>
    <row r="52" spans="21:22" x14ac:dyDescent="0.25">
      <c r="U52" s="5" t="s">
        <v>8219</v>
      </c>
      <c r="V52">
        <v>600</v>
      </c>
    </row>
    <row r="53" spans="21:22" x14ac:dyDescent="0.25">
      <c r="U53" s="5" t="s">
        <v>8219</v>
      </c>
      <c r="V53">
        <v>11000</v>
      </c>
    </row>
    <row r="54" spans="21:22" x14ac:dyDescent="0.25">
      <c r="U54" s="5" t="s">
        <v>8219</v>
      </c>
      <c r="V54">
        <v>10000</v>
      </c>
    </row>
    <row r="55" spans="21:22" x14ac:dyDescent="0.25">
      <c r="U55" s="5" t="s">
        <v>8219</v>
      </c>
      <c r="V55">
        <v>3000</v>
      </c>
    </row>
    <row r="56" spans="21:22" x14ac:dyDescent="0.25">
      <c r="U56" s="5" t="s">
        <v>8219</v>
      </c>
      <c r="V56">
        <v>10000</v>
      </c>
    </row>
    <row r="57" spans="21:22" x14ac:dyDescent="0.25">
      <c r="U57" s="5" t="s">
        <v>8219</v>
      </c>
      <c r="V57">
        <v>8600</v>
      </c>
    </row>
    <row r="58" spans="21:22" x14ac:dyDescent="0.25">
      <c r="U58" s="5" t="s">
        <v>8219</v>
      </c>
      <c r="V58">
        <v>8000</v>
      </c>
    </row>
    <row r="59" spans="21:22" x14ac:dyDescent="0.25">
      <c r="U59" s="5" t="s">
        <v>8219</v>
      </c>
      <c r="V59">
        <v>15000</v>
      </c>
    </row>
    <row r="60" spans="21:22" x14ac:dyDescent="0.25">
      <c r="U60" s="5" t="s">
        <v>8219</v>
      </c>
      <c r="V60">
        <v>10000</v>
      </c>
    </row>
    <row r="61" spans="21:22" x14ac:dyDescent="0.25">
      <c r="U61" s="5" t="s">
        <v>8219</v>
      </c>
      <c r="V61">
        <v>20000</v>
      </c>
    </row>
    <row r="62" spans="21:22" x14ac:dyDescent="0.25">
      <c r="U62" s="5" t="s">
        <v>8219</v>
      </c>
      <c r="V62">
        <v>4500</v>
      </c>
    </row>
    <row r="63" spans="21:22" x14ac:dyDescent="0.25">
      <c r="U63" s="5" t="s">
        <v>8219</v>
      </c>
      <c r="V63">
        <v>5000</v>
      </c>
    </row>
    <row r="64" spans="21:22" x14ac:dyDescent="0.25">
      <c r="U64" s="5" t="s">
        <v>8219</v>
      </c>
      <c r="V64">
        <v>3000</v>
      </c>
    </row>
    <row r="65" spans="21:22" x14ac:dyDescent="0.25">
      <c r="U65" s="5" t="s">
        <v>8219</v>
      </c>
      <c r="V65">
        <v>2000</v>
      </c>
    </row>
    <row r="66" spans="21:22" x14ac:dyDescent="0.25">
      <c r="U66" s="5" t="s">
        <v>8219</v>
      </c>
      <c r="V66">
        <v>1200</v>
      </c>
    </row>
    <row r="67" spans="21:22" x14ac:dyDescent="0.25">
      <c r="U67" s="5" t="s">
        <v>8219</v>
      </c>
      <c r="V67">
        <v>7000</v>
      </c>
    </row>
    <row r="68" spans="21:22" x14ac:dyDescent="0.25">
      <c r="U68" s="5" t="s">
        <v>8219</v>
      </c>
      <c r="V68">
        <v>2000</v>
      </c>
    </row>
    <row r="69" spans="21:22" x14ac:dyDescent="0.25">
      <c r="U69" s="5" t="s">
        <v>8219</v>
      </c>
      <c r="V69">
        <v>2000</v>
      </c>
    </row>
    <row r="70" spans="21:22" x14ac:dyDescent="0.25">
      <c r="U70" s="5" t="s">
        <v>8219</v>
      </c>
      <c r="V70">
        <v>600</v>
      </c>
    </row>
    <row r="71" spans="21:22" x14ac:dyDescent="0.25">
      <c r="U71" s="5" t="s">
        <v>8219</v>
      </c>
      <c r="V71">
        <v>10000</v>
      </c>
    </row>
    <row r="72" spans="21:22" x14ac:dyDescent="0.25">
      <c r="U72" s="5" t="s">
        <v>8219</v>
      </c>
      <c r="V72">
        <v>500</v>
      </c>
    </row>
    <row r="73" spans="21:22" x14ac:dyDescent="0.25">
      <c r="U73" s="5" t="s">
        <v>8219</v>
      </c>
      <c r="V73">
        <v>1800</v>
      </c>
    </row>
    <row r="74" spans="21:22" x14ac:dyDescent="0.25">
      <c r="U74" s="5" t="s">
        <v>8219</v>
      </c>
      <c r="V74">
        <v>2200</v>
      </c>
    </row>
    <row r="75" spans="21:22" x14ac:dyDescent="0.25">
      <c r="U75" s="5" t="s">
        <v>8219</v>
      </c>
      <c r="V75">
        <v>900</v>
      </c>
    </row>
    <row r="76" spans="21:22" x14ac:dyDescent="0.25">
      <c r="U76" s="5" t="s">
        <v>8219</v>
      </c>
      <c r="V76">
        <v>500</v>
      </c>
    </row>
    <row r="77" spans="21:22" x14ac:dyDescent="0.25">
      <c r="U77" s="5" t="s">
        <v>8219</v>
      </c>
      <c r="V77">
        <v>3500</v>
      </c>
    </row>
    <row r="78" spans="21:22" x14ac:dyDescent="0.25">
      <c r="U78" s="5" t="s">
        <v>8219</v>
      </c>
      <c r="V78">
        <v>300</v>
      </c>
    </row>
    <row r="79" spans="21:22" x14ac:dyDescent="0.25">
      <c r="U79" s="5" t="s">
        <v>8219</v>
      </c>
      <c r="V79">
        <v>400</v>
      </c>
    </row>
    <row r="80" spans="21:22" x14ac:dyDescent="0.25">
      <c r="U80" s="5" t="s">
        <v>8219</v>
      </c>
      <c r="V80">
        <v>50</v>
      </c>
    </row>
    <row r="81" spans="21:22" x14ac:dyDescent="0.25">
      <c r="U81" s="5" t="s">
        <v>8219</v>
      </c>
      <c r="V81">
        <v>1300</v>
      </c>
    </row>
    <row r="82" spans="21:22" x14ac:dyDescent="0.25">
      <c r="U82" s="5" t="s">
        <v>8219</v>
      </c>
      <c r="V82">
        <v>12000</v>
      </c>
    </row>
    <row r="83" spans="21:22" x14ac:dyDescent="0.25">
      <c r="U83" s="5" t="s">
        <v>8219</v>
      </c>
      <c r="V83">
        <v>750</v>
      </c>
    </row>
    <row r="84" spans="21:22" x14ac:dyDescent="0.25">
      <c r="U84" s="5" t="s">
        <v>8219</v>
      </c>
      <c r="V84">
        <v>4000</v>
      </c>
    </row>
    <row r="85" spans="21:22" x14ac:dyDescent="0.25">
      <c r="U85" s="5" t="s">
        <v>8219</v>
      </c>
      <c r="V85">
        <v>200</v>
      </c>
    </row>
    <row r="86" spans="21:22" x14ac:dyDescent="0.25">
      <c r="U86" s="5" t="s">
        <v>8219</v>
      </c>
      <c r="V86">
        <v>500</v>
      </c>
    </row>
    <row r="87" spans="21:22" x14ac:dyDescent="0.25">
      <c r="U87" s="5" t="s">
        <v>8219</v>
      </c>
      <c r="V87">
        <v>1200</v>
      </c>
    </row>
    <row r="88" spans="21:22" x14ac:dyDescent="0.25">
      <c r="U88" s="5" t="s">
        <v>8219</v>
      </c>
      <c r="V88">
        <v>6000</v>
      </c>
    </row>
    <row r="89" spans="21:22" x14ac:dyDescent="0.25">
      <c r="U89" s="5" t="s">
        <v>8219</v>
      </c>
      <c r="V89">
        <v>2500</v>
      </c>
    </row>
    <row r="90" spans="21:22" x14ac:dyDescent="0.25">
      <c r="U90" s="5" t="s">
        <v>8219</v>
      </c>
      <c r="V90">
        <v>3500</v>
      </c>
    </row>
    <row r="91" spans="21:22" x14ac:dyDescent="0.25">
      <c r="U91" s="5" t="s">
        <v>8219</v>
      </c>
      <c r="V91">
        <v>6000</v>
      </c>
    </row>
    <row r="92" spans="21:22" x14ac:dyDescent="0.25">
      <c r="U92" s="5" t="s">
        <v>8219</v>
      </c>
      <c r="V92">
        <v>500</v>
      </c>
    </row>
    <row r="93" spans="21:22" x14ac:dyDescent="0.25">
      <c r="U93" s="5" t="s">
        <v>8219</v>
      </c>
      <c r="V93">
        <v>3000</v>
      </c>
    </row>
    <row r="94" spans="21:22" x14ac:dyDescent="0.25">
      <c r="U94" s="5" t="s">
        <v>8219</v>
      </c>
      <c r="V94">
        <v>5000</v>
      </c>
    </row>
    <row r="95" spans="21:22" x14ac:dyDescent="0.25">
      <c r="U95" s="5" t="s">
        <v>8219</v>
      </c>
      <c r="V95">
        <v>1000</v>
      </c>
    </row>
    <row r="96" spans="21:22" x14ac:dyDescent="0.25">
      <c r="U96" s="5" t="s">
        <v>8219</v>
      </c>
      <c r="V96">
        <v>250</v>
      </c>
    </row>
    <row r="97" spans="21:22" x14ac:dyDescent="0.25">
      <c r="U97" s="5" t="s">
        <v>8219</v>
      </c>
      <c r="V97">
        <v>350</v>
      </c>
    </row>
    <row r="98" spans="21:22" x14ac:dyDescent="0.25">
      <c r="U98" s="5" t="s">
        <v>8219</v>
      </c>
      <c r="V98">
        <v>1500</v>
      </c>
    </row>
    <row r="99" spans="21:22" x14ac:dyDescent="0.25">
      <c r="U99" s="5" t="s">
        <v>8219</v>
      </c>
      <c r="V99">
        <v>400</v>
      </c>
    </row>
    <row r="100" spans="21:22" x14ac:dyDescent="0.25">
      <c r="U100" s="5" t="s">
        <v>8219</v>
      </c>
      <c r="V100">
        <v>3200</v>
      </c>
    </row>
    <row r="101" spans="21:22" x14ac:dyDescent="0.25">
      <c r="U101" s="5" t="s">
        <v>8219</v>
      </c>
      <c r="V101">
        <v>1500</v>
      </c>
    </row>
    <row r="102" spans="21:22" x14ac:dyDescent="0.25">
      <c r="U102" s="5" t="s">
        <v>8219</v>
      </c>
      <c r="V102">
        <v>5000</v>
      </c>
    </row>
    <row r="103" spans="21:22" x14ac:dyDescent="0.25">
      <c r="U103" s="5" t="s">
        <v>8219</v>
      </c>
      <c r="V103">
        <v>3500</v>
      </c>
    </row>
    <row r="104" spans="21:22" x14ac:dyDescent="0.25">
      <c r="U104" s="5" t="s">
        <v>8219</v>
      </c>
      <c r="V104">
        <v>6000</v>
      </c>
    </row>
    <row r="105" spans="21:22" x14ac:dyDescent="0.25">
      <c r="U105" s="5" t="s">
        <v>8219</v>
      </c>
      <c r="V105">
        <v>1300</v>
      </c>
    </row>
    <row r="106" spans="21:22" x14ac:dyDescent="0.25">
      <c r="U106" s="5" t="s">
        <v>8219</v>
      </c>
      <c r="V106">
        <v>500</v>
      </c>
    </row>
    <row r="107" spans="21:22" x14ac:dyDescent="0.25">
      <c r="U107" s="5" t="s">
        <v>8219</v>
      </c>
      <c r="V107">
        <v>2200</v>
      </c>
    </row>
    <row r="108" spans="21:22" x14ac:dyDescent="0.25">
      <c r="U108" s="5" t="s">
        <v>8219</v>
      </c>
      <c r="V108">
        <v>5000</v>
      </c>
    </row>
    <row r="109" spans="21:22" x14ac:dyDescent="0.25">
      <c r="U109" s="5" t="s">
        <v>8219</v>
      </c>
      <c r="V109">
        <v>7500</v>
      </c>
    </row>
    <row r="110" spans="21:22" x14ac:dyDescent="0.25">
      <c r="U110" s="5" t="s">
        <v>8219</v>
      </c>
      <c r="V110">
        <v>1500</v>
      </c>
    </row>
    <row r="111" spans="21:22" x14ac:dyDescent="0.25">
      <c r="U111" s="5" t="s">
        <v>8219</v>
      </c>
      <c r="V111">
        <v>1000</v>
      </c>
    </row>
    <row r="112" spans="21:22" x14ac:dyDescent="0.25">
      <c r="U112" s="5" t="s">
        <v>8219</v>
      </c>
      <c r="V112">
        <v>1300</v>
      </c>
    </row>
    <row r="113" spans="21:22" x14ac:dyDescent="0.25">
      <c r="U113" s="5" t="s">
        <v>8219</v>
      </c>
      <c r="V113">
        <v>3500</v>
      </c>
    </row>
    <row r="114" spans="21:22" x14ac:dyDescent="0.25">
      <c r="U114" s="5" t="s">
        <v>8219</v>
      </c>
      <c r="V114">
        <v>5000</v>
      </c>
    </row>
    <row r="115" spans="21:22" x14ac:dyDescent="0.25">
      <c r="U115" s="5" t="s">
        <v>8219</v>
      </c>
      <c r="V115">
        <v>5000</v>
      </c>
    </row>
    <row r="116" spans="21:22" x14ac:dyDescent="0.25">
      <c r="U116" s="5" t="s">
        <v>8219</v>
      </c>
      <c r="V116">
        <v>3000</v>
      </c>
    </row>
    <row r="117" spans="21:22" x14ac:dyDescent="0.25">
      <c r="U117" s="5" t="s">
        <v>8219</v>
      </c>
      <c r="V117">
        <v>450</v>
      </c>
    </row>
    <row r="118" spans="21:22" x14ac:dyDescent="0.25">
      <c r="U118" s="5" t="s">
        <v>8219</v>
      </c>
      <c r="V118">
        <v>3500</v>
      </c>
    </row>
    <row r="119" spans="21:22" x14ac:dyDescent="0.25">
      <c r="U119" s="5" t="s">
        <v>8219</v>
      </c>
      <c r="V119">
        <v>4500</v>
      </c>
    </row>
    <row r="120" spans="21:22" x14ac:dyDescent="0.25">
      <c r="U120" s="5" t="s">
        <v>8219</v>
      </c>
      <c r="V120">
        <v>5000</v>
      </c>
    </row>
    <row r="121" spans="21:22" x14ac:dyDescent="0.25">
      <c r="U121" s="5" t="s">
        <v>8219</v>
      </c>
      <c r="V121">
        <v>3250</v>
      </c>
    </row>
    <row r="122" spans="21:22" x14ac:dyDescent="0.25">
      <c r="U122" s="5" t="s">
        <v>8220</v>
      </c>
      <c r="V122">
        <v>70000</v>
      </c>
    </row>
    <row r="123" spans="21:22" x14ac:dyDescent="0.25">
      <c r="U123" s="5" t="s">
        <v>8220</v>
      </c>
      <c r="V123">
        <v>3000</v>
      </c>
    </row>
    <row r="124" spans="21:22" x14ac:dyDescent="0.25">
      <c r="U124" s="5" t="s">
        <v>8220</v>
      </c>
      <c r="V124">
        <v>100000000</v>
      </c>
    </row>
    <row r="125" spans="21:22" x14ac:dyDescent="0.25">
      <c r="U125" s="5" t="s">
        <v>8220</v>
      </c>
      <c r="V125">
        <v>55000</v>
      </c>
    </row>
    <row r="126" spans="21:22" x14ac:dyDescent="0.25">
      <c r="U126" s="5" t="s">
        <v>8220</v>
      </c>
      <c r="V126">
        <v>4000</v>
      </c>
    </row>
    <row r="127" spans="21:22" x14ac:dyDescent="0.25">
      <c r="U127" s="5" t="s">
        <v>8220</v>
      </c>
      <c r="V127">
        <v>500</v>
      </c>
    </row>
    <row r="128" spans="21:22" x14ac:dyDescent="0.25">
      <c r="U128" s="5" t="s">
        <v>8220</v>
      </c>
      <c r="V128">
        <v>25000</v>
      </c>
    </row>
    <row r="129" spans="21:22" x14ac:dyDescent="0.25">
      <c r="U129" s="5" t="s">
        <v>8220</v>
      </c>
      <c r="V129">
        <v>8000</v>
      </c>
    </row>
    <row r="130" spans="21:22" x14ac:dyDescent="0.25">
      <c r="U130" s="5" t="s">
        <v>8220</v>
      </c>
      <c r="V130">
        <v>100000</v>
      </c>
    </row>
    <row r="131" spans="21:22" x14ac:dyDescent="0.25">
      <c r="U131" s="5" t="s">
        <v>8220</v>
      </c>
      <c r="V131">
        <v>20000</v>
      </c>
    </row>
    <row r="132" spans="21:22" x14ac:dyDescent="0.25">
      <c r="U132" s="5" t="s">
        <v>8220</v>
      </c>
      <c r="V132">
        <v>600</v>
      </c>
    </row>
    <row r="133" spans="21:22" x14ac:dyDescent="0.25">
      <c r="U133" s="5" t="s">
        <v>8220</v>
      </c>
      <c r="V133">
        <v>1200</v>
      </c>
    </row>
    <row r="134" spans="21:22" x14ac:dyDescent="0.25">
      <c r="U134" s="5" t="s">
        <v>8220</v>
      </c>
      <c r="V134">
        <v>80000</v>
      </c>
    </row>
    <row r="135" spans="21:22" x14ac:dyDescent="0.25">
      <c r="U135" s="5" t="s">
        <v>8220</v>
      </c>
      <c r="V135">
        <v>71764</v>
      </c>
    </row>
    <row r="136" spans="21:22" x14ac:dyDescent="0.25">
      <c r="U136" s="5" t="s">
        <v>8220</v>
      </c>
      <c r="V136">
        <v>5000</v>
      </c>
    </row>
    <row r="137" spans="21:22" x14ac:dyDescent="0.25">
      <c r="U137" s="5" t="s">
        <v>8220</v>
      </c>
      <c r="V137">
        <v>3000</v>
      </c>
    </row>
    <row r="138" spans="21:22" x14ac:dyDescent="0.25">
      <c r="U138" s="5" t="s">
        <v>8220</v>
      </c>
      <c r="V138">
        <v>3000</v>
      </c>
    </row>
    <row r="139" spans="21:22" x14ac:dyDescent="0.25">
      <c r="U139" s="5" t="s">
        <v>8220</v>
      </c>
      <c r="V139">
        <v>55000</v>
      </c>
    </row>
    <row r="140" spans="21:22" x14ac:dyDescent="0.25">
      <c r="U140" s="5" t="s">
        <v>8220</v>
      </c>
      <c r="V140">
        <v>150000</v>
      </c>
    </row>
    <row r="141" spans="21:22" x14ac:dyDescent="0.25">
      <c r="U141" s="5" t="s">
        <v>8220</v>
      </c>
      <c r="V141">
        <v>500</v>
      </c>
    </row>
    <row r="142" spans="21:22" x14ac:dyDescent="0.25">
      <c r="U142" s="5" t="s">
        <v>8220</v>
      </c>
      <c r="V142">
        <v>200000</v>
      </c>
    </row>
    <row r="143" spans="21:22" x14ac:dyDescent="0.25">
      <c r="U143" s="5" t="s">
        <v>8220</v>
      </c>
      <c r="V143">
        <v>12000</v>
      </c>
    </row>
    <row r="144" spans="21:22" x14ac:dyDescent="0.25">
      <c r="U144" s="5" t="s">
        <v>8220</v>
      </c>
      <c r="V144">
        <v>3000</v>
      </c>
    </row>
    <row r="145" spans="21:22" x14ac:dyDescent="0.25">
      <c r="U145" s="5" t="s">
        <v>8220</v>
      </c>
      <c r="V145">
        <v>5500</v>
      </c>
    </row>
    <row r="146" spans="21:22" x14ac:dyDescent="0.25">
      <c r="U146" s="5" t="s">
        <v>8220</v>
      </c>
      <c r="V146">
        <v>7500</v>
      </c>
    </row>
    <row r="147" spans="21:22" x14ac:dyDescent="0.25">
      <c r="U147" s="5" t="s">
        <v>8220</v>
      </c>
      <c r="V147">
        <v>4500</v>
      </c>
    </row>
    <row r="148" spans="21:22" x14ac:dyDescent="0.25">
      <c r="U148" s="5" t="s">
        <v>8220</v>
      </c>
      <c r="V148">
        <v>20000</v>
      </c>
    </row>
    <row r="149" spans="21:22" x14ac:dyDescent="0.25">
      <c r="U149" s="5" t="s">
        <v>8220</v>
      </c>
      <c r="V149">
        <v>7000</v>
      </c>
    </row>
    <row r="150" spans="21:22" x14ac:dyDescent="0.25">
      <c r="U150" s="5" t="s">
        <v>8220</v>
      </c>
      <c r="V150">
        <v>50000</v>
      </c>
    </row>
    <row r="151" spans="21:22" x14ac:dyDescent="0.25">
      <c r="U151" s="5" t="s">
        <v>8220</v>
      </c>
      <c r="V151">
        <v>10000</v>
      </c>
    </row>
    <row r="152" spans="21:22" x14ac:dyDescent="0.25">
      <c r="U152" s="5" t="s">
        <v>8220</v>
      </c>
      <c r="V152">
        <v>130000</v>
      </c>
    </row>
    <row r="153" spans="21:22" x14ac:dyDescent="0.25">
      <c r="U153" s="5" t="s">
        <v>8220</v>
      </c>
      <c r="V153">
        <v>250000</v>
      </c>
    </row>
    <row r="154" spans="21:22" x14ac:dyDescent="0.25">
      <c r="U154" s="5" t="s">
        <v>8220</v>
      </c>
      <c r="V154">
        <v>380000</v>
      </c>
    </row>
    <row r="155" spans="21:22" x14ac:dyDescent="0.25">
      <c r="U155" s="5" t="s">
        <v>8220</v>
      </c>
      <c r="V155">
        <v>50000</v>
      </c>
    </row>
    <row r="156" spans="21:22" x14ac:dyDescent="0.25">
      <c r="U156" s="5" t="s">
        <v>8220</v>
      </c>
      <c r="V156">
        <v>1500</v>
      </c>
    </row>
    <row r="157" spans="21:22" x14ac:dyDescent="0.25">
      <c r="U157" s="5" t="s">
        <v>8220</v>
      </c>
      <c r="V157">
        <v>1350000</v>
      </c>
    </row>
    <row r="158" spans="21:22" x14ac:dyDescent="0.25">
      <c r="U158" s="5" t="s">
        <v>8220</v>
      </c>
      <c r="V158">
        <v>35000</v>
      </c>
    </row>
    <row r="159" spans="21:22" x14ac:dyDescent="0.25">
      <c r="U159" s="5" t="s">
        <v>8220</v>
      </c>
      <c r="V159">
        <v>2995</v>
      </c>
    </row>
    <row r="160" spans="21:22" x14ac:dyDescent="0.25">
      <c r="U160" s="5" t="s">
        <v>8220</v>
      </c>
      <c r="V160">
        <v>5000</v>
      </c>
    </row>
    <row r="161" spans="21:22" x14ac:dyDescent="0.25">
      <c r="U161" s="5" t="s">
        <v>8220</v>
      </c>
      <c r="V161">
        <v>500000</v>
      </c>
    </row>
    <row r="162" spans="21:22" x14ac:dyDescent="0.25">
      <c r="U162" s="5" t="s">
        <v>8221</v>
      </c>
      <c r="V162">
        <v>5000</v>
      </c>
    </row>
    <row r="163" spans="21:22" x14ac:dyDescent="0.25">
      <c r="U163" s="5" t="s">
        <v>8221</v>
      </c>
      <c r="V163">
        <v>50000</v>
      </c>
    </row>
    <row r="164" spans="21:22" x14ac:dyDescent="0.25">
      <c r="U164" s="5" t="s">
        <v>8221</v>
      </c>
      <c r="V164">
        <v>2800</v>
      </c>
    </row>
    <row r="165" spans="21:22" x14ac:dyDescent="0.25">
      <c r="U165" s="5" t="s">
        <v>8221</v>
      </c>
      <c r="V165">
        <v>2000000</v>
      </c>
    </row>
    <row r="166" spans="21:22" x14ac:dyDescent="0.25">
      <c r="U166" s="5" t="s">
        <v>8221</v>
      </c>
      <c r="V166">
        <v>120000</v>
      </c>
    </row>
    <row r="167" spans="21:22" x14ac:dyDescent="0.25">
      <c r="U167" s="5" t="s">
        <v>8221</v>
      </c>
      <c r="V167">
        <v>17000</v>
      </c>
    </row>
    <row r="168" spans="21:22" x14ac:dyDescent="0.25">
      <c r="U168" s="5" t="s">
        <v>8221</v>
      </c>
      <c r="V168">
        <v>5000</v>
      </c>
    </row>
    <row r="169" spans="21:22" x14ac:dyDescent="0.25">
      <c r="U169" s="5" t="s">
        <v>8221</v>
      </c>
      <c r="V169">
        <v>110000</v>
      </c>
    </row>
    <row r="170" spans="21:22" x14ac:dyDescent="0.25">
      <c r="U170" s="5" t="s">
        <v>8221</v>
      </c>
      <c r="V170">
        <v>8000</v>
      </c>
    </row>
    <row r="171" spans="21:22" x14ac:dyDescent="0.25">
      <c r="U171" s="5" t="s">
        <v>8221</v>
      </c>
      <c r="V171">
        <v>2500</v>
      </c>
    </row>
    <row r="172" spans="21:22" x14ac:dyDescent="0.25">
      <c r="U172" s="5" t="s">
        <v>8221</v>
      </c>
      <c r="V172">
        <v>10000</v>
      </c>
    </row>
    <row r="173" spans="21:22" x14ac:dyDescent="0.25">
      <c r="U173" s="5" t="s">
        <v>8221</v>
      </c>
      <c r="V173">
        <v>50000</v>
      </c>
    </row>
    <row r="174" spans="21:22" x14ac:dyDescent="0.25">
      <c r="U174" s="5" t="s">
        <v>8221</v>
      </c>
      <c r="V174">
        <v>95000</v>
      </c>
    </row>
    <row r="175" spans="21:22" x14ac:dyDescent="0.25">
      <c r="U175" s="5" t="s">
        <v>8221</v>
      </c>
      <c r="V175">
        <v>1110</v>
      </c>
    </row>
    <row r="176" spans="21:22" x14ac:dyDescent="0.25">
      <c r="U176" s="5" t="s">
        <v>8221</v>
      </c>
      <c r="V176">
        <v>6000</v>
      </c>
    </row>
    <row r="177" spans="21:22" x14ac:dyDescent="0.25">
      <c r="U177" s="5" t="s">
        <v>8221</v>
      </c>
      <c r="V177">
        <v>20000</v>
      </c>
    </row>
    <row r="178" spans="21:22" x14ac:dyDescent="0.25">
      <c r="U178" s="5" t="s">
        <v>8221</v>
      </c>
      <c r="V178">
        <v>1500</v>
      </c>
    </row>
    <row r="179" spans="21:22" x14ac:dyDescent="0.25">
      <c r="U179" s="5" t="s">
        <v>8221</v>
      </c>
      <c r="V179">
        <v>450</v>
      </c>
    </row>
    <row r="180" spans="21:22" x14ac:dyDescent="0.25">
      <c r="U180" s="5" t="s">
        <v>8221</v>
      </c>
      <c r="V180">
        <v>500000</v>
      </c>
    </row>
    <row r="181" spans="21:22" x14ac:dyDescent="0.25">
      <c r="U181" s="5" t="s">
        <v>8221</v>
      </c>
      <c r="V181">
        <v>1000</v>
      </c>
    </row>
    <row r="182" spans="21:22" x14ac:dyDescent="0.25">
      <c r="U182" s="5" t="s">
        <v>8221</v>
      </c>
      <c r="V182">
        <v>1200</v>
      </c>
    </row>
    <row r="183" spans="21:22" x14ac:dyDescent="0.25">
      <c r="U183" s="5" t="s">
        <v>8221</v>
      </c>
      <c r="V183">
        <v>3423</v>
      </c>
    </row>
    <row r="184" spans="21:22" x14ac:dyDescent="0.25">
      <c r="U184" s="5" t="s">
        <v>8221</v>
      </c>
      <c r="V184">
        <v>1000</v>
      </c>
    </row>
    <row r="185" spans="21:22" x14ac:dyDescent="0.25">
      <c r="U185" s="5" t="s">
        <v>8221</v>
      </c>
      <c r="V185">
        <v>12500</v>
      </c>
    </row>
    <row r="186" spans="21:22" x14ac:dyDescent="0.25">
      <c r="U186" s="5" t="s">
        <v>8221</v>
      </c>
      <c r="V186">
        <v>1500</v>
      </c>
    </row>
    <row r="187" spans="21:22" x14ac:dyDescent="0.25">
      <c r="U187" s="5" t="s">
        <v>8221</v>
      </c>
      <c r="V187">
        <v>40000</v>
      </c>
    </row>
    <row r="188" spans="21:22" x14ac:dyDescent="0.25">
      <c r="U188" s="5" t="s">
        <v>8221</v>
      </c>
      <c r="V188">
        <v>5000</v>
      </c>
    </row>
    <row r="189" spans="21:22" x14ac:dyDescent="0.25">
      <c r="U189" s="5" t="s">
        <v>8221</v>
      </c>
      <c r="V189">
        <v>5000</v>
      </c>
    </row>
    <row r="190" spans="21:22" x14ac:dyDescent="0.25">
      <c r="U190" s="5" t="s">
        <v>8221</v>
      </c>
      <c r="V190">
        <v>1500</v>
      </c>
    </row>
    <row r="191" spans="21:22" x14ac:dyDescent="0.25">
      <c r="U191" s="5" t="s">
        <v>8221</v>
      </c>
      <c r="V191">
        <v>500000</v>
      </c>
    </row>
    <row r="192" spans="21:22" x14ac:dyDescent="0.25">
      <c r="U192" s="5" t="s">
        <v>8221</v>
      </c>
      <c r="V192">
        <v>12000</v>
      </c>
    </row>
    <row r="193" spans="21:22" x14ac:dyDescent="0.25">
      <c r="U193" s="5" t="s">
        <v>8221</v>
      </c>
      <c r="V193">
        <v>5000</v>
      </c>
    </row>
    <row r="194" spans="21:22" x14ac:dyDescent="0.25">
      <c r="U194" s="5" t="s">
        <v>8221</v>
      </c>
      <c r="V194">
        <v>1000000</v>
      </c>
    </row>
    <row r="195" spans="21:22" x14ac:dyDescent="0.25">
      <c r="U195" s="5" t="s">
        <v>8221</v>
      </c>
      <c r="V195">
        <v>1000</v>
      </c>
    </row>
    <row r="196" spans="21:22" x14ac:dyDescent="0.25">
      <c r="U196" s="5" t="s">
        <v>8221</v>
      </c>
      <c r="V196">
        <v>2500</v>
      </c>
    </row>
    <row r="197" spans="21:22" x14ac:dyDescent="0.25">
      <c r="U197" s="5" t="s">
        <v>8221</v>
      </c>
      <c r="V197">
        <v>2000000</v>
      </c>
    </row>
    <row r="198" spans="21:22" x14ac:dyDescent="0.25">
      <c r="U198" s="5" t="s">
        <v>8221</v>
      </c>
      <c r="V198">
        <v>3500</v>
      </c>
    </row>
    <row r="199" spans="21:22" x14ac:dyDescent="0.25">
      <c r="U199" s="5" t="s">
        <v>8221</v>
      </c>
      <c r="V199">
        <v>2500</v>
      </c>
    </row>
    <row r="200" spans="21:22" x14ac:dyDescent="0.25">
      <c r="U200" s="5" t="s">
        <v>8221</v>
      </c>
      <c r="V200">
        <v>25000</v>
      </c>
    </row>
    <row r="201" spans="21:22" x14ac:dyDescent="0.25">
      <c r="U201" s="5" t="s">
        <v>8221</v>
      </c>
      <c r="V201">
        <v>10000</v>
      </c>
    </row>
    <row r="202" spans="21:22" x14ac:dyDescent="0.25">
      <c r="U202" s="5" t="s">
        <v>8221</v>
      </c>
      <c r="V202">
        <v>6000</v>
      </c>
    </row>
    <row r="203" spans="21:22" x14ac:dyDescent="0.25">
      <c r="U203" s="5" t="s">
        <v>8221</v>
      </c>
      <c r="V203">
        <v>650</v>
      </c>
    </row>
    <row r="204" spans="21:22" x14ac:dyDescent="0.25">
      <c r="U204" s="5" t="s">
        <v>8221</v>
      </c>
      <c r="V204">
        <v>6000</v>
      </c>
    </row>
    <row r="205" spans="21:22" x14ac:dyDescent="0.25">
      <c r="U205" s="5" t="s">
        <v>8221</v>
      </c>
      <c r="V205">
        <v>2500</v>
      </c>
    </row>
    <row r="206" spans="21:22" x14ac:dyDescent="0.25">
      <c r="U206" s="5" t="s">
        <v>8221</v>
      </c>
      <c r="V206">
        <v>300000</v>
      </c>
    </row>
    <row r="207" spans="21:22" x14ac:dyDescent="0.25">
      <c r="U207" s="5" t="s">
        <v>8221</v>
      </c>
      <c r="V207">
        <v>8000</v>
      </c>
    </row>
    <row r="208" spans="21:22" x14ac:dyDescent="0.25">
      <c r="U208" s="5" t="s">
        <v>8221</v>
      </c>
      <c r="V208">
        <v>12700</v>
      </c>
    </row>
    <row r="209" spans="21:22" x14ac:dyDescent="0.25">
      <c r="U209" s="5" t="s">
        <v>8221</v>
      </c>
      <c r="V209">
        <v>14000</v>
      </c>
    </row>
    <row r="210" spans="21:22" x14ac:dyDescent="0.25">
      <c r="U210" s="5" t="s">
        <v>8221</v>
      </c>
      <c r="V210">
        <v>50000</v>
      </c>
    </row>
    <row r="211" spans="21:22" x14ac:dyDescent="0.25">
      <c r="U211" s="5" t="s">
        <v>8221</v>
      </c>
      <c r="V211">
        <v>25000</v>
      </c>
    </row>
    <row r="212" spans="21:22" x14ac:dyDescent="0.25">
      <c r="U212" s="5" t="s">
        <v>8221</v>
      </c>
      <c r="V212">
        <v>12000</v>
      </c>
    </row>
    <row r="213" spans="21:22" x14ac:dyDescent="0.25">
      <c r="U213" s="5" t="s">
        <v>8221</v>
      </c>
      <c r="V213">
        <v>5000</v>
      </c>
    </row>
    <row r="214" spans="21:22" x14ac:dyDescent="0.25">
      <c r="U214" s="5" t="s">
        <v>8221</v>
      </c>
      <c r="V214">
        <v>6300</v>
      </c>
    </row>
    <row r="215" spans="21:22" x14ac:dyDescent="0.25">
      <c r="U215" s="5" t="s">
        <v>8221</v>
      </c>
      <c r="V215">
        <v>50000</v>
      </c>
    </row>
    <row r="216" spans="21:22" x14ac:dyDescent="0.25">
      <c r="U216" s="5" t="s">
        <v>8221</v>
      </c>
      <c r="V216">
        <v>12500</v>
      </c>
    </row>
    <row r="217" spans="21:22" x14ac:dyDescent="0.25">
      <c r="U217" s="5" t="s">
        <v>8221</v>
      </c>
      <c r="V217">
        <v>4400</v>
      </c>
    </row>
    <row r="218" spans="21:22" x14ac:dyDescent="0.25">
      <c r="U218" s="5" t="s">
        <v>8221</v>
      </c>
      <c r="V218">
        <v>50000</v>
      </c>
    </row>
    <row r="219" spans="21:22" x14ac:dyDescent="0.25">
      <c r="U219" s="5" t="s">
        <v>8221</v>
      </c>
      <c r="V219">
        <v>100000</v>
      </c>
    </row>
    <row r="220" spans="21:22" x14ac:dyDescent="0.25">
      <c r="U220" s="5" t="s">
        <v>8221</v>
      </c>
      <c r="V220">
        <v>5000</v>
      </c>
    </row>
    <row r="221" spans="21:22" x14ac:dyDescent="0.25">
      <c r="U221" s="5" t="s">
        <v>8221</v>
      </c>
      <c r="V221">
        <v>50000</v>
      </c>
    </row>
    <row r="222" spans="21:22" x14ac:dyDescent="0.25">
      <c r="U222" s="5" t="s">
        <v>8221</v>
      </c>
      <c r="V222">
        <v>50000</v>
      </c>
    </row>
    <row r="223" spans="21:22" x14ac:dyDescent="0.25">
      <c r="U223" s="5" t="s">
        <v>8221</v>
      </c>
      <c r="V223">
        <v>50000</v>
      </c>
    </row>
    <row r="224" spans="21:22" x14ac:dyDescent="0.25">
      <c r="U224" s="5" t="s">
        <v>8221</v>
      </c>
      <c r="V224">
        <v>1000</v>
      </c>
    </row>
    <row r="225" spans="21:22" x14ac:dyDescent="0.25">
      <c r="U225" s="5" t="s">
        <v>8221</v>
      </c>
      <c r="V225">
        <v>1500000</v>
      </c>
    </row>
    <row r="226" spans="21:22" x14ac:dyDescent="0.25">
      <c r="U226" s="5" t="s">
        <v>8221</v>
      </c>
      <c r="V226">
        <v>6000000</v>
      </c>
    </row>
    <row r="227" spans="21:22" x14ac:dyDescent="0.25">
      <c r="U227" s="5" t="s">
        <v>8221</v>
      </c>
      <c r="V227">
        <v>200</v>
      </c>
    </row>
    <row r="228" spans="21:22" x14ac:dyDescent="0.25">
      <c r="U228" s="5" t="s">
        <v>8221</v>
      </c>
      <c r="V228">
        <v>29000</v>
      </c>
    </row>
    <row r="229" spans="21:22" x14ac:dyDescent="0.25">
      <c r="U229" s="5" t="s">
        <v>8221</v>
      </c>
      <c r="V229">
        <v>28000</v>
      </c>
    </row>
    <row r="230" spans="21:22" x14ac:dyDescent="0.25">
      <c r="U230" s="5" t="s">
        <v>8221</v>
      </c>
      <c r="V230">
        <v>8000</v>
      </c>
    </row>
    <row r="231" spans="21:22" x14ac:dyDescent="0.25">
      <c r="U231" s="5" t="s">
        <v>8221</v>
      </c>
      <c r="V231">
        <v>3000</v>
      </c>
    </row>
    <row r="232" spans="21:22" x14ac:dyDescent="0.25">
      <c r="U232" s="5" t="s">
        <v>8221</v>
      </c>
      <c r="V232">
        <v>15000</v>
      </c>
    </row>
    <row r="233" spans="21:22" x14ac:dyDescent="0.25">
      <c r="U233" s="5" t="s">
        <v>8221</v>
      </c>
      <c r="V233">
        <v>1500000</v>
      </c>
    </row>
    <row r="234" spans="21:22" x14ac:dyDescent="0.25">
      <c r="U234" s="5" t="s">
        <v>8221</v>
      </c>
      <c r="V234">
        <v>4000</v>
      </c>
    </row>
    <row r="235" spans="21:22" x14ac:dyDescent="0.25">
      <c r="U235" s="5" t="s">
        <v>8221</v>
      </c>
      <c r="V235">
        <v>350000</v>
      </c>
    </row>
    <row r="236" spans="21:22" x14ac:dyDescent="0.25">
      <c r="U236" s="5" t="s">
        <v>8221</v>
      </c>
      <c r="V236">
        <v>1000</v>
      </c>
    </row>
    <row r="237" spans="21:22" x14ac:dyDescent="0.25">
      <c r="U237" s="5" t="s">
        <v>8221</v>
      </c>
      <c r="V237">
        <v>10000</v>
      </c>
    </row>
    <row r="238" spans="21:22" x14ac:dyDescent="0.25">
      <c r="U238" s="5" t="s">
        <v>8221</v>
      </c>
      <c r="V238">
        <v>150000</v>
      </c>
    </row>
    <row r="239" spans="21:22" x14ac:dyDescent="0.25">
      <c r="U239" s="5" t="s">
        <v>8221</v>
      </c>
      <c r="V239">
        <v>15000</v>
      </c>
    </row>
    <row r="240" spans="21:22" x14ac:dyDescent="0.25">
      <c r="U240" s="5" t="s">
        <v>8221</v>
      </c>
      <c r="V240">
        <v>26000</v>
      </c>
    </row>
    <row r="241" spans="21:22" x14ac:dyDescent="0.25">
      <c r="U241" s="5" t="s">
        <v>8221</v>
      </c>
      <c r="V241">
        <v>1000</v>
      </c>
    </row>
    <row r="242" spans="21:22" x14ac:dyDescent="0.25">
      <c r="U242" s="5" t="s">
        <v>8219</v>
      </c>
      <c r="V242">
        <v>15000</v>
      </c>
    </row>
    <row r="243" spans="21:22" x14ac:dyDescent="0.25">
      <c r="U243" s="5" t="s">
        <v>8219</v>
      </c>
      <c r="V243">
        <v>36400</v>
      </c>
    </row>
    <row r="244" spans="21:22" x14ac:dyDescent="0.25">
      <c r="U244" s="5" t="s">
        <v>8219</v>
      </c>
      <c r="V244">
        <v>13000</v>
      </c>
    </row>
    <row r="245" spans="21:22" x14ac:dyDescent="0.25">
      <c r="U245" s="5" t="s">
        <v>8219</v>
      </c>
      <c r="V245">
        <v>25000</v>
      </c>
    </row>
    <row r="246" spans="21:22" x14ac:dyDescent="0.25">
      <c r="U246" s="5" t="s">
        <v>8219</v>
      </c>
      <c r="V246">
        <v>3500</v>
      </c>
    </row>
    <row r="247" spans="21:22" x14ac:dyDescent="0.25">
      <c r="U247" s="5" t="s">
        <v>8219</v>
      </c>
      <c r="V247">
        <v>5000</v>
      </c>
    </row>
    <row r="248" spans="21:22" x14ac:dyDescent="0.25">
      <c r="U248" s="5" t="s">
        <v>8219</v>
      </c>
      <c r="V248">
        <v>5000</v>
      </c>
    </row>
    <row r="249" spans="21:22" x14ac:dyDescent="0.25">
      <c r="U249" s="5" t="s">
        <v>8219</v>
      </c>
      <c r="V249">
        <v>5000</v>
      </c>
    </row>
    <row r="250" spans="21:22" x14ac:dyDescent="0.25">
      <c r="U250" s="5" t="s">
        <v>8219</v>
      </c>
      <c r="V250">
        <v>85000</v>
      </c>
    </row>
    <row r="251" spans="21:22" x14ac:dyDescent="0.25">
      <c r="U251" s="5" t="s">
        <v>8219</v>
      </c>
      <c r="V251">
        <v>10000</v>
      </c>
    </row>
    <row r="252" spans="21:22" x14ac:dyDescent="0.25">
      <c r="U252" s="5" t="s">
        <v>8219</v>
      </c>
      <c r="V252">
        <v>30000</v>
      </c>
    </row>
    <row r="253" spans="21:22" x14ac:dyDescent="0.25">
      <c r="U253" s="5" t="s">
        <v>8219</v>
      </c>
      <c r="V253">
        <v>3500</v>
      </c>
    </row>
    <row r="254" spans="21:22" x14ac:dyDescent="0.25">
      <c r="U254" s="5" t="s">
        <v>8219</v>
      </c>
      <c r="V254">
        <v>5000</v>
      </c>
    </row>
    <row r="255" spans="21:22" x14ac:dyDescent="0.25">
      <c r="U255" s="5" t="s">
        <v>8219</v>
      </c>
      <c r="V255">
        <v>1500</v>
      </c>
    </row>
    <row r="256" spans="21:22" x14ac:dyDescent="0.25">
      <c r="U256" s="5" t="s">
        <v>8219</v>
      </c>
      <c r="V256">
        <v>24000</v>
      </c>
    </row>
    <row r="257" spans="21:22" x14ac:dyDescent="0.25">
      <c r="U257" s="5" t="s">
        <v>8219</v>
      </c>
      <c r="V257">
        <v>8000</v>
      </c>
    </row>
    <row r="258" spans="21:22" x14ac:dyDescent="0.25">
      <c r="U258" s="5" t="s">
        <v>8219</v>
      </c>
      <c r="V258">
        <v>13000</v>
      </c>
    </row>
    <row r="259" spans="21:22" x14ac:dyDescent="0.25">
      <c r="U259" s="5" t="s">
        <v>8219</v>
      </c>
      <c r="V259">
        <v>35000</v>
      </c>
    </row>
    <row r="260" spans="21:22" x14ac:dyDescent="0.25">
      <c r="U260" s="5" t="s">
        <v>8219</v>
      </c>
      <c r="V260">
        <v>30000</v>
      </c>
    </row>
    <row r="261" spans="21:22" x14ac:dyDescent="0.25">
      <c r="U261" s="5" t="s">
        <v>8219</v>
      </c>
      <c r="V261">
        <v>75000</v>
      </c>
    </row>
    <row r="262" spans="21:22" x14ac:dyDescent="0.25">
      <c r="U262" s="5" t="s">
        <v>8219</v>
      </c>
      <c r="V262">
        <v>10000</v>
      </c>
    </row>
    <row r="263" spans="21:22" x14ac:dyDescent="0.25">
      <c r="U263" s="5" t="s">
        <v>8219</v>
      </c>
      <c r="V263">
        <v>20000</v>
      </c>
    </row>
    <row r="264" spans="21:22" x14ac:dyDescent="0.25">
      <c r="U264" s="5" t="s">
        <v>8219</v>
      </c>
      <c r="V264">
        <v>2500</v>
      </c>
    </row>
    <row r="265" spans="21:22" x14ac:dyDescent="0.25">
      <c r="U265" s="5" t="s">
        <v>8219</v>
      </c>
      <c r="V265">
        <v>25000</v>
      </c>
    </row>
    <row r="266" spans="21:22" x14ac:dyDescent="0.25">
      <c r="U266" s="5" t="s">
        <v>8219</v>
      </c>
      <c r="V266">
        <v>5000</v>
      </c>
    </row>
    <row r="267" spans="21:22" x14ac:dyDescent="0.25">
      <c r="U267" s="5" t="s">
        <v>8219</v>
      </c>
      <c r="V267">
        <v>5000</v>
      </c>
    </row>
    <row r="268" spans="21:22" x14ac:dyDescent="0.25">
      <c r="U268" s="5" t="s">
        <v>8219</v>
      </c>
      <c r="V268">
        <v>1000</v>
      </c>
    </row>
    <row r="269" spans="21:22" x14ac:dyDescent="0.25">
      <c r="U269" s="5" t="s">
        <v>8219</v>
      </c>
      <c r="V269">
        <v>9850</v>
      </c>
    </row>
    <row r="270" spans="21:22" x14ac:dyDescent="0.25">
      <c r="U270" s="5" t="s">
        <v>8219</v>
      </c>
      <c r="V270">
        <v>5000</v>
      </c>
    </row>
    <row r="271" spans="21:22" x14ac:dyDescent="0.25">
      <c r="U271" s="5" t="s">
        <v>8219</v>
      </c>
      <c r="V271">
        <v>100000</v>
      </c>
    </row>
    <row r="272" spans="21:22" x14ac:dyDescent="0.25">
      <c r="U272" s="5" t="s">
        <v>8219</v>
      </c>
      <c r="V272">
        <v>2300</v>
      </c>
    </row>
    <row r="273" spans="21:22" x14ac:dyDescent="0.25">
      <c r="U273" s="5" t="s">
        <v>8219</v>
      </c>
      <c r="V273">
        <v>30000</v>
      </c>
    </row>
    <row r="274" spans="21:22" x14ac:dyDescent="0.25">
      <c r="U274" s="5" t="s">
        <v>8219</v>
      </c>
      <c r="V274">
        <v>3000</v>
      </c>
    </row>
    <row r="275" spans="21:22" x14ac:dyDescent="0.25">
      <c r="U275" s="5" t="s">
        <v>8219</v>
      </c>
      <c r="V275">
        <v>5000</v>
      </c>
    </row>
    <row r="276" spans="21:22" x14ac:dyDescent="0.25">
      <c r="U276" s="5" t="s">
        <v>8219</v>
      </c>
      <c r="V276">
        <v>4000</v>
      </c>
    </row>
    <row r="277" spans="21:22" x14ac:dyDescent="0.25">
      <c r="U277" s="5" t="s">
        <v>8219</v>
      </c>
      <c r="V277">
        <v>20000</v>
      </c>
    </row>
    <row r="278" spans="21:22" x14ac:dyDescent="0.25">
      <c r="U278" s="5" t="s">
        <v>8219</v>
      </c>
      <c r="V278">
        <v>4000</v>
      </c>
    </row>
    <row r="279" spans="21:22" x14ac:dyDescent="0.25">
      <c r="U279" s="5" t="s">
        <v>8219</v>
      </c>
      <c r="V279">
        <v>65000</v>
      </c>
    </row>
    <row r="280" spans="21:22" x14ac:dyDescent="0.25">
      <c r="U280" s="5" t="s">
        <v>8219</v>
      </c>
      <c r="V280">
        <v>27000</v>
      </c>
    </row>
    <row r="281" spans="21:22" x14ac:dyDescent="0.25">
      <c r="U281" s="5" t="s">
        <v>8219</v>
      </c>
      <c r="V281">
        <v>17000</v>
      </c>
    </row>
    <row r="282" spans="21:22" x14ac:dyDescent="0.25">
      <c r="U282" s="5" t="s">
        <v>8219</v>
      </c>
      <c r="V282">
        <v>75000</v>
      </c>
    </row>
    <row r="283" spans="21:22" x14ac:dyDescent="0.25">
      <c r="U283" s="5" t="s">
        <v>8219</v>
      </c>
      <c r="V283">
        <v>5500</v>
      </c>
    </row>
    <row r="284" spans="21:22" x14ac:dyDescent="0.25">
      <c r="U284" s="5" t="s">
        <v>8219</v>
      </c>
      <c r="V284">
        <v>45000</v>
      </c>
    </row>
    <row r="285" spans="21:22" x14ac:dyDescent="0.25">
      <c r="U285" s="5" t="s">
        <v>8219</v>
      </c>
      <c r="V285">
        <v>18000</v>
      </c>
    </row>
    <row r="286" spans="21:22" x14ac:dyDescent="0.25">
      <c r="U286" s="5" t="s">
        <v>8219</v>
      </c>
      <c r="V286">
        <v>40000</v>
      </c>
    </row>
    <row r="287" spans="21:22" x14ac:dyDescent="0.25">
      <c r="U287" s="5" t="s">
        <v>8219</v>
      </c>
      <c r="V287">
        <v>14000</v>
      </c>
    </row>
    <row r="288" spans="21:22" x14ac:dyDescent="0.25">
      <c r="U288" s="5" t="s">
        <v>8219</v>
      </c>
      <c r="V288">
        <v>15000</v>
      </c>
    </row>
    <row r="289" spans="21:22" x14ac:dyDescent="0.25">
      <c r="U289" s="5" t="s">
        <v>8219</v>
      </c>
      <c r="V289">
        <v>15000</v>
      </c>
    </row>
    <row r="290" spans="21:22" x14ac:dyDescent="0.25">
      <c r="U290" s="5" t="s">
        <v>8219</v>
      </c>
      <c r="V290">
        <v>50000</v>
      </c>
    </row>
    <row r="291" spans="21:22" x14ac:dyDescent="0.25">
      <c r="U291" s="5" t="s">
        <v>8219</v>
      </c>
      <c r="V291">
        <v>15000</v>
      </c>
    </row>
    <row r="292" spans="21:22" x14ac:dyDescent="0.25">
      <c r="U292" s="5" t="s">
        <v>8219</v>
      </c>
      <c r="V292">
        <v>4500</v>
      </c>
    </row>
    <row r="293" spans="21:22" x14ac:dyDescent="0.25">
      <c r="U293" s="5" t="s">
        <v>8219</v>
      </c>
      <c r="V293">
        <v>5000</v>
      </c>
    </row>
    <row r="294" spans="21:22" x14ac:dyDescent="0.25">
      <c r="U294" s="5" t="s">
        <v>8219</v>
      </c>
      <c r="V294">
        <v>75000</v>
      </c>
    </row>
    <row r="295" spans="21:22" x14ac:dyDescent="0.25">
      <c r="U295" s="5" t="s">
        <v>8219</v>
      </c>
      <c r="V295">
        <v>26000</v>
      </c>
    </row>
    <row r="296" spans="21:22" x14ac:dyDescent="0.25">
      <c r="U296" s="5" t="s">
        <v>8219</v>
      </c>
      <c r="V296">
        <v>5000</v>
      </c>
    </row>
    <row r="297" spans="21:22" x14ac:dyDescent="0.25">
      <c r="U297" s="5" t="s">
        <v>8219</v>
      </c>
      <c r="V297">
        <v>50000</v>
      </c>
    </row>
    <row r="298" spans="21:22" x14ac:dyDescent="0.25">
      <c r="U298" s="5" t="s">
        <v>8219</v>
      </c>
      <c r="V298">
        <v>25000</v>
      </c>
    </row>
    <row r="299" spans="21:22" x14ac:dyDescent="0.25">
      <c r="U299" s="5" t="s">
        <v>8219</v>
      </c>
      <c r="V299">
        <v>20000</v>
      </c>
    </row>
    <row r="300" spans="21:22" x14ac:dyDescent="0.25">
      <c r="U300" s="5" t="s">
        <v>8219</v>
      </c>
      <c r="V300">
        <v>126000</v>
      </c>
    </row>
    <row r="301" spans="21:22" x14ac:dyDescent="0.25">
      <c r="U301" s="5" t="s">
        <v>8219</v>
      </c>
      <c r="V301">
        <v>10000</v>
      </c>
    </row>
    <row r="302" spans="21:22" x14ac:dyDescent="0.25">
      <c r="U302" s="5" t="s">
        <v>8219</v>
      </c>
      <c r="V302">
        <v>25000</v>
      </c>
    </row>
    <row r="303" spans="21:22" x14ac:dyDescent="0.25">
      <c r="U303" s="5" t="s">
        <v>8219</v>
      </c>
      <c r="V303">
        <v>13000</v>
      </c>
    </row>
    <row r="304" spans="21:22" x14ac:dyDescent="0.25">
      <c r="U304" s="5" t="s">
        <v>8219</v>
      </c>
      <c r="V304">
        <v>10000</v>
      </c>
    </row>
    <row r="305" spans="21:22" x14ac:dyDescent="0.25">
      <c r="U305" s="5" t="s">
        <v>8219</v>
      </c>
      <c r="V305">
        <v>3000</v>
      </c>
    </row>
    <row r="306" spans="21:22" x14ac:dyDescent="0.25">
      <c r="U306" s="5" t="s">
        <v>8219</v>
      </c>
      <c r="V306">
        <v>3400</v>
      </c>
    </row>
    <row r="307" spans="21:22" x14ac:dyDescent="0.25">
      <c r="U307" s="5" t="s">
        <v>8219</v>
      </c>
      <c r="V307">
        <v>7500</v>
      </c>
    </row>
    <row r="308" spans="21:22" x14ac:dyDescent="0.25">
      <c r="U308" s="5" t="s">
        <v>8219</v>
      </c>
      <c r="V308">
        <v>1000</v>
      </c>
    </row>
    <row r="309" spans="21:22" x14ac:dyDescent="0.25">
      <c r="U309" s="5" t="s">
        <v>8219</v>
      </c>
      <c r="V309">
        <v>22000</v>
      </c>
    </row>
    <row r="310" spans="21:22" x14ac:dyDescent="0.25">
      <c r="U310" s="5" t="s">
        <v>8219</v>
      </c>
      <c r="V310">
        <v>12000</v>
      </c>
    </row>
    <row r="311" spans="21:22" x14ac:dyDescent="0.25">
      <c r="U311" s="5" t="s">
        <v>8219</v>
      </c>
      <c r="V311">
        <v>18000</v>
      </c>
    </row>
    <row r="312" spans="21:22" x14ac:dyDescent="0.25">
      <c r="U312" s="5" t="s">
        <v>8219</v>
      </c>
      <c r="V312">
        <v>1000</v>
      </c>
    </row>
    <row r="313" spans="21:22" x14ac:dyDescent="0.25">
      <c r="U313" s="5" t="s">
        <v>8219</v>
      </c>
      <c r="V313">
        <v>20000</v>
      </c>
    </row>
    <row r="314" spans="21:22" x14ac:dyDescent="0.25">
      <c r="U314" s="5" t="s">
        <v>8219</v>
      </c>
      <c r="V314">
        <v>8000</v>
      </c>
    </row>
    <row r="315" spans="21:22" x14ac:dyDescent="0.25">
      <c r="U315" s="5" t="s">
        <v>8219</v>
      </c>
      <c r="V315">
        <v>17000</v>
      </c>
    </row>
    <row r="316" spans="21:22" x14ac:dyDescent="0.25">
      <c r="U316" s="5" t="s">
        <v>8219</v>
      </c>
      <c r="V316">
        <v>1000</v>
      </c>
    </row>
    <row r="317" spans="21:22" x14ac:dyDescent="0.25">
      <c r="U317" s="5" t="s">
        <v>8219</v>
      </c>
      <c r="V317">
        <v>25000</v>
      </c>
    </row>
    <row r="318" spans="21:22" x14ac:dyDescent="0.25">
      <c r="U318" s="5" t="s">
        <v>8219</v>
      </c>
      <c r="V318">
        <v>15000</v>
      </c>
    </row>
    <row r="319" spans="21:22" x14ac:dyDescent="0.25">
      <c r="U319" s="5" t="s">
        <v>8219</v>
      </c>
      <c r="V319">
        <v>30000</v>
      </c>
    </row>
    <row r="320" spans="21:22" x14ac:dyDescent="0.25">
      <c r="U320" s="5" t="s">
        <v>8219</v>
      </c>
      <c r="V320">
        <v>5000</v>
      </c>
    </row>
    <row r="321" spans="21:22" x14ac:dyDescent="0.25">
      <c r="U321" s="5" t="s">
        <v>8219</v>
      </c>
      <c r="V321">
        <v>5000</v>
      </c>
    </row>
    <row r="322" spans="21:22" x14ac:dyDescent="0.25">
      <c r="U322" s="5" t="s">
        <v>8219</v>
      </c>
      <c r="V322">
        <v>20000</v>
      </c>
    </row>
    <row r="323" spans="21:22" x14ac:dyDescent="0.25">
      <c r="U323" s="5" t="s">
        <v>8219</v>
      </c>
      <c r="V323">
        <v>35000</v>
      </c>
    </row>
    <row r="324" spans="21:22" x14ac:dyDescent="0.25">
      <c r="U324" s="5" t="s">
        <v>8219</v>
      </c>
      <c r="V324">
        <v>25000</v>
      </c>
    </row>
    <row r="325" spans="21:22" x14ac:dyDescent="0.25">
      <c r="U325" s="5" t="s">
        <v>8219</v>
      </c>
      <c r="V325">
        <v>5400</v>
      </c>
    </row>
    <row r="326" spans="21:22" x14ac:dyDescent="0.25">
      <c r="U326" s="5" t="s">
        <v>8219</v>
      </c>
      <c r="V326">
        <v>8500</v>
      </c>
    </row>
    <row r="327" spans="21:22" x14ac:dyDescent="0.25">
      <c r="U327" s="5" t="s">
        <v>8219</v>
      </c>
      <c r="V327">
        <v>50000</v>
      </c>
    </row>
    <row r="328" spans="21:22" x14ac:dyDescent="0.25">
      <c r="U328" s="5" t="s">
        <v>8219</v>
      </c>
      <c r="V328">
        <v>150000</v>
      </c>
    </row>
    <row r="329" spans="21:22" x14ac:dyDescent="0.25">
      <c r="U329" s="5" t="s">
        <v>8219</v>
      </c>
      <c r="V329">
        <v>4000</v>
      </c>
    </row>
    <row r="330" spans="21:22" x14ac:dyDescent="0.25">
      <c r="U330" s="5" t="s">
        <v>8219</v>
      </c>
      <c r="V330">
        <v>75000</v>
      </c>
    </row>
    <row r="331" spans="21:22" x14ac:dyDescent="0.25">
      <c r="U331" s="5" t="s">
        <v>8219</v>
      </c>
      <c r="V331">
        <v>10000</v>
      </c>
    </row>
    <row r="332" spans="21:22" x14ac:dyDescent="0.25">
      <c r="U332" s="5" t="s">
        <v>8219</v>
      </c>
      <c r="V332">
        <v>35000</v>
      </c>
    </row>
    <row r="333" spans="21:22" x14ac:dyDescent="0.25">
      <c r="U333" s="5" t="s">
        <v>8219</v>
      </c>
      <c r="V333">
        <v>40000</v>
      </c>
    </row>
    <row r="334" spans="21:22" x14ac:dyDescent="0.25">
      <c r="U334" s="5" t="s">
        <v>8219</v>
      </c>
      <c r="V334">
        <v>100000</v>
      </c>
    </row>
    <row r="335" spans="21:22" x14ac:dyDescent="0.25">
      <c r="U335" s="5" t="s">
        <v>8219</v>
      </c>
      <c r="V335">
        <v>40000</v>
      </c>
    </row>
    <row r="336" spans="21:22" x14ac:dyDescent="0.25">
      <c r="U336" s="5" t="s">
        <v>8219</v>
      </c>
      <c r="V336">
        <v>10000</v>
      </c>
    </row>
    <row r="337" spans="21:22" x14ac:dyDescent="0.25">
      <c r="U337" s="5" t="s">
        <v>8219</v>
      </c>
      <c r="V337">
        <v>8500</v>
      </c>
    </row>
    <row r="338" spans="21:22" x14ac:dyDescent="0.25">
      <c r="U338" s="5" t="s">
        <v>8219</v>
      </c>
      <c r="V338">
        <v>25000</v>
      </c>
    </row>
    <row r="339" spans="21:22" x14ac:dyDescent="0.25">
      <c r="U339" s="5" t="s">
        <v>8219</v>
      </c>
      <c r="V339">
        <v>3000</v>
      </c>
    </row>
    <row r="340" spans="21:22" x14ac:dyDescent="0.25">
      <c r="U340" s="5" t="s">
        <v>8219</v>
      </c>
      <c r="V340">
        <v>15000</v>
      </c>
    </row>
    <row r="341" spans="21:22" x14ac:dyDescent="0.25">
      <c r="U341" s="5" t="s">
        <v>8219</v>
      </c>
      <c r="V341">
        <v>6000</v>
      </c>
    </row>
    <row r="342" spans="21:22" x14ac:dyDescent="0.25">
      <c r="U342" s="5" t="s">
        <v>8219</v>
      </c>
      <c r="V342">
        <v>35000</v>
      </c>
    </row>
    <row r="343" spans="21:22" x14ac:dyDescent="0.25">
      <c r="U343" s="5" t="s">
        <v>8219</v>
      </c>
      <c r="V343">
        <v>3500</v>
      </c>
    </row>
    <row r="344" spans="21:22" x14ac:dyDescent="0.25">
      <c r="U344" s="5" t="s">
        <v>8219</v>
      </c>
      <c r="V344">
        <v>55000</v>
      </c>
    </row>
    <row r="345" spans="21:22" x14ac:dyDescent="0.25">
      <c r="U345" s="5" t="s">
        <v>8219</v>
      </c>
      <c r="V345">
        <v>30000</v>
      </c>
    </row>
    <row r="346" spans="21:22" x14ac:dyDescent="0.25">
      <c r="U346" s="5" t="s">
        <v>8219</v>
      </c>
      <c r="V346">
        <v>33500</v>
      </c>
    </row>
    <row r="347" spans="21:22" x14ac:dyDescent="0.25">
      <c r="U347" s="5" t="s">
        <v>8219</v>
      </c>
      <c r="V347">
        <v>14500</v>
      </c>
    </row>
    <row r="348" spans="21:22" x14ac:dyDescent="0.25">
      <c r="U348" s="5" t="s">
        <v>8219</v>
      </c>
      <c r="V348">
        <v>10000</v>
      </c>
    </row>
    <row r="349" spans="21:22" x14ac:dyDescent="0.25">
      <c r="U349" s="5" t="s">
        <v>8219</v>
      </c>
      <c r="V349">
        <v>40000</v>
      </c>
    </row>
    <row r="350" spans="21:22" x14ac:dyDescent="0.25">
      <c r="U350" s="5" t="s">
        <v>8219</v>
      </c>
      <c r="V350">
        <v>10000</v>
      </c>
    </row>
    <row r="351" spans="21:22" x14ac:dyDescent="0.25">
      <c r="U351" s="5" t="s">
        <v>8219</v>
      </c>
      <c r="V351">
        <v>11260</v>
      </c>
    </row>
    <row r="352" spans="21:22" x14ac:dyDescent="0.25">
      <c r="U352" s="5" t="s">
        <v>8219</v>
      </c>
      <c r="V352">
        <v>25000</v>
      </c>
    </row>
    <row r="353" spans="21:22" x14ac:dyDescent="0.25">
      <c r="U353" s="5" t="s">
        <v>8219</v>
      </c>
      <c r="V353">
        <v>34000</v>
      </c>
    </row>
    <row r="354" spans="21:22" x14ac:dyDescent="0.25">
      <c r="U354" s="5" t="s">
        <v>8219</v>
      </c>
      <c r="V354">
        <v>10000</v>
      </c>
    </row>
    <row r="355" spans="21:22" x14ac:dyDescent="0.25">
      <c r="U355" s="5" t="s">
        <v>8219</v>
      </c>
      <c r="V355">
        <v>58425</v>
      </c>
    </row>
    <row r="356" spans="21:22" x14ac:dyDescent="0.25">
      <c r="U356" s="5" t="s">
        <v>8219</v>
      </c>
      <c r="V356">
        <v>3500</v>
      </c>
    </row>
    <row r="357" spans="21:22" x14ac:dyDescent="0.25">
      <c r="U357" s="5" t="s">
        <v>8219</v>
      </c>
      <c r="V357">
        <v>35000</v>
      </c>
    </row>
    <row r="358" spans="21:22" x14ac:dyDescent="0.25">
      <c r="U358" s="5" t="s">
        <v>8219</v>
      </c>
      <c r="V358">
        <v>7500</v>
      </c>
    </row>
    <row r="359" spans="21:22" x14ac:dyDescent="0.25">
      <c r="U359" s="5" t="s">
        <v>8219</v>
      </c>
      <c r="V359">
        <v>15000</v>
      </c>
    </row>
    <row r="360" spans="21:22" x14ac:dyDescent="0.25">
      <c r="U360" s="5" t="s">
        <v>8219</v>
      </c>
      <c r="V360">
        <v>50000</v>
      </c>
    </row>
    <row r="361" spans="21:22" x14ac:dyDescent="0.25">
      <c r="U361" s="5" t="s">
        <v>8219</v>
      </c>
      <c r="V361">
        <v>24200</v>
      </c>
    </row>
    <row r="362" spans="21:22" x14ac:dyDescent="0.25">
      <c r="U362" s="5" t="s">
        <v>8219</v>
      </c>
      <c r="V362">
        <v>12000</v>
      </c>
    </row>
    <row r="363" spans="21:22" x14ac:dyDescent="0.25">
      <c r="U363" s="5" t="s">
        <v>8219</v>
      </c>
      <c r="V363">
        <v>35000</v>
      </c>
    </row>
    <row r="364" spans="21:22" x14ac:dyDescent="0.25">
      <c r="U364" s="5" t="s">
        <v>8219</v>
      </c>
      <c r="V364">
        <v>9665</v>
      </c>
    </row>
    <row r="365" spans="21:22" x14ac:dyDescent="0.25">
      <c r="U365" s="5" t="s">
        <v>8219</v>
      </c>
      <c r="V365">
        <v>8925</v>
      </c>
    </row>
    <row r="366" spans="21:22" x14ac:dyDescent="0.25">
      <c r="U366" s="5" t="s">
        <v>8219</v>
      </c>
      <c r="V366">
        <v>7000</v>
      </c>
    </row>
    <row r="367" spans="21:22" x14ac:dyDescent="0.25">
      <c r="U367" s="5" t="s">
        <v>8219</v>
      </c>
      <c r="V367">
        <v>15000</v>
      </c>
    </row>
    <row r="368" spans="21:22" x14ac:dyDescent="0.25">
      <c r="U368" s="5" t="s">
        <v>8219</v>
      </c>
      <c r="V368">
        <v>38000</v>
      </c>
    </row>
    <row r="369" spans="21:22" x14ac:dyDescent="0.25">
      <c r="U369" s="5" t="s">
        <v>8219</v>
      </c>
      <c r="V369">
        <v>10000</v>
      </c>
    </row>
    <row r="370" spans="21:22" x14ac:dyDescent="0.25">
      <c r="U370" s="5" t="s">
        <v>8219</v>
      </c>
      <c r="V370">
        <v>12500</v>
      </c>
    </row>
    <row r="371" spans="21:22" x14ac:dyDescent="0.25">
      <c r="U371" s="5" t="s">
        <v>8219</v>
      </c>
      <c r="V371">
        <v>6500</v>
      </c>
    </row>
    <row r="372" spans="21:22" x14ac:dyDescent="0.25">
      <c r="U372" s="5" t="s">
        <v>8219</v>
      </c>
      <c r="V372">
        <v>25000</v>
      </c>
    </row>
    <row r="373" spans="21:22" x14ac:dyDescent="0.25">
      <c r="U373" s="5" t="s">
        <v>8219</v>
      </c>
      <c r="V373">
        <v>150000</v>
      </c>
    </row>
    <row r="374" spans="21:22" x14ac:dyDescent="0.25">
      <c r="U374" s="5" t="s">
        <v>8219</v>
      </c>
      <c r="V374">
        <v>300</v>
      </c>
    </row>
    <row r="375" spans="21:22" x14ac:dyDescent="0.25">
      <c r="U375" s="5" t="s">
        <v>8219</v>
      </c>
      <c r="V375">
        <v>7500</v>
      </c>
    </row>
    <row r="376" spans="21:22" x14ac:dyDescent="0.25">
      <c r="U376" s="5" t="s">
        <v>8219</v>
      </c>
      <c r="V376">
        <v>6000</v>
      </c>
    </row>
    <row r="377" spans="21:22" x14ac:dyDescent="0.25">
      <c r="U377" s="5" t="s">
        <v>8219</v>
      </c>
      <c r="V377">
        <v>500</v>
      </c>
    </row>
    <row r="378" spans="21:22" x14ac:dyDescent="0.25">
      <c r="U378" s="5" t="s">
        <v>8219</v>
      </c>
      <c r="V378">
        <v>2450</v>
      </c>
    </row>
    <row r="379" spans="21:22" x14ac:dyDescent="0.25">
      <c r="U379" s="5" t="s">
        <v>8219</v>
      </c>
      <c r="V379">
        <v>12000</v>
      </c>
    </row>
    <row r="380" spans="21:22" x14ac:dyDescent="0.25">
      <c r="U380" s="5" t="s">
        <v>8219</v>
      </c>
      <c r="V380">
        <v>3000</v>
      </c>
    </row>
    <row r="381" spans="21:22" x14ac:dyDescent="0.25">
      <c r="U381" s="5" t="s">
        <v>8219</v>
      </c>
      <c r="V381">
        <v>15000</v>
      </c>
    </row>
    <row r="382" spans="21:22" x14ac:dyDescent="0.25">
      <c r="U382" s="5" t="s">
        <v>8219</v>
      </c>
      <c r="V382">
        <v>4000</v>
      </c>
    </row>
    <row r="383" spans="21:22" x14ac:dyDescent="0.25">
      <c r="U383" s="5" t="s">
        <v>8219</v>
      </c>
      <c r="V383">
        <v>25000</v>
      </c>
    </row>
    <row r="384" spans="21:22" x14ac:dyDescent="0.25">
      <c r="U384" s="5" t="s">
        <v>8219</v>
      </c>
      <c r="V384">
        <v>600</v>
      </c>
    </row>
    <row r="385" spans="21:22" x14ac:dyDescent="0.25">
      <c r="U385" s="5" t="s">
        <v>8219</v>
      </c>
      <c r="V385">
        <v>999</v>
      </c>
    </row>
    <row r="386" spans="21:22" x14ac:dyDescent="0.25">
      <c r="U386" s="5" t="s">
        <v>8219</v>
      </c>
      <c r="V386">
        <v>20000</v>
      </c>
    </row>
    <row r="387" spans="21:22" x14ac:dyDescent="0.25">
      <c r="U387" s="5" t="s">
        <v>8219</v>
      </c>
      <c r="V387">
        <v>25000</v>
      </c>
    </row>
    <row r="388" spans="21:22" x14ac:dyDescent="0.25">
      <c r="U388" s="5" t="s">
        <v>8219</v>
      </c>
      <c r="V388">
        <v>600</v>
      </c>
    </row>
    <row r="389" spans="21:22" x14ac:dyDescent="0.25">
      <c r="U389" s="5" t="s">
        <v>8219</v>
      </c>
      <c r="V389">
        <v>38000</v>
      </c>
    </row>
    <row r="390" spans="21:22" x14ac:dyDescent="0.25">
      <c r="U390" s="5" t="s">
        <v>8219</v>
      </c>
      <c r="V390">
        <v>5000</v>
      </c>
    </row>
    <row r="391" spans="21:22" x14ac:dyDescent="0.25">
      <c r="U391" s="5" t="s">
        <v>8219</v>
      </c>
      <c r="V391">
        <v>68000</v>
      </c>
    </row>
    <row r="392" spans="21:22" x14ac:dyDescent="0.25">
      <c r="U392" s="5" t="s">
        <v>8219</v>
      </c>
      <c r="V392">
        <v>1000</v>
      </c>
    </row>
    <row r="393" spans="21:22" x14ac:dyDescent="0.25">
      <c r="U393" s="5" t="s">
        <v>8219</v>
      </c>
      <c r="V393">
        <v>20000</v>
      </c>
    </row>
    <row r="394" spans="21:22" x14ac:dyDescent="0.25">
      <c r="U394" s="5" t="s">
        <v>8219</v>
      </c>
      <c r="V394">
        <v>18500</v>
      </c>
    </row>
    <row r="395" spans="21:22" x14ac:dyDescent="0.25">
      <c r="U395" s="5" t="s">
        <v>8219</v>
      </c>
      <c r="V395">
        <v>50000</v>
      </c>
    </row>
    <row r="396" spans="21:22" x14ac:dyDescent="0.25">
      <c r="U396" s="5" t="s">
        <v>8219</v>
      </c>
      <c r="V396">
        <v>4700</v>
      </c>
    </row>
    <row r="397" spans="21:22" x14ac:dyDescent="0.25">
      <c r="U397" s="5" t="s">
        <v>8219</v>
      </c>
      <c r="V397">
        <v>10000</v>
      </c>
    </row>
    <row r="398" spans="21:22" x14ac:dyDescent="0.25">
      <c r="U398" s="5" t="s">
        <v>8219</v>
      </c>
      <c r="V398">
        <v>15000</v>
      </c>
    </row>
    <row r="399" spans="21:22" x14ac:dyDescent="0.25">
      <c r="U399" s="5" t="s">
        <v>8219</v>
      </c>
      <c r="V399">
        <v>12444</v>
      </c>
    </row>
    <row r="400" spans="21:22" x14ac:dyDescent="0.25">
      <c r="U400" s="5" t="s">
        <v>8219</v>
      </c>
      <c r="V400">
        <v>7500</v>
      </c>
    </row>
    <row r="401" spans="21:22" x14ac:dyDescent="0.25">
      <c r="U401" s="5" t="s">
        <v>8219</v>
      </c>
      <c r="V401">
        <v>20000</v>
      </c>
    </row>
    <row r="402" spans="21:22" x14ac:dyDescent="0.25">
      <c r="U402" s="5" t="s">
        <v>8219</v>
      </c>
      <c r="V402">
        <v>10000</v>
      </c>
    </row>
    <row r="403" spans="21:22" x14ac:dyDescent="0.25">
      <c r="U403" s="5" t="s">
        <v>8219</v>
      </c>
      <c r="V403">
        <v>50000</v>
      </c>
    </row>
    <row r="404" spans="21:22" x14ac:dyDescent="0.25">
      <c r="U404" s="5" t="s">
        <v>8219</v>
      </c>
      <c r="V404">
        <v>2000</v>
      </c>
    </row>
    <row r="405" spans="21:22" x14ac:dyDescent="0.25">
      <c r="U405" s="5" t="s">
        <v>8219</v>
      </c>
      <c r="V405">
        <v>5000</v>
      </c>
    </row>
    <row r="406" spans="21:22" x14ac:dyDescent="0.25">
      <c r="U406" s="5" t="s">
        <v>8219</v>
      </c>
      <c r="V406">
        <v>35000</v>
      </c>
    </row>
    <row r="407" spans="21:22" x14ac:dyDescent="0.25">
      <c r="U407" s="5" t="s">
        <v>8219</v>
      </c>
      <c r="V407">
        <v>2820</v>
      </c>
    </row>
    <row r="408" spans="21:22" x14ac:dyDescent="0.25">
      <c r="U408" s="5" t="s">
        <v>8219</v>
      </c>
      <c r="V408">
        <v>2800</v>
      </c>
    </row>
    <row r="409" spans="21:22" x14ac:dyDescent="0.25">
      <c r="U409" s="5" t="s">
        <v>8219</v>
      </c>
      <c r="V409">
        <v>2000</v>
      </c>
    </row>
    <row r="410" spans="21:22" x14ac:dyDescent="0.25">
      <c r="U410" s="5" t="s">
        <v>8219</v>
      </c>
      <c r="V410">
        <v>6000</v>
      </c>
    </row>
    <row r="411" spans="21:22" x14ac:dyDescent="0.25">
      <c r="U411" s="5" t="s">
        <v>8219</v>
      </c>
      <c r="V411">
        <v>500</v>
      </c>
    </row>
    <row r="412" spans="21:22" x14ac:dyDescent="0.25">
      <c r="U412" s="5" t="s">
        <v>8219</v>
      </c>
      <c r="V412">
        <v>1000</v>
      </c>
    </row>
    <row r="413" spans="21:22" x14ac:dyDescent="0.25">
      <c r="U413" s="5" t="s">
        <v>8219</v>
      </c>
      <c r="V413">
        <v>30000</v>
      </c>
    </row>
    <row r="414" spans="21:22" x14ac:dyDescent="0.25">
      <c r="U414" s="5" t="s">
        <v>8219</v>
      </c>
      <c r="V414">
        <v>2500</v>
      </c>
    </row>
    <row r="415" spans="21:22" x14ac:dyDescent="0.25">
      <c r="U415" s="5" t="s">
        <v>8219</v>
      </c>
      <c r="V415">
        <v>12800</v>
      </c>
    </row>
    <row r="416" spans="21:22" x14ac:dyDescent="0.25">
      <c r="U416" s="5" t="s">
        <v>8219</v>
      </c>
      <c r="V416">
        <v>18500</v>
      </c>
    </row>
    <row r="417" spans="21:22" x14ac:dyDescent="0.25">
      <c r="U417" s="5" t="s">
        <v>8219</v>
      </c>
      <c r="V417">
        <v>1400</v>
      </c>
    </row>
    <row r="418" spans="21:22" x14ac:dyDescent="0.25">
      <c r="U418" s="5" t="s">
        <v>8219</v>
      </c>
      <c r="V418">
        <v>1000</v>
      </c>
    </row>
    <row r="419" spans="21:22" x14ac:dyDescent="0.25">
      <c r="U419" s="5" t="s">
        <v>8219</v>
      </c>
      <c r="V419">
        <v>10500</v>
      </c>
    </row>
    <row r="420" spans="21:22" x14ac:dyDescent="0.25">
      <c r="U420" s="5" t="s">
        <v>8219</v>
      </c>
      <c r="V420">
        <v>22400</v>
      </c>
    </row>
    <row r="421" spans="21:22" x14ac:dyDescent="0.25">
      <c r="U421" s="5" t="s">
        <v>8219</v>
      </c>
      <c r="V421">
        <v>8000</v>
      </c>
    </row>
    <row r="422" spans="21:22" x14ac:dyDescent="0.25">
      <c r="U422" s="5" t="s">
        <v>8221</v>
      </c>
      <c r="V422">
        <v>3300</v>
      </c>
    </row>
    <row r="423" spans="21:22" x14ac:dyDescent="0.25">
      <c r="U423" s="5" t="s">
        <v>8221</v>
      </c>
      <c r="V423">
        <v>15000</v>
      </c>
    </row>
    <row r="424" spans="21:22" x14ac:dyDescent="0.25">
      <c r="U424" s="5" t="s">
        <v>8221</v>
      </c>
      <c r="V424">
        <v>40000</v>
      </c>
    </row>
    <row r="425" spans="21:22" x14ac:dyDescent="0.25">
      <c r="U425" s="5" t="s">
        <v>8221</v>
      </c>
      <c r="V425">
        <v>20000</v>
      </c>
    </row>
    <row r="426" spans="21:22" x14ac:dyDescent="0.25">
      <c r="U426" s="5" t="s">
        <v>8221</v>
      </c>
      <c r="V426">
        <v>3000</v>
      </c>
    </row>
    <row r="427" spans="21:22" x14ac:dyDescent="0.25">
      <c r="U427" s="5" t="s">
        <v>8221</v>
      </c>
      <c r="V427">
        <v>50000</v>
      </c>
    </row>
    <row r="428" spans="21:22" x14ac:dyDescent="0.25">
      <c r="U428" s="5" t="s">
        <v>8221</v>
      </c>
      <c r="V428">
        <v>10000</v>
      </c>
    </row>
    <row r="429" spans="21:22" x14ac:dyDescent="0.25">
      <c r="U429" s="5" t="s">
        <v>8221</v>
      </c>
      <c r="V429">
        <v>6500</v>
      </c>
    </row>
    <row r="430" spans="21:22" x14ac:dyDescent="0.25">
      <c r="U430" s="5" t="s">
        <v>8221</v>
      </c>
      <c r="V430">
        <v>12000</v>
      </c>
    </row>
    <row r="431" spans="21:22" x14ac:dyDescent="0.25">
      <c r="U431" s="5" t="s">
        <v>8221</v>
      </c>
      <c r="V431">
        <v>5000</v>
      </c>
    </row>
    <row r="432" spans="21:22" x14ac:dyDescent="0.25">
      <c r="U432" s="5" t="s">
        <v>8221</v>
      </c>
      <c r="V432">
        <v>1000</v>
      </c>
    </row>
    <row r="433" spans="21:22" x14ac:dyDescent="0.25">
      <c r="U433" s="5" t="s">
        <v>8221</v>
      </c>
      <c r="V433">
        <v>3000</v>
      </c>
    </row>
    <row r="434" spans="21:22" x14ac:dyDescent="0.25">
      <c r="U434" s="5" t="s">
        <v>8221</v>
      </c>
      <c r="V434">
        <v>6000</v>
      </c>
    </row>
    <row r="435" spans="21:22" x14ac:dyDescent="0.25">
      <c r="U435" s="5" t="s">
        <v>8221</v>
      </c>
      <c r="V435">
        <v>3000</v>
      </c>
    </row>
    <row r="436" spans="21:22" x14ac:dyDescent="0.25">
      <c r="U436" s="5" t="s">
        <v>8221</v>
      </c>
      <c r="V436">
        <v>2500</v>
      </c>
    </row>
    <row r="437" spans="21:22" x14ac:dyDescent="0.25">
      <c r="U437" s="5" t="s">
        <v>8221</v>
      </c>
      <c r="V437">
        <v>110000</v>
      </c>
    </row>
    <row r="438" spans="21:22" x14ac:dyDescent="0.25">
      <c r="U438" s="5" t="s">
        <v>8221</v>
      </c>
      <c r="V438">
        <v>1000</v>
      </c>
    </row>
    <row r="439" spans="21:22" x14ac:dyDescent="0.25">
      <c r="U439" s="5" t="s">
        <v>8221</v>
      </c>
      <c r="V439">
        <v>7000</v>
      </c>
    </row>
    <row r="440" spans="21:22" x14ac:dyDescent="0.25">
      <c r="U440" s="5" t="s">
        <v>8221</v>
      </c>
      <c r="V440">
        <v>20000</v>
      </c>
    </row>
    <row r="441" spans="21:22" x14ac:dyDescent="0.25">
      <c r="U441" s="5" t="s">
        <v>8221</v>
      </c>
      <c r="V441">
        <v>450</v>
      </c>
    </row>
    <row r="442" spans="21:22" x14ac:dyDescent="0.25">
      <c r="U442" s="5" t="s">
        <v>8221</v>
      </c>
      <c r="V442">
        <v>5000</v>
      </c>
    </row>
    <row r="443" spans="21:22" x14ac:dyDescent="0.25">
      <c r="U443" s="5" t="s">
        <v>8221</v>
      </c>
      <c r="V443">
        <v>400</v>
      </c>
    </row>
    <row r="444" spans="21:22" x14ac:dyDescent="0.25">
      <c r="U444" s="5" t="s">
        <v>8221</v>
      </c>
      <c r="V444">
        <v>17000</v>
      </c>
    </row>
    <row r="445" spans="21:22" x14ac:dyDescent="0.25">
      <c r="U445" s="5" t="s">
        <v>8221</v>
      </c>
      <c r="V445">
        <v>10000</v>
      </c>
    </row>
    <row r="446" spans="21:22" x14ac:dyDescent="0.25">
      <c r="U446" s="5" t="s">
        <v>8221</v>
      </c>
      <c r="V446">
        <v>1000</v>
      </c>
    </row>
    <row r="447" spans="21:22" x14ac:dyDescent="0.25">
      <c r="U447" s="5" t="s">
        <v>8221</v>
      </c>
      <c r="V447">
        <v>60000</v>
      </c>
    </row>
    <row r="448" spans="21:22" x14ac:dyDescent="0.25">
      <c r="U448" s="5" t="s">
        <v>8221</v>
      </c>
      <c r="V448">
        <v>10500</v>
      </c>
    </row>
    <row r="449" spans="21:22" x14ac:dyDescent="0.25">
      <c r="U449" s="5" t="s">
        <v>8221</v>
      </c>
      <c r="V449">
        <v>30000</v>
      </c>
    </row>
    <row r="450" spans="21:22" x14ac:dyDescent="0.25">
      <c r="U450" s="5" t="s">
        <v>8221</v>
      </c>
      <c r="V450">
        <v>2500</v>
      </c>
    </row>
    <row r="451" spans="21:22" x14ac:dyDescent="0.25">
      <c r="U451" s="5" t="s">
        <v>8221</v>
      </c>
      <c r="V451">
        <v>2000</v>
      </c>
    </row>
    <row r="452" spans="21:22" x14ac:dyDescent="0.25">
      <c r="U452" s="5" t="s">
        <v>8221</v>
      </c>
      <c r="V452">
        <v>50000</v>
      </c>
    </row>
    <row r="453" spans="21:22" x14ac:dyDescent="0.25">
      <c r="U453" s="5" t="s">
        <v>8221</v>
      </c>
      <c r="V453">
        <v>20000</v>
      </c>
    </row>
    <row r="454" spans="21:22" x14ac:dyDescent="0.25">
      <c r="U454" s="5" t="s">
        <v>8221</v>
      </c>
      <c r="V454">
        <v>750</v>
      </c>
    </row>
    <row r="455" spans="21:22" x14ac:dyDescent="0.25">
      <c r="U455" s="5" t="s">
        <v>8221</v>
      </c>
      <c r="V455">
        <v>94875</v>
      </c>
    </row>
    <row r="456" spans="21:22" x14ac:dyDescent="0.25">
      <c r="U456" s="5" t="s">
        <v>8221</v>
      </c>
      <c r="V456">
        <v>10000</v>
      </c>
    </row>
    <row r="457" spans="21:22" x14ac:dyDescent="0.25">
      <c r="U457" s="5" t="s">
        <v>8221</v>
      </c>
      <c r="V457">
        <v>65000</v>
      </c>
    </row>
    <row r="458" spans="21:22" x14ac:dyDescent="0.25">
      <c r="U458" s="5" t="s">
        <v>8221</v>
      </c>
      <c r="V458">
        <v>8888</v>
      </c>
    </row>
    <row r="459" spans="21:22" x14ac:dyDescent="0.25">
      <c r="U459" s="5" t="s">
        <v>8221</v>
      </c>
      <c r="V459">
        <v>20000</v>
      </c>
    </row>
    <row r="460" spans="21:22" x14ac:dyDescent="0.25">
      <c r="U460" s="5" t="s">
        <v>8221</v>
      </c>
      <c r="V460">
        <v>10000</v>
      </c>
    </row>
    <row r="461" spans="21:22" x14ac:dyDescent="0.25">
      <c r="U461" s="5" t="s">
        <v>8221</v>
      </c>
      <c r="V461">
        <v>39000</v>
      </c>
    </row>
    <row r="462" spans="21:22" x14ac:dyDescent="0.25">
      <c r="U462" s="5" t="s">
        <v>8221</v>
      </c>
      <c r="V462">
        <v>8500</v>
      </c>
    </row>
    <row r="463" spans="21:22" x14ac:dyDescent="0.25">
      <c r="U463" s="5" t="s">
        <v>8221</v>
      </c>
      <c r="V463">
        <v>550</v>
      </c>
    </row>
    <row r="464" spans="21:22" x14ac:dyDescent="0.25">
      <c r="U464" s="5" t="s">
        <v>8221</v>
      </c>
      <c r="V464">
        <v>100000</v>
      </c>
    </row>
    <row r="465" spans="21:22" x14ac:dyDescent="0.25">
      <c r="U465" s="5" t="s">
        <v>8221</v>
      </c>
      <c r="V465">
        <v>55000</v>
      </c>
    </row>
    <row r="466" spans="21:22" x14ac:dyDescent="0.25">
      <c r="U466" s="5" t="s">
        <v>8221</v>
      </c>
      <c r="V466">
        <v>1010</v>
      </c>
    </row>
    <row r="467" spans="21:22" x14ac:dyDescent="0.25">
      <c r="U467" s="5" t="s">
        <v>8221</v>
      </c>
      <c r="V467">
        <v>512</v>
      </c>
    </row>
    <row r="468" spans="21:22" x14ac:dyDescent="0.25">
      <c r="U468" s="5" t="s">
        <v>8221</v>
      </c>
      <c r="V468">
        <v>10000</v>
      </c>
    </row>
    <row r="469" spans="21:22" x14ac:dyDescent="0.25">
      <c r="U469" s="5" t="s">
        <v>8221</v>
      </c>
      <c r="V469">
        <v>20000</v>
      </c>
    </row>
    <row r="470" spans="21:22" x14ac:dyDescent="0.25">
      <c r="U470" s="5" t="s">
        <v>8221</v>
      </c>
      <c r="V470">
        <v>7500</v>
      </c>
    </row>
    <row r="471" spans="21:22" x14ac:dyDescent="0.25">
      <c r="U471" s="5" t="s">
        <v>8221</v>
      </c>
      <c r="V471">
        <v>6000</v>
      </c>
    </row>
    <row r="472" spans="21:22" x14ac:dyDescent="0.25">
      <c r="U472" s="5" t="s">
        <v>8221</v>
      </c>
      <c r="V472">
        <v>5000</v>
      </c>
    </row>
    <row r="473" spans="21:22" x14ac:dyDescent="0.25">
      <c r="U473" s="5" t="s">
        <v>8221</v>
      </c>
      <c r="V473">
        <v>55000</v>
      </c>
    </row>
    <row r="474" spans="21:22" x14ac:dyDescent="0.25">
      <c r="U474" s="5" t="s">
        <v>8221</v>
      </c>
      <c r="V474">
        <v>800</v>
      </c>
    </row>
    <row r="475" spans="21:22" x14ac:dyDescent="0.25">
      <c r="U475" s="5" t="s">
        <v>8221</v>
      </c>
      <c r="V475">
        <v>30000</v>
      </c>
    </row>
    <row r="476" spans="21:22" x14ac:dyDescent="0.25">
      <c r="U476" s="5" t="s">
        <v>8221</v>
      </c>
      <c r="V476">
        <v>3300</v>
      </c>
    </row>
    <row r="477" spans="21:22" x14ac:dyDescent="0.25">
      <c r="U477" s="5" t="s">
        <v>8221</v>
      </c>
      <c r="V477">
        <v>2000</v>
      </c>
    </row>
    <row r="478" spans="21:22" x14ac:dyDescent="0.25">
      <c r="U478" s="5" t="s">
        <v>8221</v>
      </c>
      <c r="V478">
        <v>220000</v>
      </c>
    </row>
    <row r="479" spans="21:22" x14ac:dyDescent="0.25">
      <c r="U479" s="5" t="s">
        <v>8221</v>
      </c>
      <c r="V479">
        <v>1500</v>
      </c>
    </row>
    <row r="480" spans="21:22" x14ac:dyDescent="0.25">
      <c r="U480" s="5" t="s">
        <v>8221</v>
      </c>
      <c r="V480">
        <v>10000</v>
      </c>
    </row>
    <row r="481" spans="21:22" x14ac:dyDescent="0.25">
      <c r="U481" s="5" t="s">
        <v>8221</v>
      </c>
      <c r="V481">
        <v>15000</v>
      </c>
    </row>
    <row r="482" spans="21:22" x14ac:dyDescent="0.25">
      <c r="U482" s="5" t="s">
        <v>8221</v>
      </c>
      <c r="V482">
        <v>40000</v>
      </c>
    </row>
    <row r="483" spans="21:22" x14ac:dyDescent="0.25">
      <c r="U483" s="5" t="s">
        <v>8221</v>
      </c>
      <c r="V483">
        <v>30000</v>
      </c>
    </row>
    <row r="484" spans="21:22" x14ac:dyDescent="0.25">
      <c r="U484" s="5" t="s">
        <v>8221</v>
      </c>
      <c r="V484">
        <v>10000</v>
      </c>
    </row>
    <row r="485" spans="21:22" x14ac:dyDescent="0.25">
      <c r="U485" s="5" t="s">
        <v>8221</v>
      </c>
      <c r="V485">
        <v>15000</v>
      </c>
    </row>
    <row r="486" spans="21:22" x14ac:dyDescent="0.25">
      <c r="U486" s="5" t="s">
        <v>8221</v>
      </c>
      <c r="V486">
        <v>80000</v>
      </c>
    </row>
    <row r="487" spans="21:22" x14ac:dyDescent="0.25">
      <c r="U487" s="5" t="s">
        <v>8221</v>
      </c>
      <c r="V487">
        <v>37956</v>
      </c>
    </row>
    <row r="488" spans="21:22" x14ac:dyDescent="0.25">
      <c r="U488" s="5" t="s">
        <v>8221</v>
      </c>
      <c r="V488">
        <v>550000</v>
      </c>
    </row>
    <row r="489" spans="21:22" x14ac:dyDescent="0.25">
      <c r="U489" s="5" t="s">
        <v>8221</v>
      </c>
      <c r="V489">
        <v>50000</v>
      </c>
    </row>
    <row r="490" spans="21:22" x14ac:dyDescent="0.25">
      <c r="U490" s="5" t="s">
        <v>8221</v>
      </c>
      <c r="V490">
        <v>12000</v>
      </c>
    </row>
    <row r="491" spans="21:22" x14ac:dyDescent="0.25">
      <c r="U491" s="5" t="s">
        <v>8221</v>
      </c>
      <c r="V491">
        <v>74997</v>
      </c>
    </row>
    <row r="492" spans="21:22" x14ac:dyDescent="0.25">
      <c r="U492" s="5" t="s">
        <v>8221</v>
      </c>
      <c r="V492">
        <v>1000</v>
      </c>
    </row>
    <row r="493" spans="21:22" x14ac:dyDescent="0.25">
      <c r="U493" s="5" t="s">
        <v>8221</v>
      </c>
      <c r="V493">
        <v>10000</v>
      </c>
    </row>
    <row r="494" spans="21:22" x14ac:dyDescent="0.25">
      <c r="U494" s="5" t="s">
        <v>8221</v>
      </c>
      <c r="V494">
        <v>10000000</v>
      </c>
    </row>
    <row r="495" spans="21:22" x14ac:dyDescent="0.25">
      <c r="U495" s="5" t="s">
        <v>8221</v>
      </c>
      <c r="V495">
        <v>30000</v>
      </c>
    </row>
    <row r="496" spans="21:22" x14ac:dyDescent="0.25">
      <c r="U496" s="5" t="s">
        <v>8221</v>
      </c>
      <c r="V496">
        <v>20000</v>
      </c>
    </row>
    <row r="497" spans="21:22" x14ac:dyDescent="0.25">
      <c r="U497" s="5" t="s">
        <v>8221</v>
      </c>
      <c r="V497">
        <v>7000</v>
      </c>
    </row>
    <row r="498" spans="21:22" x14ac:dyDescent="0.25">
      <c r="U498" s="5" t="s">
        <v>8221</v>
      </c>
      <c r="V498">
        <v>60000</v>
      </c>
    </row>
    <row r="499" spans="21:22" x14ac:dyDescent="0.25">
      <c r="U499" s="5" t="s">
        <v>8221</v>
      </c>
      <c r="V499">
        <v>4480</v>
      </c>
    </row>
    <row r="500" spans="21:22" x14ac:dyDescent="0.25">
      <c r="U500" s="5" t="s">
        <v>8221</v>
      </c>
      <c r="V500">
        <v>65108</v>
      </c>
    </row>
    <row r="501" spans="21:22" x14ac:dyDescent="0.25">
      <c r="U501" s="5" t="s">
        <v>8221</v>
      </c>
      <c r="V501">
        <v>20000</v>
      </c>
    </row>
    <row r="502" spans="21:22" x14ac:dyDescent="0.25">
      <c r="U502" s="5" t="s">
        <v>8221</v>
      </c>
      <c r="V502">
        <v>6500</v>
      </c>
    </row>
    <row r="503" spans="21:22" x14ac:dyDescent="0.25">
      <c r="U503" s="5" t="s">
        <v>8221</v>
      </c>
      <c r="V503">
        <v>10000</v>
      </c>
    </row>
    <row r="504" spans="21:22" x14ac:dyDescent="0.25">
      <c r="U504" s="5" t="s">
        <v>8221</v>
      </c>
      <c r="V504">
        <v>20000</v>
      </c>
    </row>
    <row r="505" spans="21:22" x14ac:dyDescent="0.25">
      <c r="U505" s="5" t="s">
        <v>8221</v>
      </c>
      <c r="V505">
        <v>6500</v>
      </c>
    </row>
    <row r="506" spans="21:22" x14ac:dyDescent="0.25">
      <c r="U506" s="5" t="s">
        <v>8221</v>
      </c>
      <c r="V506">
        <v>24500</v>
      </c>
    </row>
    <row r="507" spans="21:22" x14ac:dyDescent="0.25">
      <c r="U507" s="5" t="s">
        <v>8221</v>
      </c>
      <c r="V507">
        <v>12000</v>
      </c>
    </row>
    <row r="508" spans="21:22" x14ac:dyDescent="0.25">
      <c r="U508" s="5" t="s">
        <v>8221</v>
      </c>
      <c r="V508">
        <v>200000</v>
      </c>
    </row>
    <row r="509" spans="21:22" x14ac:dyDescent="0.25">
      <c r="U509" s="5" t="s">
        <v>8221</v>
      </c>
      <c r="V509">
        <v>20000</v>
      </c>
    </row>
    <row r="510" spans="21:22" x14ac:dyDescent="0.25">
      <c r="U510" s="5" t="s">
        <v>8221</v>
      </c>
      <c r="V510">
        <v>50000</v>
      </c>
    </row>
    <row r="511" spans="21:22" x14ac:dyDescent="0.25">
      <c r="U511" s="5" t="s">
        <v>8221</v>
      </c>
      <c r="V511">
        <v>5000</v>
      </c>
    </row>
    <row r="512" spans="21:22" x14ac:dyDescent="0.25">
      <c r="U512" s="5" t="s">
        <v>8221</v>
      </c>
      <c r="V512">
        <v>14000</v>
      </c>
    </row>
    <row r="513" spans="21:22" x14ac:dyDescent="0.25">
      <c r="U513" s="5" t="s">
        <v>8221</v>
      </c>
      <c r="V513">
        <v>5000</v>
      </c>
    </row>
    <row r="514" spans="21:22" x14ac:dyDescent="0.25">
      <c r="U514" s="5" t="s">
        <v>8221</v>
      </c>
      <c r="V514">
        <v>8000</v>
      </c>
    </row>
    <row r="515" spans="21:22" x14ac:dyDescent="0.25">
      <c r="U515" s="5" t="s">
        <v>8221</v>
      </c>
      <c r="V515">
        <v>50000</v>
      </c>
    </row>
    <row r="516" spans="21:22" x14ac:dyDescent="0.25">
      <c r="U516" s="5" t="s">
        <v>8221</v>
      </c>
      <c r="V516">
        <v>1500</v>
      </c>
    </row>
    <row r="517" spans="21:22" x14ac:dyDescent="0.25">
      <c r="U517" s="5" t="s">
        <v>8221</v>
      </c>
      <c r="V517">
        <v>97000</v>
      </c>
    </row>
    <row r="518" spans="21:22" x14ac:dyDescent="0.25">
      <c r="U518" s="5" t="s">
        <v>8221</v>
      </c>
      <c r="V518">
        <v>5000</v>
      </c>
    </row>
    <row r="519" spans="21:22" x14ac:dyDescent="0.25">
      <c r="U519" s="5" t="s">
        <v>8221</v>
      </c>
      <c r="V519">
        <v>15000</v>
      </c>
    </row>
    <row r="520" spans="21:22" x14ac:dyDescent="0.25">
      <c r="U520" s="5" t="s">
        <v>8221</v>
      </c>
      <c r="V520">
        <v>7175</v>
      </c>
    </row>
    <row r="521" spans="21:22" x14ac:dyDescent="0.25">
      <c r="U521" s="5" t="s">
        <v>8221</v>
      </c>
      <c r="V521">
        <v>12001</v>
      </c>
    </row>
    <row r="522" spans="21:22" x14ac:dyDescent="0.25">
      <c r="U522" s="5" t="s">
        <v>8219</v>
      </c>
      <c r="V522">
        <v>5000</v>
      </c>
    </row>
    <row r="523" spans="21:22" x14ac:dyDescent="0.25">
      <c r="U523" s="5" t="s">
        <v>8219</v>
      </c>
      <c r="V523">
        <v>5000</v>
      </c>
    </row>
    <row r="524" spans="21:22" x14ac:dyDescent="0.25">
      <c r="U524" s="5" t="s">
        <v>8219</v>
      </c>
      <c r="V524">
        <v>3000</v>
      </c>
    </row>
    <row r="525" spans="21:22" x14ac:dyDescent="0.25">
      <c r="U525" s="5" t="s">
        <v>8219</v>
      </c>
      <c r="V525">
        <v>5000</v>
      </c>
    </row>
    <row r="526" spans="21:22" x14ac:dyDescent="0.25">
      <c r="U526" s="5" t="s">
        <v>8219</v>
      </c>
      <c r="V526">
        <v>3500</v>
      </c>
    </row>
    <row r="527" spans="21:22" x14ac:dyDescent="0.25">
      <c r="U527" s="5" t="s">
        <v>8219</v>
      </c>
      <c r="V527">
        <v>12000</v>
      </c>
    </row>
    <row r="528" spans="21:22" x14ac:dyDescent="0.25">
      <c r="U528" s="5" t="s">
        <v>8219</v>
      </c>
      <c r="V528">
        <v>1500</v>
      </c>
    </row>
    <row r="529" spans="21:22" x14ac:dyDescent="0.25">
      <c r="U529" s="5" t="s">
        <v>8219</v>
      </c>
      <c r="V529">
        <v>10000</v>
      </c>
    </row>
    <row r="530" spans="21:22" x14ac:dyDescent="0.25">
      <c r="U530" s="5" t="s">
        <v>8219</v>
      </c>
      <c r="V530">
        <v>1150</v>
      </c>
    </row>
    <row r="531" spans="21:22" x14ac:dyDescent="0.25">
      <c r="U531" s="5" t="s">
        <v>8219</v>
      </c>
      <c r="V531">
        <v>1200</v>
      </c>
    </row>
    <row r="532" spans="21:22" x14ac:dyDescent="0.25">
      <c r="U532" s="5" t="s">
        <v>8219</v>
      </c>
      <c r="V532">
        <v>3405</v>
      </c>
    </row>
    <row r="533" spans="21:22" x14ac:dyDescent="0.25">
      <c r="U533" s="5" t="s">
        <v>8219</v>
      </c>
      <c r="V533">
        <v>4000</v>
      </c>
    </row>
    <row r="534" spans="21:22" x14ac:dyDescent="0.25">
      <c r="U534" s="5" t="s">
        <v>8219</v>
      </c>
      <c r="V534">
        <v>10000</v>
      </c>
    </row>
    <row r="535" spans="21:22" x14ac:dyDescent="0.25">
      <c r="U535" s="5" t="s">
        <v>8219</v>
      </c>
      <c r="V535">
        <v>2000</v>
      </c>
    </row>
    <row r="536" spans="21:22" x14ac:dyDescent="0.25">
      <c r="U536" s="5" t="s">
        <v>8219</v>
      </c>
      <c r="V536">
        <v>15000</v>
      </c>
    </row>
    <row r="537" spans="21:22" x14ac:dyDescent="0.25">
      <c r="U537" s="5" t="s">
        <v>8219</v>
      </c>
      <c r="V537">
        <v>2000</v>
      </c>
    </row>
    <row r="538" spans="21:22" x14ac:dyDescent="0.25">
      <c r="U538" s="5" t="s">
        <v>8219</v>
      </c>
      <c r="V538">
        <v>3300</v>
      </c>
    </row>
    <row r="539" spans="21:22" x14ac:dyDescent="0.25">
      <c r="U539" s="5" t="s">
        <v>8219</v>
      </c>
      <c r="V539">
        <v>2000</v>
      </c>
    </row>
    <row r="540" spans="21:22" x14ac:dyDescent="0.25">
      <c r="U540" s="5" t="s">
        <v>8219</v>
      </c>
      <c r="V540">
        <v>5000</v>
      </c>
    </row>
    <row r="541" spans="21:22" x14ac:dyDescent="0.25">
      <c r="U541" s="5" t="s">
        <v>8219</v>
      </c>
      <c r="V541">
        <v>500</v>
      </c>
    </row>
    <row r="542" spans="21:22" x14ac:dyDescent="0.25">
      <c r="U542" s="5" t="s">
        <v>8221</v>
      </c>
      <c r="V542">
        <v>15000</v>
      </c>
    </row>
    <row r="543" spans="21:22" x14ac:dyDescent="0.25">
      <c r="U543" s="5" t="s">
        <v>8221</v>
      </c>
      <c r="V543">
        <v>4500</v>
      </c>
    </row>
    <row r="544" spans="21:22" x14ac:dyDescent="0.25">
      <c r="U544" s="5" t="s">
        <v>8221</v>
      </c>
      <c r="V544">
        <v>250000</v>
      </c>
    </row>
    <row r="545" spans="21:22" x14ac:dyDescent="0.25">
      <c r="U545" s="5" t="s">
        <v>8221</v>
      </c>
      <c r="V545">
        <v>22000</v>
      </c>
    </row>
    <row r="546" spans="21:22" x14ac:dyDescent="0.25">
      <c r="U546" s="5" t="s">
        <v>8221</v>
      </c>
      <c r="V546">
        <v>500</v>
      </c>
    </row>
    <row r="547" spans="21:22" x14ac:dyDescent="0.25">
      <c r="U547" s="5" t="s">
        <v>8221</v>
      </c>
      <c r="V547">
        <v>50000</v>
      </c>
    </row>
    <row r="548" spans="21:22" x14ac:dyDescent="0.25">
      <c r="U548" s="5" t="s">
        <v>8221</v>
      </c>
      <c r="V548">
        <v>60000</v>
      </c>
    </row>
    <row r="549" spans="21:22" x14ac:dyDescent="0.25">
      <c r="U549" s="5" t="s">
        <v>8221</v>
      </c>
      <c r="V549">
        <v>7500</v>
      </c>
    </row>
    <row r="550" spans="21:22" x14ac:dyDescent="0.25">
      <c r="U550" s="5" t="s">
        <v>8221</v>
      </c>
      <c r="V550">
        <v>10000</v>
      </c>
    </row>
    <row r="551" spans="21:22" x14ac:dyDescent="0.25">
      <c r="U551" s="5" t="s">
        <v>8221</v>
      </c>
      <c r="V551">
        <v>2500</v>
      </c>
    </row>
    <row r="552" spans="21:22" x14ac:dyDescent="0.25">
      <c r="U552" s="5" t="s">
        <v>8221</v>
      </c>
      <c r="V552">
        <v>5000</v>
      </c>
    </row>
    <row r="553" spans="21:22" x14ac:dyDescent="0.25">
      <c r="U553" s="5" t="s">
        <v>8221</v>
      </c>
      <c r="V553">
        <v>75000</v>
      </c>
    </row>
    <row r="554" spans="21:22" x14ac:dyDescent="0.25">
      <c r="U554" s="5" t="s">
        <v>8221</v>
      </c>
      <c r="V554">
        <v>45000</v>
      </c>
    </row>
    <row r="555" spans="21:22" x14ac:dyDescent="0.25">
      <c r="U555" s="5" t="s">
        <v>8221</v>
      </c>
      <c r="V555">
        <v>25000</v>
      </c>
    </row>
    <row r="556" spans="21:22" x14ac:dyDescent="0.25">
      <c r="U556" s="5" t="s">
        <v>8221</v>
      </c>
      <c r="V556">
        <v>3870</v>
      </c>
    </row>
    <row r="557" spans="21:22" x14ac:dyDescent="0.25">
      <c r="U557" s="5" t="s">
        <v>8221</v>
      </c>
      <c r="V557">
        <v>7500</v>
      </c>
    </row>
    <row r="558" spans="21:22" x14ac:dyDescent="0.25">
      <c r="U558" s="5" t="s">
        <v>8221</v>
      </c>
      <c r="V558">
        <v>8000</v>
      </c>
    </row>
    <row r="559" spans="21:22" x14ac:dyDescent="0.25">
      <c r="U559" s="5" t="s">
        <v>8221</v>
      </c>
      <c r="V559">
        <v>150000</v>
      </c>
    </row>
    <row r="560" spans="21:22" x14ac:dyDescent="0.25">
      <c r="U560" s="5" t="s">
        <v>8221</v>
      </c>
      <c r="V560">
        <v>750</v>
      </c>
    </row>
    <row r="561" spans="21:22" x14ac:dyDescent="0.25">
      <c r="U561" s="5" t="s">
        <v>8221</v>
      </c>
      <c r="V561">
        <v>240000</v>
      </c>
    </row>
    <row r="562" spans="21:22" x14ac:dyDescent="0.25">
      <c r="U562" s="5" t="s">
        <v>8221</v>
      </c>
      <c r="V562">
        <v>100000</v>
      </c>
    </row>
    <row r="563" spans="21:22" x14ac:dyDescent="0.25">
      <c r="U563" s="5" t="s">
        <v>8221</v>
      </c>
      <c r="V563">
        <v>15000</v>
      </c>
    </row>
    <row r="564" spans="21:22" x14ac:dyDescent="0.25">
      <c r="U564" s="5" t="s">
        <v>8221</v>
      </c>
      <c r="V564">
        <v>50000</v>
      </c>
    </row>
    <row r="565" spans="21:22" x14ac:dyDescent="0.25">
      <c r="U565" s="5" t="s">
        <v>8221</v>
      </c>
      <c r="V565">
        <v>75000</v>
      </c>
    </row>
    <row r="566" spans="21:22" x14ac:dyDescent="0.25">
      <c r="U566" s="5" t="s">
        <v>8221</v>
      </c>
      <c r="V566">
        <v>18000</v>
      </c>
    </row>
    <row r="567" spans="21:22" x14ac:dyDescent="0.25">
      <c r="U567" s="5" t="s">
        <v>8221</v>
      </c>
      <c r="V567">
        <v>25000</v>
      </c>
    </row>
    <row r="568" spans="21:22" x14ac:dyDescent="0.25">
      <c r="U568" s="5" t="s">
        <v>8221</v>
      </c>
      <c r="V568">
        <v>5000</v>
      </c>
    </row>
    <row r="569" spans="21:22" x14ac:dyDescent="0.25">
      <c r="U569" s="5" t="s">
        <v>8221</v>
      </c>
      <c r="V569">
        <v>10000</v>
      </c>
    </row>
    <row r="570" spans="21:22" x14ac:dyDescent="0.25">
      <c r="U570" s="5" t="s">
        <v>8221</v>
      </c>
      <c r="V570">
        <v>24500</v>
      </c>
    </row>
    <row r="571" spans="21:22" x14ac:dyDescent="0.25">
      <c r="U571" s="5" t="s">
        <v>8221</v>
      </c>
      <c r="V571">
        <v>2500</v>
      </c>
    </row>
    <row r="572" spans="21:22" x14ac:dyDescent="0.25">
      <c r="U572" s="5" t="s">
        <v>8221</v>
      </c>
      <c r="V572">
        <v>85000</v>
      </c>
    </row>
    <row r="573" spans="21:22" x14ac:dyDescent="0.25">
      <c r="U573" s="5" t="s">
        <v>8221</v>
      </c>
      <c r="V573">
        <v>25000</v>
      </c>
    </row>
    <row r="574" spans="21:22" x14ac:dyDescent="0.25">
      <c r="U574" s="5" t="s">
        <v>8221</v>
      </c>
      <c r="V574">
        <v>2500</v>
      </c>
    </row>
    <row r="575" spans="21:22" x14ac:dyDescent="0.25">
      <c r="U575" s="5" t="s">
        <v>8221</v>
      </c>
      <c r="V575">
        <v>88888</v>
      </c>
    </row>
    <row r="576" spans="21:22" x14ac:dyDescent="0.25">
      <c r="U576" s="5" t="s">
        <v>8221</v>
      </c>
      <c r="V576">
        <v>11180</v>
      </c>
    </row>
    <row r="577" spans="21:22" x14ac:dyDescent="0.25">
      <c r="U577" s="5" t="s">
        <v>8221</v>
      </c>
      <c r="V577">
        <v>60000</v>
      </c>
    </row>
    <row r="578" spans="21:22" x14ac:dyDescent="0.25">
      <c r="U578" s="5" t="s">
        <v>8221</v>
      </c>
      <c r="V578">
        <v>80000</v>
      </c>
    </row>
    <row r="579" spans="21:22" x14ac:dyDescent="0.25">
      <c r="U579" s="5" t="s">
        <v>8221</v>
      </c>
      <c r="V579">
        <v>5000</v>
      </c>
    </row>
    <row r="580" spans="21:22" x14ac:dyDescent="0.25">
      <c r="U580" s="5" t="s">
        <v>8221</v>
      </c>
      <c r="V580">
        <v>125000</v>
      </c>
    </row>
    <row r="581" spans="21:22" x14ac:dyDescent="0.25">
      <c r="U581" s="5" t="s">
        <v>8221</v>
      </c>
      <c r="V581">
        <v>12000</v>
      </c>
    </row>
    <row r="582" spans="21:22" x14ac:dyDescent="0.25">
      <c r="U582" s="5" t="s">
        <v>8221</v>
      </c>
      <c r="V582">
        <v>3000</v>
      </c>
    </row>
    <row r="583" spans="21:22" x14ac:dyDescent="0.25">
      <c r="U583" s="5" t="s">
        <v>8221</v>
      </c>
      <c r="V583">
        <v>400</v>
      </c>
    </row>
    <row r="584" spans="21:22" x14ac:dyDescent="0.25">
      <c r="U584" s="5" t="s">
        <v>8221</v>
      </c>
      <c r="V584">
        <v>100000</v>
      </c>
    </row>
    <row r="585" spans="21:22" x14ac:dyDescent="0.25">
      <c r="U585" s="5" t="s">
        <v>8221</v>
      </c>
      <c r="V585">
        <v>9000</v>
      </c>
    </row>
    <row r="586" spans="21:22" x14ac:dyDescent="0.25">
      <c r="U586" s="5" t="s">
        <v>8221</v>
      </c>
      <c r="V586">
        <v>1000</v>
      </c>
    </row>
    <row r="587" spans="21:22" x14ac:dyDescent="0.25">
      <c r="U587" s="5" t="s">
        <v>8221</v>
      </c>
      <c r="V587">
        <v>9000</v>
      </c>
    </row>
    <row r="588" spans="21:22" x14ac:dyDescent="0.25">
      <c r="U588" s="5" t="s">
        <v>8221</v>
      </c>
      <c r="V588">
        <v>10000</v>
      </c>
    </row>
    <row r="589" spans="21:22" x14ac:dyDescent="0.25">
      <c r="U589" s="5" t="s">
        <v>8221</v>
      </c>
      <c r="V589">
        <v>30000</v>
      </c>
    </row>
    <row r="590" spans="21:22" x14ac:dyDescent="0.25">
      <c r="U590" s="5" t="s">
        <v>8221</v>
      </c>
      <c r="V590">
        <v>9000</v>
      </c>
    </row>
    <row r="591" spans="21:22" x14ac:dyDescent="0.25">
      <c r="U591" s="5" t="s">
        <v>8221</v>
      </c>
      <c r="V591">
        <v>7500</v>
      </c>
    </row>
    <row r="592" spans="21:22" x14ac:dyDescent="0.25">
      <c r="U592" s="5" t="s">
        <v>8221</v>
      </c>
      <c r="V592">
        <v>5000</v>
      </c>
    </row>
    <row r="593" spans="21:22" x14ac:dyDescent="0.25">
      <c r="U593" s="5" t="s">
        <v>8221</v>
      </c>
      <c r="V593">
        <v>100000</v>
      </c>
    </row>
    <row r="594" spans="21:22" x14ac:dyDescent="0.25">
      <c r="U594" s="5" t="s">
        <v>8221</v>
      </c>
      <c r="V594">
        <v>7500</v>
      </c>
    </row>
    <row r="595" spans="21:22" x14ac:dyDescent="0.25">
      <c r="U595" s="5" t="s">
        <v>8221</v>
      </c>
      <c r="V595">
        <v>500</v>
      </c>
    </row>
    <row r="596" spans="21:22" x14ac:dyDescent="0.25">
      <c r="U596" s="5" t="s">
        <v>8221</v>
      </c>
      <c r="V596">
        <v>25000</v>
      </c>
    </row>
    <row r="597" spans="21:22" x14ac:dyDescent="0.25">
      <c r="U597" s="5" t="s">
        <v>8221</v>
      </c>
      <c r="V597">
        <v>100000</v>
      </c>
    </row>
    <row r="598" spans="21:22" x14ac:dyDescent="0.25">
      <c r="U598" s="5" t="s">
        <v>8221</v>
      </c>
      <c r="V598">
        <v>20000</v>
      </c>
    </row>
    <row r="599" spans="21:22" x14ac:dyDescent="0.25">
      <c r="U599" s="5" t="s">
        <v>8221</v>
      </c>
      <c r="V599">
        <v>7500</v>
      </c>
    </row>
    <row r="600" spans="21:22" x14ac:dyDescent="0.25">
      <c r="U600" s="5" t="s">
        <v>8221</v>
      </c>
      <c r="V600">
        <v>2500</v>
      </c>
    </row>
    <row r="601" spans="21:22" x14ac:dyDescent="0.25">
      <c r="U601" s="5" t="s">
        <v>8221</v>
      </c>
      <c r="V601">
        <v>50000</v>
      </c>
    </row>
    <row r="602" spans="21:22" x14ac:dyDescent="0.25">
      <c r="U602" s="5" t="s">
        <v>8220</v>
      </c>
      <c r="V602">
        <v>5000</v>
      </c>
    </row>
    <row r="603" spans="21:22" x14ac:dyDescent="0.25">
      <c r="U603" s="5" t="s">
        <v>8220</v>
      </c>
      <c r="V603">
        <v>10000</v>
      </c>
    </row>
    <row r="604" spans="21:22" x14ac:dyDescent="0.25">
      <c r="U604" s="5" t="s">
        <v>8220</v>
      </c>
      <c r="V604">
        <v>70000</v>
      </c>
    </row>
    <row r="605" spans="21:22" x14ac:dyDescent="0.25">
      <c r="U605" s="5" t="s">
        <v>8220</v>
      </c>
      <c r="V605">
        <v>15000</v>
      </c>
    </row>
    <row r="606" spans="21:22" x14ac:dyDescent="0.25">
      <c r="U606" s="5" t="s">
        <v>8220</v>
      </c>
      <c r="V606">
        <v>1500</v>
      </c>
    </row>
    <row r="607" spans="21:22" x14ac:dyDescent="0.25">
      <c r="U607" s="5" t="s">
        <v>8220</v>
      </c>
      <c r="V607">
        <v>5000</v>
      </c>
    </row>
    <row r="608" spans="21:22" x14ac:dyDescent="0.25">
      <c r="U608" s="5" t="s">
        <v>8220</v>
      </c>
      <c r="V608">
        <v>5000</v>
      </c>
    </row>
    <row r="609" spans="21:22" x14ac:dyDescent="0.25">
      <c r="U609" s="5" t="s">
        <v>8220</v>
      </c>
      <c r="V609">
        <v>250</v>
      </c>
    </row>
    <row r="610" spans="21:22" x14ac:dyDescent="0.25">
      <c r="U610" s="5" t="s">
        <v>8220</v>
      </c>
      <c r="V610">
        <v>150000</v>
      </c>
    </row>
    <row r="611" spans="21:22" x14ac:dyDescent="0.25">
      <c r="U611" s="5" t="s">
        <v>8220</v>
      </c>
      <c r="V611">
        <v>780</v>
      </c>
    </row>
    <row r="612" spans="21:22" x14ac:dyDescent="0.25">
      <c r="U612" s="5" t="s">
        <v>8220</v>
      </c>
      <c r="V612">
        <v>13803</v>
      </c>
    </row>
    <row r="613" spans="21:22" x14ac:dyDescent="0.25">
      <c r="U613" s="5" t="s">
        <v>8220</v>
      </c>
      <c r="V613">
        <v>80000</v>
      </c>
    </row>
    <row r="614" spans="21:22" x14ac:dyDescent="0.25">
      <c r="U614" s="5" t="s">
        <v>8220</v>
      </c>
      <c r="V614">
        <v>10000</v>
      </c>
    </row>
    <row r="615" spans="21:22" x14ac:dyDescent="0.25">
      <c r="U615" s="5" t="s">
        <v>8220</v>
      </c>
      <c r="V615">
        <v>60000</v>
      </c>
    </row>
    <row r="616" spans="21:22" x14ac:dyDescent="0.25">
      <c r="U616" s="5" t="s">
        <v>8220</v>
      </c>
      <c r="V616">
        <v>10000</v>
      </c>
    </row>
    <row r="617" spans="21:22" x14ac:dyDescent="0.25">
      <c r="U617" s="5" t="s">
        <v>8220</v>
      </c>
      <c r="V617">
        <v>515</v>
      </c>
    </row>
    <row r="618" spans="21:22" x14ac:dyDescent="0.25">
      <c r="U618" s="5" t="s">
        <v>8220</v>
      </c>
      <c r="V618">
        <v>5000</v>
      </c>
    </row>
    <row r="619" spans="21:22" x14ac:dyDescent="0.25">
      <c r="U619" s="5" t="s">
        <v>8220</v>
      </c>
      <c r="V619">
        <v>2000</v>
      </c>
    </row>
    <row r="620" spans="21:22" x14ac:dyDescent="0.25">
      <c r="U620" s="5" t="s">
        <v>8220</v>
      </c>
      <c r="V620">
        <v>400</v>
      </c>
    </row>
    <row r="621" spans="21:22" x14ac:dyDescent="0.25">
      <c r="U621" s="5" t="s">
        <v>8220</v>
      </c>
      <c r="V621">
        <v>2500000</v>
      </c>
    </row>
    <row r="622" spans="21:22" x14ac:dyDescent="0.25">
      <c r="U622" s="5" t="s">
        <v>8220</v>
      </c>
      <c r="V622">
        <v>30000</v>
      </c>
    </row>
    <row r="623" spans="21:22" x14ac:dyDescent="0.25">
      <c r="U623" s="5" t="s">
        <v>8220</v>
      </c>
      <c r="V623">
        <v>25000</v>
      </c>
    </row>
    <row r="624" spans="21:22" x14ac:dyDescent="0.25">
      <c r="U624" s="5" t="s">
        <v>8220</v>
      </c>
      <c r="V624">
        <v>6000</v>
      </c>
    </row>
    <row r="625" spans="21:22" x14ac:dyDescent="0.25">
      <c r="U625" s="5" t="s">
        <v>8220</v>
      </c>
      <c r="V625">
        <v>75000</v>
      </c>
    </row>
    <row r="626" spans="21:22" x14ac:dyDescent="0.25">
      <c r="U626" s="5" t="s">
        <v>8220</v>
      </c>
      <c r="V626">
        <v>5000</v>
      </c>
    </row>
    <row r="627" spans="21:22" x14ac:dyDescent="0.25">
      <c r="U627" s="5" t="s">
        <v>8220</v>
      </c>
      <c r="V627">
        <v>25000</v>
      </c>
    </row>
    <row r="628" spans="21:22" x14ac:dyDescent="0.25">
      <c r="U628" s="5" t="s">
        <v>8220</v>
      </c>
      <c r="V628">
        <v>25000</v>
      </c>
    </row>
    <row r="629" spans="21:22" x14ac:dyDescent="0.25">
      <c r="U629" s="5" t="s">
        <v>8220</v>
      </c>
      <c r="V629">
        <v>450000</v>
      </c>
    </row>
    <row r="630" spans="21:22" x14ac:dyDescent="0.25">
      <c r="U630" s="5" t="s">
        <v>8220</v>
      </c>
      <c r="V630">
        <v>5000</v>
      </c>
    </row>
    <row r="631" spans="21:22" x14ac:dyDescent="0.25">
      <c r="U631" s="5" t="s">
        <v>8220</v>
      </c>
      <c r="V631">
        <v>200000</v>
      </c>
    </row>
    <row r="632" spans="21:22" x14ac:dyDescent="0.25">
      <c r="U632" s="5" t="s">
        <v>8220</v>
      </c>
      <c r="V632">
        <v>11999</v>
      </c>
    </row>
    <row r="633" spans="21:22" x14ac:dyDescent="0.25">
      <c r="U633" s="5" t="s">
        <v>8220</v>
      </c>
      <c r="V633">
        <v>50000</v>
      </c>
    </row>
    <row r="634" spans="21:22" x14ac:dyDescent="0.25">
      <c r="U634" s="5" t="s">
        <v>8220</v>
      </c>
      <c r="V634">
        <v>20000</v>
      </c>
    </row>
    <row r="635" spans="21:22" x14ac:dyDescent="0.25">
      <c r="U635" s="5" t="s">
        <v>8220</v>
      </c>
      <c r="V635">
        <v>10000</v>
      </c>
    </row>
    <row r="636" spans="21:22" x14ac:dyDescent="0.25">
      <c r="U636" s="5" t="s">
        <v>8220</v>
      </c>
      <c r="V636">
        <v>5000</v>
      </c>
    </row>
    <row r="637" spans="21:22" x14ac:dyDescent="0.25">
      <c r="U637" s="5" t="s">
        <v>8220</v>
      </c>
      <c r="V637">
        <v>25000</v>
      </c>
    </row>
    <row r="638" spans="21:22" x14ac:dyDescent="0.25">
      <c r="U638" s="5" t="s">
        <v>8220</v>
      </c>
      <c r="V638">
        <v>2000</v>
      </c>
    </row>
    <row r="639" spans="21:22" x14ac:dyDescent="0.25">
      <c r="U639" s="5" t="s">
        <v>8220</v>
      </c>
      <c r="V639">
        <v>100000</v>
      </c>
    </row>
    <row r="640" spans="21:22" x14ac:dyDescent="0.25">
      <c r="U640" s="5" t="s">
        <v>8220</v>
      </c>
      <c r="V640">
        <v>200000</v>
      </c>
    </row>
    <row r="641" spans="21:22" x14ac:dyDescent="0.25">
      <c r="U641" s="5" t="s">
        <v>8220</v>
      </c>
      <c r="V641">
        <v>1000000</v>
      </c>
    </row>
    <row r="642" spans="21:22" x14ac:dyDescent="0.25">
      <c r="U642" s="5" t="s">
        <v>8219</v>
      </c>
      <c r="V642">
        <v>70</v>
      </c>
    </row>
    <row r="643" spans="21:22" x14ac:dyDescent="0.25">
      <c r="U643" s="5" t="s">
        <v>8219</v>
      </c>
      <c r="V643">
        <v>40000</v>
      </c>
    </row>
    <row r="644" spans="21:22" x14ac:dyDescent="0.25">
      <c r="U644" s="5" t="s">
        <v>8219</v>
      </c>
      <c r="V644">
        <v>20000</v>
      </c>
    </row>
    <row r="645" spans="21:22" x14ac:dyDescent="0.25">
      <c r="U645" s="5" t="s">
        <v>8219</v>
      </c>
      <c r="V645">
        <v>25000</v>
      </c>
    </row>
    <row r="646" spans="21:22" x14ac:dyDescent="0.25">
      <c r="U646" s="5" t="s">
        <v>8219</v>
      </c>
      <c r="V646">
        <v>25000</v>
      </c>
    </row>
    <row r="647" spans="21:22" x14ac:dyDescent="0.25">
      <c r="U647" s="5" t="s">
        <v>8219</v>
      </c>
      <c r="V647">
        <v>2000</v>
      </c>
    </row>
    <row r="648" spans="21:22" x14ac:dyDescent="0.25">
      <c r="U648" s="5" t="s">
        <v>8219</v>
      </c>
      <c r="V648">
        <v>800</v>
      </c>
    </row>
    <row r="649" spans="21:22" x14ac:dyDescent="0.25">
      <c r="U649" s="5" t="s">
        <v>8219</v>
      </c>
      <c r="V649">
        <v>2000</v>
      </c>
    </row>
    <row r="650" spans="21:22" x14ac:dyDescent="0.25">
      <c r="U650" s="5" t="s">
        <v>8219</v>
      </c>
      <c r="V650">
        <v>35000</v>
      </c>
    </row>
    <row r="651" spans="21:22" x14ac:dyDescent="0.25">
      <c r="U651" s="5" t="s">
        <v>8219</v>
      </c>
      <c r="V651">
        <v>2500</v>
      </c>
    </row>
    <row r="652" spans="21:22" x14ac:dyDescent="0.25">
      <c r="U652" s="5" t="s">
        <v>8219</v>
      </c>
      <c r="V652">
        <v>1500</v>
      </c>
    </row>
    <row r="653" spans="21:22" x14ac:dyDescent="0.25">
      <c r="U653" s="5" t="s">
        <v>8219</v>
      </c>
      <c r="V653">
        <v>25000</v>
      </c>
    </row>
    <row r="654" spans="21:22" x14ac:dyDescent="0.25">
      <c r="U654" s="5" t="s">
        <v>8219</v>
      </c>
      <c r="V654">
        <v>3000</v>
      </c>
    </row>
    <row r="655" spans="21:22" x14ac:dyDescent="0.25">
      <c r="U655" s="5" t="s">
        <v>8219</v>
      </c>
      <c r="V655">
        <v>75000</v>
      </c>
    </row>
    <row r="656" spans="21:22" x14ac:dyDescent="0.25">
      <c r="U656" s="5" t="s">
        <v>8219</v>
      </c>
      <c r="V656">
        <v>12000</v>
      </c>
    </row>
    <row r="657" spans="21:22" x14ac:dyDescent="0.25">
      <c r="U657" s="5" t="s">
        <v>8219</v>
      </c>
      <c r="V657">
        <v>8000</v>
      </c>
    </row>
    <row r="658" spans="21:22" x14ac:dyDescent="0.25">
      <c r="U658" s="5" t="s">
        <v>8219</v>
      </c>
      <c r="V658">
        <v>5000</v>
      </c>
    </row>
    <row r="659" spans="21:22" x14ac:dyDescent="0.25">
      <c r="U659" s="5" t="s">
        <v>8219</v>
      </c>
      <c r="V659">
        <v>15000</v>
      </c>
    </row>
    <row r="660" spans="21:22" x14ac:dyDescent="0.25">
      <c r="U660" s="5" t="s">
        <v>8219</v>
      </c>
      <c r="V660">
        <v>28888</v>
      </c>
    </row>
    <row r="661" spans="21:22" x14ac:dyDescent="0.25">
      <c r="U661" s="5" t="s">
        <v>8219</v>
      </c>
      <c r="V661">
        <v>3000</v>
      </c>
    </row>
    <row r="662" spans="21:22" x14ac:dyDescent="0.25">
      <c r="U662" s="5" t="s">
        <v>8221</v>
      </c>
      <c r="V662">
        <v>50000</v>
      </c>
    </row>
    <row r="663" spans="21:22" x14ac:dyDescent="0.25">
      <c r="U663" s="5" t="s">
        <v>8221</v>
      </c>
      <c r="V663">
        <v>10000</v>
      </c>
    </row>
    <row r="664" spans="21:22" x14ac:dyDescent="0.25">
      <c r="U664" s="5" t="s">
        <v>8221</v>
      </c>
      <c r="V664">
        <v>39000</v>
      </c>
    </row>
    <row r="665" spans="21:22" x14ac:dyDescent="0.25">
      <c r="U665" s="5" t="s">
        <v>8221</v>
      </c>
      <c r="V665">
        <v>200000</v>
      </c>
    </row>
    <row r="666" spans="21:22" x14ac:dyDescent="0.25">
      <c r="U666" s="5" t="s">
        <v>8221</v>
      </c>
      <c r="V666">
        <v>12000</v>
      </c>
    </row>
    <row r="667" spans="21:22" x14ac:dyDescent="0.25">
      <c r="U667" s="5" t="s">
        <v>8221</v>
      </c>
      <c r="V667">
        <v>10000</v>
      </c>
    </row>
    <row r="668" spans="21:22" x14ac:dyDescent="0.25">
      <c r="U668" s="5" t="s">
        <v>8221</v>
      </c>
      <c r="V668">
        <v>200000</v>
      </c>
    </row>
    <row r="669" spans="21:22" x14ac:dyDescent="0.25">
      <c r="U669" s="5" t="s">
        <v>8221</v>
      </c>
      <c r="V669">
        <v>50000</v>
      </c>
    </row>
    <row r="670" spans="21:22" x14ac:dyDescent="0.25">
      <c r="U670" s="5" t="s">
        <v>8221</v>
      </c>
      <c r="V670">
        <v>15000</v>
      </c>
    </row>
    <row r="671" spans="21:22" x14ac:dyDescent="0.25">
      <c r="U671" s="5" t="s">
        <v>8221</v>
      </c>
      <c r="V671">
        <v>200000</v>
      </c>
    </row>
    <row r="672" spans="21:22" x14ac:dyDescent="0.25">
      <c r="U672" s="5" t="s">
        <v>8221</v>
      </c>
      <c r="V672">
        <v>90000</v>
      </c>
    </row>
    <row r="673" spans="21:22" x14ac:dyDescent="0.25">
      <c r="U673" s="5" t="s">
        <v>8221</v>
      </c>
      <c r="V673">
        <v>30000</v>
      </c>
    </row>
    <row r="674" spans="21:22" x14ac:dyDescent="0.25">
      <c r="U674" s="5" t="s">
        <v>8221</v>
      </c>
      <c r="V674">
        <v>50000</v>
      </c>
    </row>
    <row r="675" spans="21:22" x14ac:dyDescent="0.25">
      <c r="U675" s="5" t="s">
        <v>8221</v>
      </c>
      <c r="V675">
        <v>100000</v>
      </c>
    </row>
    <row r="676" spans="21:22" x14ac:dyDescent="0.25">
      <c r="U676" s="5" t="s">
        <v>8221</v>
      </c>
      <c r="V676">
        <v>50000</v>
      </c>
    </row>
    <row r="677" spans="21:22" x14ac:dyDescent="0.25">
      <c r="U677" s="5" t="s">
        <v>8221</v>
      </c>
      <c r="V677">
        <v>6000</v>
      </c>
    </row>
    <row r="678" spans="21:22" x14ac:dyDescent="0.25">
      <c r="U678" s="5" t="s">
        <v>8221</v>
      </c>
      <c r="V678">
        <v>100000</v>
      </c>
    </row>
    <row r="679" spans="21:22" x14ac:dyDescent="0.25">
      <c r="U679" s="5" t="s">
        <v>8221</v>
      </c>
      <c r="V679">
        <v>50000</v>
      </c>
    </row>
    <row r="680" spans="21:22" x14ac:dyDescent="0.25">
      <c r="U680" s="5" t="s">
        <v>8221</v>
      </c>
      <c r="V680">
        <v>29000</v>
      </c>
    </row>
    <row r="681" spans="21:22" x14ac:dyDescent="0.25">
      <c r="U681" s="5" t="s">
        <v>8221</v>
      </c>
      <c r="V681">
        <v>57000</v>
      </c>
    </row>
    <row r="682" spans="21:22" x14ac:dyDescent="0.25">
      <c r="U682" s="5" t="s">
        <v>8221</v>
      </c>
      <c r="V682">
        <v>75000</v>
      </c>
    </row>
    <row r="683" spans="21:22" x14ac:dyDescent="0.25">
      <c r="U683" s="5" t="s">
        <v>8221</v>
      </c>
      <c r="V683">
        <v>2500</v>
      </c>
    </row>
    <row r="684" spans="21:22" x14ac:dyDescent="0.25">
      <c r="U684" s="5" t="s">
        <v>8221</v>
      </c>
      <c r="V684">
        <v>50000</v>
      </c>
    </row>
    <row r="685" spans="21:22" x14ac:dyDescent="0.25">
      <c r="U685" s="5" t="s">
        <v>8221</v>
      </c>
      <c r="V685">
        <v>35000</v>
      </c>
    </row>
    <row r="686" spans="21:22" x14ac:dyDescent="0.25">
      <c r="U686" s="5" t="s">
        <v>8221</v>
      </c>
      <c r="V686">
        <v>320000</v>
      </c>
    </row>
    <row r="687" spans="21:22" x14ac:dyDescent="0.25">
      <c r="U687" s="5" t="s">
        <v>8221</v>
      </c>
      <c r="V687">
        <v>2000</v>
      </c>
    </row>
    <row r="688" spans="21:22" x14ac:dyDescent="0.25">
      <c r="U688" s="5" t="s">
        <v>8221</v>
      </c>
      <c r="V688">
        <v>500000</v>
      </c>
    </row>
    <row r="689" spans="21:22" x14ac:dyDescent="0.25">
      <c r="U689" s="5" t="s">
        <v>8221</v>
      </c>
      <c r="V689">
        <v>100000</v>
      </c>
    </row>
    <row r="690" spans="21:22" x14ac:dyDescent="0.25">
      <c r="U690" s="5" t="s">
        <v>8221</v>
      </c>
      <c r="V690">
        <v>20000</v>
      </c>
    </row>
    <row r="691" spans="21:22" x14ac:dyDescent="0.25">
      <c r="U691" s="5" t="s">
        <v>8221</v>
      </c>
      <c r="V691">
        <v>200000</v>
      </c>
    </row>
    <row r="692" spans="21:22" x14ac:dyDescent="0.25">
      <c r="U692" s="5" t="s">
        <v>8221</v>
      </c>
      <c r="V692">
        <v>20000</v>
      </c>
    </row>
    <row r="693" spans="21:22" x14ac:dyDescent="0.25">
      <c r="U693" s="5" t="s">
        <v>8221</v>
      </c>
      <c r="V693">
        <v>50000</v>
      </c>
    </row>
    <row r="694" spans="21:22" x14ac:dyDescent="0.25">
      <c r="U694" s="5" t="s">
        <v>8221</v>
      </c>
      <c r="V694">
        <v>20000</v>
      </c>
    </row>
    <row r="695" spans="21:22" x14ac:dyDescent="0.25">
      <c r="U695" s="5" t="s">
        <v>8221</v>
      </c>
      <c r="V695">
        <v>100000</v>
      </c>
    </row>
    <row r="696" spans="21:22" x14ac:dyDescent="0.25">
      <c r="U696" s="5" t="s">
        <v>8221</v>
      </c>
      <c r="V696">
        <v>150000</v>
      </c>
    </row>
    <row r="697" spans="21:22" x14ac:dyDescent="0.25">
      <c r="U697" s="5" t="s">
        <v>8221</v>
      </c>
      <c r="V697">
        <v>60000</v>
      </c>
    </row>
    <row r="698" spans="21:22" x14ac:dyDescent="0.25">
      <c r="U698" s="5" t="s">
        <v>8221</v>
      </c>
      <c r="V698">
        <v>175000</v>
      </c>
    </row>
    <row r="699" spans="21:22" x14ac:dyDescent="0.25">
      <c r="U699" s="5" t="s">
        <v>8221</v>
      </c>
      <c r="V699">
        <v>5000</v>
      </c>
    </row>
    <row r="700" spans="21:22" x14ac:dyDescent="0.25">
      <c r="U700" s="5" t="s">
        <v>8221</v>
      </c>
      <c r="V700">
        <v>100000</v>
      </c>
    </row>
    <row r="701" spans="21:22" x14ac:dyDescent="0.25">
      <c r="U701" s="5" t="s">
        <v>8221</v>
      </c>
      <c r="V701">
        <v>130000</v>
      </c>
    </row>
    <row r="702" spans="21:22" x14ac:dyDescent="0.25">
      <c r="U702" s="5" t="s">
        <v>8221</v>
      </c>
      <c r="V702">
        <v>15000</v>
      </c>
    </row>
    <row r="703" spans="21:22" x14ac:dyDescent="0.25">
      <c r="U703" s="5" t="s">
        <v>8221</v>
      </c>
      <c r="V703">
        <v>23000</v>
      </c>
    </row>
    <row r="704" spans="21:22" x14ac:dyDescent="0.25">
      <c r="U704" s="5" t="s">
        <v>8221</v>
      </c>
      <c r="V704">
        <v>15000</v>
      </c>
    </row>
    <row r="705" spans="21:22" x14ac:dyDescent="0.25">
      <c r="U705" s="5" t="s">
        <v>8221</v>
      </c>
      <c r="V705">
        <v>15000</v>
      </c>
    </row>
    <row r="706" spans="21:22" x14ac:dyDescent="0.25">
      <c r="U706" s="5" t="s">
        <v>8221</v>
      </c>
      <c r="V706">
        <v>55000</v>
      </c>
    </row>
    <row r="707" spans="21:22" x14ac:dyDescent="0.25">
      <c r="U707" s="5" t="s">
        <v>8221</v>
      </c>
      <c r="V707">
        <v>100000</v>
      </c>
    </row>
    <row r="708" spans="21:22" x14ac:dyDescent="0.25">
      <c r="U708" s="5" t="s">
        <v>8221</v>
      </c>
      <c r="V708">
        <v>100000</v>
      </c>
    </row>
    <row r="709" spans="21:22" x14ac:dyDescent="0.25">
      <c r="U709" s="5" t="s">
        <v>8221</v>
      </c>
      <c r="V709">
        <v>68000</v>
      </c>
    </row>
    <row r="710" spans="21:22" x14ac:dyDescent="0.25">
      <c r="U710" s="5" t="s">
        <v>8221</v>
      </c>
      <c r="V710">
        <v>40000</v>
      </c>
    </row>
    <row r="711" spans="21:22" x14ac:dyDescent="0.25">
      <c r="U711" s="5" t="s">
        <v>8221</v>
      </c>
      <c r="V711">
        <v>15000</v>
      </c>
    </row>
    <row r="712" spans="21:22" x14ac:dyDescent="0.25">
      <c r="U712" s="5" t="s">
        <v>8221</v>
      </c>
      <c r="V712">
        <v>1200</v>
      </c>
    </row>
    <row r="713" spans="21:22" x14ac:dyDescent="0.25">
      <c r="U713" s="5" t="s">
        <v>8221</v>
      </c>
      <c r="V713">
        <v>100000</v>
      </c>
    </row>
    <row r="714" spans="21:22" x14ac:dyDescent="0.25">
      <c r="U714" s="5" t="s">
        <v>8221</v>
      </c>
      <c r="V714">
        <v>48500</v>
      </c>
    </row>
    <row r="715" spans="21:22" x14ac:dyDescent="0.25">
      <c r="U715" s="5" t="s">
        <v>8221</v>
      </c>
      <c r="V715">
        <v>25000</v>
      </c>
    </row>
    <row r="716" spans="21:22" x14ac:dyDescent="0.25">
      <c r="U716" s="5" t="s">
        <v>8221</v>
      </c>
      <c r="V716">
        <v>15000</v>
      </c>
    </row>
    <row r="717" spans="21:22" x14ac:dyDescent="0.25">
      <c r="U717" s="5" t="s">
        <v>8221</v>
      </c>
      <c r="V717">
        <v>27500</v>
      </c>
    </row>
    <row r="718" spans="21:22" x14ac:dyDescent="0.25">
      <c r="U718" s="5" t="s">
        <v>8221</v>
      </c>
      <c r="V718">
        <v>7000</v>
      </c>
    </row>
    <row r="719" spans="21:22" x14ac:dyDescent="0.25">
      <c r="U719" s="5" t="s">
        <v>8221</v>
      </c>
      <c r="V719">
        <v>100000</v>
      </c>
    </row>
    <row r="720" spans="21:22" x14ac:dyDescent="0.25">
      <c r="U720" s="5" t="s">
        <v>8221</v>
      </c>
      <c r="V720">
        <v>12000</v>
      </c>
    </row>
    <row r="721" spans="21:22" x14ac:dyDescent="0.25">
      <c r="U721" s="5" t="s">
        <v>8221</v>
      </c>
      <c r="V721">
        <v>15000</v>
      </c>
    </row>
    <row r="722" spans="21:22" x14ac:dyDescent="0.25">
      <c r="U722" s="5" t="s">
        <v>8219</v>
      </c>
      <c r="V722">
        <v>1900</v>
      </c>
    </row>
    <row r="723" spans="21:22" x14ac:dyDescent="0.25">
      <c r="U723" s="5" t="s">
        <v>8219</v>
      </c>
      <c r="V723">
        <v>8200</v>
      </c>
    </row>
    <row r="724" spans="21:22" x14ac:dyDescent="0.25">
      <c r="U724" s="5" t="s">
        <v>8219</v>
      </c>
      <c r="V724">
        <v>25000</v>
      </c>
    </row>
    <row r="725" spans="21:22" x14ac:dyDescent="0.25">
      <c r="U725" s="5" t="s">
        <v>8219</v>
      </c>
      <c r="V725">
        <v>5000</v>
      </c>
    </row>
    <row r="726" spans="21:22" x14ac:dyDescent="0.25">
      <c r="U726" s="5" t="s">
        <v>8219</v>
      </c>
      <c r="V726">
        <v>7000</v>
      </c>
    </row>
    <row r="727" spans="21:22" x14ac:dyDescent="0.25">
      <c r="U727" s="5" t="s">
        <v>8219</v>
      </c>
      <c r="V727">
        <v>20000</v>
      </c>
    </row>
    <row r="728" spans="21:22" x14ac:dyDescent="0.25">
      <c r="U728" s="5" t="s">
        <v>8219</v>
      </c>
      <c r="V728">
        <v>2500</v>
      </c>
    </row>
    <row r="729" spans="21:22" x14ac:dyDescent="0.25">
      <c r="U729" s="5" t="s">
        <v>8219</v>
      </c>
      <c r="V729">
        <v>3500</v>
      </c>
    </row>
    <row r="730" spans="21:22" x14ac:dyDescent="0.25">
      <c r="U730" s="5" t="s">
        <v>8219</v>
      </c>
      <c r="V730">
        <v>7500</v>
      </c>
    </row>
    <row r="731" spans="21:22" x14ac:dyDescent="0.25">
      <c r="U731" s="5" t="s">
        <v>8219</v>
      </c>
      <c r="V731">
        <v>4000</v>
      </c>
    </row>
    <row r="732" spans="21:22" x14ac:dyDescent="0.25">
      <c r="U732" s="5" t="s">
        <v>8219</v>
      </c>
      <c r="V732">
        <v>20000</v>
      </c>
    </row>
    <row r="733" spans="21:22" x14ac:dyDescent="0.25">
      <c r="U733" s="5" t="s">
        <v>8219</v>
      </c>
      <c r="V733">
        <v>5000</v>
      </c>
    </row>
    <row r="734" spans="21:22" x14ac:dyDescent="0.25">
      <c r="U734" s="5" t="s">
        <v>8219</v>
      </c>
      <c r="V734">
        <v>40</v>
      </c>
    </row>
    <row r="735" spans="21:22" x14ac:dyDescent="0.25">
      <c r="U735" s="5" t="s">
        <v>8219</v>
      </c>
      <c r="V735">
        <v>2500</v>
      </c>
    </row>
    <row r="736" spans="21:22" x14ac:dyDescent="0.25">
      <c r="U736" s="5" t="s">
        <v>8219</v>
      </c>
      <c r="V736">
        <v>8500</v>
      </c>
    </row>
    <row r="737" spans="21:22" x14ac:dyDescent="0.25">
      <c r="U737" s="5" t="s">
        <v>8219</v>
      </c>
      <c r="V737">
        <v>47000</v>
      </c>
    </row>
    <row r="738" spans="21:22" x14ac:dyDescent="0.25">
      <c r="U738" s="5" t="s">
        <v>8219</v>
      </c>
      <c r="V738">
        <v>3600</v>
      </c>
    </row>
    <row r="739" spans="21:22" x14ac:dyDescent="0.25">
      <c r="U739" s="5" t="s">
        <v>8219</v>
      </c>
      <c r="V739">
        <v>5000</v>
      </c>
    </row>
    <row r="740" spans="21:22" x14ac:dyDescent="0.25">
      <c r="U740" s="5" t="s">
        <v>8219</v>
      </c>
      <c r="V740">
        <v>1500</v>
      </c>
    </row>
    <row r="741" spans="21:22" x14ac:dyDescent="0.25">
      <c r="U741" s="5" t="s">
        <v>8219</v>
      </c>
      <c r="V741">
        <v>6000</v>
      </c>
    </row>
    <row r="742" spans="21:22" x14ac:dyDescent="0.25">
      <c r="U742" s="5" t="s">
        <v>8219</v>
      </c>
      <c r="V742">
        <v>3000</v>
      </c>
    </row>
    <row r="743" spans="21:22" x14ac:dyDescent="0.25">
      <c r="U743" s="5" t="s">
        <v>8219</v>
      </c>
      <c r="V743">
        <v>13000</v>
      </c>
    </row>
    <row r="744" spans="21:22" x14ac:dyDescent="0.25">
      <c r="U744" s="5" t="s">
        <v>8219</v>
      </c>
      <c r="V744">
        <v>1400</v>
      </c>
    </row>
    <row r="745" spans="21:22" x14ac:dyDescent="0.25">
      <c r="U745" s="5" t="s">
        <v>8219</v>
      </c>
      <c r="V745">
        <v>550</v>
      </c>
    </row>
    <row r="746" spans="21:22" x14ac:dyDescent="0.25">
      <c r="U746" s="5" t="s">
        <v>8219</v>
      </c>
      <c r="V746">
        <v>5000</v>
      </c>
    </row>
    <row r="747" spans="21:22" x14ac:dyDescent="0.25">
      <c r="U747" s="5" t="s">
        <v>8219</v>
      </c>
      <c r="V747">
        <v>2220</v>
      </c>
    </row>
    <row r="748" spans="21:22" x14ac:dyDescent="0.25">
      <c r="U748" s="5" t="s">
        <v>8219</v>
      </c>
      <c r="V748">
        <v>2987</v>
      </c>
    </row>
    <row r="749" spans="21:22" x14ac:dyDescent="0.25">
      <c r="U749" s="5" t="s">
        <v>8219</v>
      </c>
      <c r="V749">
        <v>7000</v>
      </c>
    </row>
    <row r="750" spans="21:22" x14ac:dyDescent="0.25">
      <c r="U750" s="5" t="s">
        <v>8219</v>
      </c>
      <c r="V750">
        <v>2000</v>
      </c>
    </row>
    <row r="751" spans="21:22" x14ac:dyDescent="0.25">
      <c r="U751" s="5" t="s">
        <v>8219</v>
      </c>
      <c r="V751">
        <v>10000</v>
      </c>
    </row>
    <row r="752" spans="21:22" x14ac:dyDescent="0.25">
      <c r="U752" s="5" t="s">
        <v>8219</v>
      </c>
      <c r="V752">
        <v>4444</v>
      </c>
    </row>
    <row r="753" spans="21:22" x14ac:dyDescent="0.25">
      <c r="U753" s="5" t="s">
        <v>8219</v>
      </c>
      <c r="V753">
        <v>3000</v>
      </c>
    </row>
    <row r="754" spans="21:22" x14ac:dyDescent="0.25">
      <c r="U754" s="5" t="s">
        <v>8219</v>
      </c>
      <c r="V754">
        <v>5000</v>
      </c>
    </row>
    <row r="755" spans="21:22" x14ac:dyDescent="0.25">
      <c r="U755" s="5" t="s">
        <v>8219</v>
      </c>
      <c r="V755">
        <v>10000</v>
      </c>
    </row>
    <row r="756" spans="21:22" x14ac:dyDescent="0.25">
      <c r="U756" s="5" t="s">
        <v>8219</v>
      </c>
      <c r="V756">
        <v>2000</v>
      </c>
    </row>
    <row r="757" spans="21:22" x14ac:dyDescent="0.25">
      <c r="U757" s="5" t="s">
        <v>8219</v>
      </c>
      <c r="V757">
        <v>2500</v>
      </c>
    </row>
    <row r="758" spans="21:22" x14ac:dyDescent="0.25">
      <c r="U758" s="5" t="s">
        <v>8219</v>
      </c>
      <c r="V758">
        <v>700</v>
      </c>
    </row>
    <row r="759" spans="21:22" x14ac:dyDescent="0.25">
      <c r="U759" s="5" t="s">
        <v>8219</v>
      </c>
      <c r="V759">
        <v>250</v>
      </c>
    </row>
    <row r="760" spans="21:22" x14ac:dyDescent="0.25">
      <c r="U760" s="5" t="s">
        <v>8219</v>
      </c>
      <c r="V760">
        <v>2500</v>
      </c>
    </row>
    <row r="761" spans="21:22" x14ac:dyDescent="0.25">
      <c r="U761" s="5" t="s">
        <v>8219</v>
      </c>
      <c r="V761">
        <v>5000</v>
      </c>
    </row>
    <row r="762" spans="21:22" x14ac:dyDescent="0.25">
      <c r="U762" s="5" t="s">
        <v>8221</v>
      </c>
      <c r="V762">
        <v>2200</v>
      </c>
    </row>
    <row r="763" spans="21:22" x14ac:dyDescent="0.25">
      <c r="U763" s="5" t="s">
        <v>8221</v>
      </c>
      <c r="V763">
        <v>5000</v>
      </c>
    </row>
    <row r="764" spans="21:22" x14ac:dyDescent="0.25">
      <c r="U764" s="5" t="s">
        <v>8221</v>
      </c>
      <c r="V764">
        <v>3500</v>
      </c>
    </row>
    <row r="765" spans="21:22" x14ac:dyDescent="0.25">
      <c r="U765" s="5" t="s">
        <v>8221</v>
      </c>
      <c r="V765">
        <v>4290</v>
      </c>
    </row>
    <row r="766" spans="21:22" x14ac:dyDescent="0.25">
      <c r="U766" s="5" t="s">
        <v>8221</v>
      </c>
      <c r="V766">
        <v>5000</v>
      </c>
    </row>
    <row r="767" spans="21:22" x14ac:dyDescent="0.25">
      <c r="U767" s="5" t="s">
        <v>8221</v>
      </c>
      <c r="V767">
        <v>7000</v>
      </c>
    </row>
    <row r="768" spans="21:22" x14ac:dyDescent="0.25">
      <c r="U768" s="5" t="s">
        <v>8221</v>
      </c>
      <c r="V768">
        <v>4000</v>
      </c>
    </row>
    <row r="769" spans="21:22" x14ac:dyDescent="0.25">
      <c r="U769" s="5" t="s">
        <v>8221</v>
      </c>
      <c r="V769">
        <v>5000</v>
      </c>
    </row>
    <row r="770" spans="21:22" x14ac:dyDescent="0.25">
      <c r="U770" s="5" t="s">
        <v>8221</v>
      </c>
      <c r="V770">
        <v>2500</v>
      </c>
    </row>
    <row r="771" spans="21:22" x14ac:dyDescent="0.25">
      <c r="U771" s="5" t="s">
        <v>8221</v>
      </c>
      <c r="V771">
        <v>4000</v>
      </c>
    </row>
    <row r="772" spans="21:22" x14ac:dyDescent="0.25">
      <c r="U772" s="5" t="s">
        <v>8221</v>
      </c>
      <c r="V772">
        <v>17500</v>
      </c>
    </row>
    <row r="773" spans="21:22" x14ac:dyDescent="0.25">
      <c r="U773" s="5" t="s">
        <v>8221</v>
      </c>
      <c r="V773">
        <v>38000</v>
      </c>
    </row>
    <row r="774" spans="21:22" x14ac:dyDescent="0.25">
      <c r="U774" s="5" t="s">
        <v>8221</v>
      </c>
      <c r="V774">
        <v>1500</v>
      </c>
    </row>
    <row r="775" spans="21:22" x14ac:dyDescent="0.25">
      <c r="U775" s="5" t="s">
        <v>8221</v>
      </c>
      <c r="V775">
        <v>3759</v>
      </c>
    </row>
    <row r="776" spans="21:22" x14ac:dyDescent="0.25">
      <c r="U776" s="5" t="s">
        <v>8221</v>
      </c>
      <c r="V776">
        <v>500</v>
      </c>
    </row>
    <row r="777" spans="21:22" x14ac:dyDescent="0.25">
      <c r="U777" s="5" t="s">
        <v>8221</v>
      </c>
      <c r="V777">
        <v>10000</v>
      </c>
    </row>
    <row r="778" spans="21:22" x14ac:dyDescent="0.25">
      <c r="U778" s="5" t="s">
        <v>8221</v>
      </c>
      <c r="V778">
        <v>7000</v>
      </c>
    </row>
    <row r="779" spans="21:22" x14ac:dyDescent="0.25">
      <c r="U779" s="5" t="s">
        <v>8221</v>
      </c>
      <c r="V779">
        <v>3000</v>
      </c>
    </row>
    <row r="780" spans="21:22" x14ac:dyDescent="0.25">
      <c r="U780" s="5" t="s">
        <v>8221</v>
      </c>
      <c r="V780">
        <v>500</v>
      </c>
    </row>
    <row r="781" spans="21:22" x14ac:dyDescent="0.25">
      <c r="U781" s="5" t="s">
        <v>8221</v>
      </c>
      <c r="V781">
        <v>15000</v>
      </c>
    </row>
    <row r="782" spans="21:22" x14ac:dyDescent="0.25">
      <c r="U782" s="5" t="s">
        <v>8219</v>
      </c>
      <c r="V782">
        <v>1000</v>
      </c>
    </row>
    <row r="783" spans="21:22" x14ac:dyDescent="0.25">
      <c r="U783" s="5" t="s">
        <v>8219</v>
      </c>
      <c r="V783">
        <v>800</v>
      </c>
    </row>
    <row r="784" spans="21:22" x14ac:dyDescent="0.25">
      <c r="U784" s="5" t="s">
        <v>8219</v>
      </c>
      <c r="V784">
        <v>700</v>
      </c>
    </row>
    <row r="785" spans="21:22" x14ac:dyDescent="0.25">
      <c r="U785" s="5" t="s">
        <v>8219</v>
      </c>
      <c r="V785">
        <v>1500</v>
      </c>
    </row>
    <row r="786" spans="21:22" x14ac:dyDescent="0.25">
      <c r="U786" s="5" t="s">
        <v>8219</v>
      </c>
      <c r="V786">
        <v>1000</v>
      </c>
    </row>
    <row r="787" spans="21:22" x14ac:dyDescent="0.25">
      <c r="U787" s="5" t="s">
        <v>8219</v>
      </c>
      <c r="V787">
        <v>500</v>
      </c>
    </row>
    <row r="788" spans="21:22" x14ac:dyDescent="0.25">
      <c r="U788" s="5" t="s">
        <v>8219</v>
      </c>
      <c r="V788">
        <v>5000</v>
      </c>
    </row>
    <row r="789" spans="21:22" x14ac:dyDescent="0.25">
      <c r="U789" s="5" t="s">
        <v>8219</v>
      </c>
      <c r="V789">
        <v>1200</v>
      </c>
    </row>
    <row r="790" spans="21:22" x14ac:dyDescent="0.25">
      <c r="U790" s="5" t="s">
        <v>8219</v>
      </c>
      <c r="V790">
        <v>1000</v>
      </c>
    </row>
    <row r="791" spans="21:22" x14ac:dyDescent="0.25">
      <c r="U791" s="5" t="s">
        <v>8219</v>
      </c>
      <c r="V791">
        <v>1700</v>
      </c>
    </row>
    <row r="792" spans="21:22" x14ac:dyDescent="0.25">
      <c r="U792" s="5" t="s">
        <v>8219</v>
      </c>
      <c r="V792">
        <v>10000</v>
      </c>
    </row>
    <row r="793" spans="21:22" x14ac:dyDescent="0.25">
      <c r="U793" s="5" t="s">
        <v>8219</v>
      </c>
      <c r="V793">
        <v>7500</v>
      </c>
    </row>
    <row r="794" spans="21:22" x14ac:dyDescent="0.25">
      <c r="U794" s="5" t="s">
        <v>8219</v>
      </c>
      <c r="V794">
        <v>2500</v>
      </c>
    </row>
    <row r="795" spans="21:22" x14ac:dyDescent="0.25">
      <c r="U795" s="5" t="s">
        <v>8219</v>
      </c>
      <c r="V795">
        <v>2750</v>
      </c>
    </row>
    <row r="796" spans="21:22" x14ac:dyDescent="0.25">
      <c r="U796" s="5" t="s">
        <v>8219</v>
      </c>
      <c r="V796">
        <v>8000</v>
      </c>
    </row>
    <row r="797" spans="21:22" x14ac:dyDescent="0.25">
      <c r="U797" s="5" t="s">
        <v>8219</v>
      </c>
      <c r="V797">
        <v>14000</v>
      </c>
    </row>
    <row r="798" spans="21:22" x14ac:dyDescent="0.25">
      <c r="U798" s="5" t="s">
        <v>8219</v>
      </c>
      <c r="V798">
        <v>10000</v>
      </c>
    </row>
    <row r="799" spans="21:22" x14ac:dyDescent="0.25">
      <c r="U799" s="5" t="s">
        <v>8219</v>
      </c>
      <c r="V799">
        <v>3000</v>
      </c>
    </row>
    <row r="800" spans="21:22" x14ac:dyDescent="0.25">
      <c r="U800" s="5" t="s">
        <v>8219</v>
      </c>
      <c r="V800">
        <v>3500</v>
      </c>
    </row>
    <row r="801" spans="21:22" x14ac:dyDescent="0.25">
      <c r="U801" s="5" t="s">
        <v>8219</v>
      </c>
      <c r="V801">
        <v>5000</v>
      </c>
    </row>
    <row r="802" spans="21:22" x14ac:dyDescent="0.25">
      <c r="U802" s="5" t="s">
        <v>8219</v>
      </c>
      <c r="V802">
        <v>1500</v>
      </c>
    </row>
    <row r="803" spans="21:22" x14ac:dyDescent="0.25">
      <c r="U803" s="5" t="s">
        <v>8219</v>
      </c>
      <c r="V803">
        <v>2000</v>
      </c>
    </row>
    <row r="804" spans="21:22" x14ac:dyDescent="0.25">
      <c r="U804" s="5" t="s">
        <v>8219</v>
      </c>
      <c r="V804">
        <v>6000</v>
      </c>
    </row>
    <row r="805" spans="21:22" x14ac:dyDescent="0.25">
      <c r="U805" s="5" t="s">
        <v>8219</v>
      </c>
      <c r="V805">
        <v>2300</v>
      </c>
    </row>
    <row r="806" spans="21:22" x14ac:dyDescent="0.25">
      <c r="U806" s="5" t="s">
        <v>8219</v>
      </c>
      <c r="V806">
        <v>5500</v>
      </c>
    </row>
    <row r="807" spans="21:22" x14ac:dyDescent="0.25">
      <c r="U807" s="5" t="s">
        <v>8219</v>
      </c>
      <c r="V807">
        <v>3000</v>
      </c>
    </row>
    <row r="808" spans="21:22" x14ac:dyDescent="0.25">
      <c r="U808" s="5" t="s">
        <v>8219</v>
      </c>
      <c r="V808">
        <v>8000</v>
      </c>
    </row>
    <row r="809" spans="21:22" x14ac:dyDescent="0.25">
      <c r="U809" s="5" t="s">
        <v>8219</v>
      </c>
      <c r="V809">
        <v>4000</v>
      </c>
    </row>
    <row r="810" spans="21:22" x14ac:dyDescent="0.25">
      <c r="U810" s="5" t="s">
        <v>8219</v>
      </c>
      <c r="V810">
        <v>4500</v>
      </c>
    </row>
    <row r="811" spans="21:22" x14ac:dyDescent="0.25">
      <c r="U811" s="5" t="s">
        <v>8219</v>
      </c>
      <c r="V811">
        <v>4000</v>
      </c>
    </row>
    <row r="812" spans="21:22" x14ac:dyDescent="0.25">
      <c r="U812" s="5" t="s">
        <v>8219</v>
      </c>
      <c r="V812">
        <v>1500</v>
      </c>
    </row>
    <row r="813" spans="21:22" x14ac:dyDescent="0.25">
      <c r="U813" s="5" t="s">
        <v>8219</v>
      </c>
      <c r="V813">
        <v>1000</v>
      </c>
    </row>
    <row r="814" spans="21:22" x14ac:dyDescent="0.25">
      <c r="U814" s="5" t="s">
        <v>8219</v>
      </c>
      <c r="V814">
        <v>600</v>
      </c>
    </row>
    <row r="815" spans="21:22" x14ac:dyDescent="0.25">
      <c r="U815" s="5" t="s">
        <v>8219</v>
      </c>
      <c r="V815">
        <v>1500</v>
      </c>
    </row>
    <row r="816" spans="21:22" x14ac:dyDescent="0.25">
      <c r="U816" s="5" t="s">
        <v>8219</v>
      </c>
      <c r="V816">
        <v>1000</v>
      </c>
    </row>
    <row r="817" spans="21:22" x14ac:dyDescent="0.25">
      <c r="U817" s="5" t="s">
        <v>8219</v>
      </c>
      <c r="V817">
        <v>4000</v>
      </c>
    </row>
    <row r="818" spans="21:22" x14ac:dyDescent="0.25">
      <c r="U818" s="5" t="s">
        <v>8219</v>
      </c>
      <c r="V818">
        <v>7000</v>
      </c>
    </row>
    <row r="819" spans="21:22" x14ac:dyDescent="0.25">
      <c r="U819" s="5" t="s">
        <v>8219</v>
      </c>
      <c r="V819">
        <v>1500</v>
      </c>
    </row>
    <row r="820" spans="21:22" x14ac:dyDescent="0.25">
      <c r="U820" s="5" t="s">
        <v>8219</v>
      </c>
      <c r="V820">
        <v>350</v>
      </c>
    </row>
    <row r="821" spans="21:22" x14ac:dyDescent="0.25">
      <c r="U821" s="5" t="s">
        <v>8219</v>
      </c>
      <c r="V821">
        <v>400</v>
      </c>
    </row>
    <row r="822" spans="21:22" x14ac:dyDescent="0.25">
      <c r="U822" s="5" t="s">
        <v>8219</v>
      </c>
      <c r="V822">
        <v>2000</v>
      </c>
    </row>
    <row r="823" spans="21:22" x14ac:dyDescent="0.25">
      <c r="U823" s="5" t="s">
        <v>8219</v>
      </c>
      <c r="V823">
        <v>17482</v>
      </c>
    </row>
    <row r="824" spans="21:22" x14ac:dyDescent="0.25">
      <c r="U824" s="5" t="s">
        <v>8219</v>
      </c>
      <c r="V824">
        <v>3000</v>
      </c>
    </row>
    <row r="825" spans="21:22" x14ac:dyDescent="0.25">
      <c r="U825" s="5" t="s">
        <v>8219</v>
      </c>
      <c r="V825">
        <v>800</v>
      </c>
    </row>
    <row r="826" spans="21:22" x14ac:dyDescent="0.25">
      <c r="U826" s="5" t="s">
        <v>8219</v>
      </c>
      <c r="V826">
        <v>1600</v>
      </c>
    </row>
    <row r="827" spans="21:22" x14ac:dyDescent="0.25">
      <c r="U827" s="5" t="s">
        <v>8219</v>
      </c>
      <c r="V827">
        <v>12500</v>
      </c>
    </row>
    <row r="828" spans="21:22" x14ac:dyDescent="0.25">
      <c r="U828" s="5" t="s">
        <v>8219</v>
      </c>
      <c r="V828">
        <v>5500</v>
      </c>
    </row>
    <row r="829" spans="21:22" x14ac:dyDescent="0.25">
      <c r="U829" s="5" t="s">
        <v>8219</v>
      </c>
      <c r="V829">
        <v>300</v>
      </c>
    </row>
    <row r="830" spans="21:22" x14ac:dyDescent="0.25">
      <c r="U830" s="5" t="s">
        <v>8219</v>
      </c>
      <c r="V830">
        <v>1300</v>
      </c>
    </row>
    <row r="831" spans="21:22" x14ac:dyDescent="0.25">
      <c r="U831" s="5" t="s">
        <v>8219</v>
      </c>
      <c r="V831">
        <v>500</v>
      </c>
    </row>
    <row r="832" spans="21:22" x14ac:dyDescent="0.25">
      <c r="U832" s="5" t="s">
        <v>8219</v>
      </c>
      <c r="V832">
        <v>1800</v>
      </c>
    </row>
    <row r="833" spans="21:22" x14ac:dyDescent="0.25">
      <c r="U833" s="5" t="s">
        <v>8219</v>
      </c>
      <c r="V833">
        <v>1500</v>
      </c>
    </row>
    <row r="834" spans="21:22" x14ac:dyDescent="0.25">
      <c r="U834" s="5" t="s">
        <v>8219</v>
      </c>
      <c r="V834">
        <v>15000</v>
      </c>
    </row>
    <row r="835" spans="21:22" x14ac:dyDescent="0.25">
      <c r="U835" s="5" t="s">
        <v>8219</v>
      </c>
      <c r="V835">
        <v>6000</v>
      </c>
    </row>
    <row r="836" spans="21:22" x14ac:dyDescent="0.25">
      <c r="U836" s="5" t="s">
        <v>8219</v>
      </c>
      <c r="V836">
        <v>5500</v>
      </c>
    </row>
    <row r="837" spans="21:22" x14ac:dyDescent="0.25">
      <c r="U837" s="5" t="s">
        <v>8219</v>
      </c>
      <c r="V837">
        <v>2000</v>
      </c>
    </row>
    <row r="838" spans="21:22" x14ac:dyDescent="0.25">
      <c r="U838" s="5" t="s">
        <v>8219</v>
      </c>
      <c r="V838">
        <v>5000</v>
      </c>
    </row>
    <row r="839" spans="21:22" x14ac:dyDescent="0.25">
      <c r="U839" s="5" t="s">
        <v>8219</v>
      </c>
      <c r="V839">
        <v>2500</v>
      </c>
    </row>
    <row r="840" spans="21:22" x14ac:dyDescent="0.25">
      <c r="U840" s="5" t="s">
        <v>8219</v>
      </c>
      <c r="V840">
        <v>2000</v>
      </c>
    </row>
    <row r="841" spans="21:22" x14ac:dyDescent="0.25">
      <c r="U841" s="5" t="s">
        <v>8219</v>
      </c>
      <c r="V841">
        <v>5000</v>
      </c>
    </row>
    <row r="842" spans="21:22" x14ac:dyDescent="0.25">
      <c r="U842" s="5" t="s">
        <v>8219</v>
      </c>
      <c r="V842">
        <v>10000</v>
      </c>
    </row>
    <row r="843" spans="21:22" x14ac:dyDescent="0.25">
      <c r="U843" s="5" t="s">
        <v>8219</v>
      </c>
      <c r="V843">
        <v>5000</v>
      </c>
    </row>
    <row r="844" spans="21:22" x14ac:dyDescent="0.25">
      <c r="U844" s="5" t="s">
        <v>8219</v>
      </c>
      <c r="V844">
        <v>2500</v>
      </c>
    </row>
    <row r="845" spans="21:22" x14ac:dyDescent="0.25">
      <c r="U845" s="5" t="s">
        <v>8219</v>
      </c>
      <c r="V845">
        <v>3000</v>
      </c>
    </row>
    <row r="846" spans="21:22" x14ac:dyDescent="0.25">
      <c r="U846" s="5" t="s">
        <v>8219</v>
      </c>
      <c r="V846">
        <v>3000</v>
      </c>
    </row>
    <row r="847" spans="21:22" x14ac:dyDescent="0.25">
      <c r="U847" s="5" t="s">
        <v>8219</v>
      </c>
      <c r="V847">
        <v>5000</v>
      </c>
    </row>
    <row r="848" spans="21:22" x14ac:dyDescent="0.25">
      <c r="U848" s="5" t="s">
        <v>8219</v>
      </c>
      <c r="V848">
        <v>1100</v>
      </c>
    </row>
    <row r="849" spans="21:22" x14ac:dyDescent="0.25">
      <c r="U849" s="5" t="s">
        <v>8219</v>
      </c>
      <c r="V849">
        <v>10</v>
      </c>
    </row>
    <row r="850" spans="21:22" x14ac:dyDescent="0.25">
      <c r="U850" s="5" t="s">
        <v>8219</v>
      </c>
      <c r="V850">
        <v>300</v>
      </c>
    </row>
    <row r="851" spans="21:22" x14ac:dyDescent="0.25">
      <c r="U851" s="5" t="s">
        <v>8219</v>
      </c>
      <c r="V851">
        <v>4000</v>
      </c>
    </row>
    <row r="852" spans="21:22" x14ac:dyDescent="0.25">
      <c r="U852" s="5" t="s">
        <v>8219</v>
      </c>
      <c r="V852">
        <v>4000</v>
      </c>
    </row>
    <row r="853" spans="21:22" x14ac:dyDescent="0.25">
      <c r="U853" s="5" t="s">
        <v>8219</v>
      </c>
      <c r="V853">
        <v>2000</v>
      </c>
    </row>
    <row r="854" spans="21:22" x14ac:dyDescent="0.25">
      <c r="U854" s="5" t="s">
        <v>8219</v>
      </c>
      <c r="V854">
        <v>3500</v>
      </c>
    </row>
    <row r="855" spans="21:22" x14ac:dyDescent="0.25">
      <c r="U855" s="5" t="s">
        <v>8219</v>
      </c>
      <c r="V855">
        <v>300</v>
      </c>
    </row>
    <row r="856" spans="21:22" x14ac:dyDescent="0.25">
      <c r="U856" s="5" t="s">
        <v>8219</v>
      </c>
      <c r="V856">
        <v>27800</v>
      </c>
    </row>
    <row r="857" spans="21:22" x14ac:dyDescent="0.25">
      <c r="U857" s="5" t="s">
        <v>8219</v>
      </c>
      <c r="V857">
        <v>1450</v>
      </c>
    </row>
    <row r="858" spans="21:22" x14ac:dyDescent="0.25">
      <c r="U858" s="5" t="s">
        <v>8219</v>
      </c>
      <c r="V858">
        <v>250</v>
      </c>
    </row>
    <row r="859" spans="21:22" x14ac:dyDescent="0.25">
      <c r="U859" s="5" t="s">
        <v>8219</v>
      </c>
      <c r="V859">
        <v>1200</v>
      </c>
    </row>
    <row r="860" spans="21:22" x14ac:dyDescent="0.25">
      <c r="U860" s="5" t="s">
        <v>8219</v>
      </c>
      <c r="V860">
        <v>1200</v>
      </c>
    </row>
    <row r="861" spans="21:22" x14ac:dyDescent="0.25">
      <c r="U861" s="5" t="s">
        <v>8219</v>
      </c>
      <c r="V861">
        <v>4000</v>
      </c>
    </row>
    <row r="862" spans="21:22" x14ac:dyDescent="0.25">
      <c r="U862" s="5" t="s">
        <v>8221</v>
      </c>
      <c r="V862">
        <v>14000</v>
      </c>
    </row>
    <row r="863" spans="21:22" x14ac:dyDescent="0.25">
      <c r="U863" s="5" t="s">
        <v>8221</v>
      </c>
      <c r="V863">
        <v>4500</v>
      </c>
    </row>
    <row r="864" spans="21:22" x14ac:dyDescent="0.25">
      <c r="U864" s="5" t="s">
        <v>8221</v>
      </c>
      <c r="V864">
        <v>50000</v>
      </c>
    </row>
    <row r="865" spans="21:22" x14ac:dyDescent="0.25">
      <c r="U865" s="5" t="s">
        <v>8221</v>
      </c>
      <c r="V865">
        <v>2000</v>
      </c>
    </row>
    <row r="866" spans="21:22" x14ac:dyDescent="0.25">
      <c r="U866" s="5" t="s">
        <v>8221</v>
      </c>
      <c r="V866">
        <v>6500</v>
      </c>
    </row>
    <row r="867" spans="21:22" x14ac:dyDescent="0.25">
      <c r="U867" s="5" t="s">
        <v>8221</v>
      </c>
      <c r="V867">
        <v>2200</v>
      </c>
    </row>
    <row r="868" spans="21:22" x14ac:dyDescent="0.25">
      <c r="U868" s="5" t="s">
        <v>8221</v>
      </c>
      <c r="V868">
        <v>3500</v>
      </c>
    </row>
    <row r="869" spans="21:22" x14ac:dyDescent="0.25">
      <c r="U869" s="5" t="s">
        <v>8221</v>
      </c>
      <c r="V869">
        <v>5000</v>
      </c>
    </row>
    <row r="870" spans="21:22" x14ac:dyDescent="0.25">
      <c r="U870" s="5" t="s">
        <v>8221</v>
      </c>
      <c r="V870">
        <v>45000</v>
      </c>
    </row>
    <row r="871" spans="21:22" x14ac:dyDescent="0.25">
      <c r="U871" s="5" t="s">
        <v>8221</v>
      </c>
      <c r="V871">
        <v>8800</v>
      </c>
    </row>
    <row r="872" spans="21:22" x14ac:dyDescent="0.25">
      <c r="U872" s="5" t="s">
        <v>8221</v>
      </c>
      <c r="V872">
        <v>20000</v>
      </c>
    </row>
    <row r="873" spans="21:22" x14ac:dyDescent="0.25">
      <c r="U873" s="5" t="s">
        <v>8221</v>
      </c>
      <c r="V873">
        <v>6000</v>
      </c>
    </row>
    <row r="874" spans="21:22" x14ac:dyDescent="0.25">
      <c r="U874" s="5" t="s">
        <v>8221</v>
      </c>
      <c r="V874">
        <v>8000</v>
      </c>
    </row>
    <row r="875" spans="21:22" x14ac:dyDescent="0.25">
      <c r="U875" s="5" t="s">
        <v>8221</v>
      </c>
      <c r="V875">
        <v>3500</v>
      </c>
    </row>
    <row r="876" spans="21:22" x14ac:dyDescent="0.25">
      <c r="U876" s="5" t="s">
        <v>8221</v>
      </c>
      <c r="V876">
        <v>3000</v>
      </c>
    </row>
    <row r="877" spans="21:22" x14ac:dyDescent="0.25">
      <c r="U877" s="5" t="s">
        <v>8221</v>
      </c>
      <c r="V877">
        <v>5000</v>
      </c>
    </row>
    <row r="878" spans="21:22" x14ac:dyDescent="0.25">
      <c r="U878" s="5" t="s">
        <v>8221</v>
      </c>
      <c r="V878">
        <v>3152</v>
      </c>
    </row>
    <row r="879" spans="21:22" x14ac:dyDescent="0.25">
      <c r="U879" s="5" t="s">
        <v>8221</v>
      </c>
      <c r="V879">
        <v>2000</v>
      </c>
    </row>
    <row r="880" spans="21:22" x14ac:dyDescent="0.25">
      <c r="U880" s="5" t="s">
        <v>8221</v>
      </c>
      <c r="V880">
        <v>5000</v>
      </c>
    </row>
    <row r="881" spans="21:22" x14ac:dyDescent="0.25">
      <c r="U881" s="5" t="s">
        <v>8221</v>
      </c>
      <c r="V881">
        <v>2100</v>
      </c>
    </row>
    <row r="882" spans="21:22" x14ac:dyDescent="0.25">
      <c r="U882" s="5" t="s">
        <v>8221</v>
      </c>
      <c r="V882">
        <v>3780</v>
      </c>
    </row>
    <row r="883" spans="21:22" x14ac:dyDescent="0.25">
      <c r="U883" s="5" t="s">
        <v>8221</v>
      </c>
      <c r="V883">
        <v>3750</v>
      </c>
    </row>
    <row r="884" spans="21:22" x14ac:dyDescent="0.25">
      <c r="U884" s="5" t="s">
        <v>8221</v>
      </c>
      <c r="V884">
        <v>1500</v>
      </c>
    </row>
    <row r="885" spans="21:22" x14ac:dyDescent="0.25">
      <c r="U885" s="5" t="s">
        <v>8221</v>
      </c>
      <c r="V885">
        <v>5000</v>
      </c>
    </row>
    <row r="886" spans="21:22" x14ac:dyDescent="0.25">
      <c r="U886" s="5" t="s">
        <v>8221</v>
      </c>
      <c r="V886">
        <v>2000</v>
      </c>
    </row>
    <row r="887" spans="21:22" x14ac:dyDescent="0.25">
      <c r="U887" s="5" t="s">
        <v>8221</v>
      </c>
      <c r="V887">
        <v>1000</v>
      </c>
    </row>
    <row r="888" spans="21:22" x14ac:dyDescent="0.25">
      <c r="U888" s="5" t="s">
        <v>8221</v>
      </c>
      <c r="V888">
        <v>500</v>
      </c>
    </row>
    <row r="889" spans="21:22" x14ac:dyDescent="0.25">
      <c r="U889" s="5" t="s">
        <v>8221</v>
      </c>
      <c r="V889">
        <v>1000</v>
      </c>
    </row>
    <row r="890" spans="21:22" x14ac:dyDescent="0.25">
      <c r="U890" s="5" t="s">
        <v>8221</v>
      </c>
      <c r="V890">
        <v>1000</v>
      </c>
    </row>
    <row r="891" spans="21:22" x14ac:dyDescent="0.25">
      <c r="U891" s="5" t="s">
        <v>8221</v>
      </c>
      <c r="V891">
        <v>25000</v>
      </c>
    </row>
    <row r="892" spans="21:22" x14ac:dyDescent="0.25">
      <c r="U892" s="5" t="s">
        <v>8221</v>
      </c>
      <c r="V892">
        <v>3000</v>
      </c>
    </row>
    <row r="893" spans="21:22" x14ac:dyDescent="0.25">
      <c r="U893" s="5" t="s">
        <v>8221</v>
      </c>
      <c r="V893">
        <v>8000</v>
      </c>
    </row>
    <row r="894" spans="21:22" x14ac:dyDescent="0.25">
      <c r="U894" s="5" t="s">
        <v>8221</v>
      </c>
      <c r="V894">
        <v>6000</v>
      </c>
    </row>
    <row r="895" spans="21:22" x14ac:dyDescent="0.25">
      <c r="U895" s="5" t="s">
        <v>8221</v>
      </c>
      <c r="V895">
        <v>2000</v>
      </c>
    </row>
    <row r="896" spans="21:22" x14ac:dyDescent="0.25">
      <c r="U896" s="5" t="s">
        <v>8221</v>
      </c>
      <c r="V896">
        <v>20000</v>
      </c>
    </row>
    <row r="897" spans="21:22" x14ac:dyDescent="0.25">
      <c r="U897" s="5" t="s">
        <v>8221</v>
      </c>
      <c r="V897">
        <v>8000</v>
      </c>
    </row>
    <row r="898" spans="21:22" x14ac:dyDescent="0.25">
      <c r="U898" s="5" t="s">
        <v>8221</v>
      </c>
      <c r="V898">
        <v>8000</v>
      </c>
    </row>
    <row r="899" spans="21:22" x14ac:dyDescent="0.25">
      <c r="U899" s="5" t="s">
        <v>8221</v>
      </c>
      <c r="V899">
        <v>3000</v>
      </c>
    </row>
    <row r="900" spans="21:22" x14ac:dyDescent="0.25">
      <c r="U900" s="5" t="s">
        <v>8221</v>
      </c>
      <c r="V900">
        <v>2500</v>
      </c>
    </row>
    <row r="901" spans="21:22" x14ac:dyDescent="0.25">
      <c r="U901" s="5" t="s">
        <v>8221</v>
      </c>
      <c r="V901">
        <v>750</v>
      </c>
    </row>
    <row r="902" spans="21:22" x14ac:dyDescent="0.25">
      <c r="U902" s="5" t="s">
        <v>8221</v>
      </c>
      <c r="V902">
        <v>5000</v>
      </c>
    </row>
    <row r="903" spans="21:22" x14ac:dyDescent="0.25">
      <c r="U903" s="5" t="s">
        <v>8221</v>
      </c>
      <c r="V903">
        <v>6500</v>
      </c>
    </row>
    <row r="904" spans="21:22" x14ac:dyDescent="0.25">
      <c r="U904" s="5" t="s">
        <v>8221</v>
      </c>
      <c r="V904">
        <v>30000</v>
      </c>
    </row>
    <row r="905" spans="21:22" x14ac:dyDescent="0.25">
      <c r="U905" s="5" t="s">
        <v>8221</v>
      </c>
      <c r="V905">
        <v>5000</v>
      </c>
    </row>
    <row r="906" spans="21:22" x14ac:dyDescent="0.25">
      <c r="U906" s="5" t="s">
        <v>8221</v>
      </c>
      <c r="V906">
        <v>50000</v>
      </c>
    </row>
    <row r="907" spans="21:22" x14ac:dyDescent="0.25">
      <c r="U907" s="5" t="s">
        <v>8221</v>
      </c>
      <c r="V907">
        <v>6500</v>
      </c>
    </row>
    <row r="908" spans="21:22" x14ac:dyDescent="0.25">
      <c r="U908" s="5" t="s">
        <v>8221</v>
      </c>
      <c r="V908">
        <v>15000</v>
      </c>
    </row>
    <row r="909" spans="21:22" x14ac:dyDescent="0.25">
      <c r="U909" s="5" t="s">
        <v>8221</v>
      </c>
      <c r="V909">
        <v>2900</v>
      </c>
    </row>
    <row r="910" spans="21:22" x14ac:dyDescent="0.25">
      <c r="U910" s="5" t="s">
        <v>8221</v>
      </c>
      <c r="V910">
        <v>2500</v>
      </c>
    </row>
    <row r="911" spans="21:22" x14ac:dyDescent="0.25">
      <c r="U911" s="5" t="s">
        <v>8221</v>
      </c>
      <c r="V911">
        <v>16000</v>
      </c>
    </row>
    <row r="912" spans="21:22" x14ac:dyDescent="0.25">
      <c r="U912" s="5" t="s">
        <v>8221</v>
      </c>
      <c r="V912">
        <v>550</v>
      </c>
    </row>
    <row r="913" spans="21:22" x14ac:dyDescent="0.25">
      <c r="U913" s="5" t="s">
        <v>8221</v>
      </c>
      <c r="V913">
        <v>100000</v>
      </c>
    </row>
    <row r="914" spans="21:22" x14ac:dyDescent="0.25">
      <c r="U914" s="5" t="s">
        <v>8221</v>
      </c>
      <c r="V914">
        <v>3500</v>
      </c>
    </row>
    <row r="915" spans="21:22" x14ac:dyDescent="0.25">
      <c r="U915" s="5" t="s">
        <v>8221</v>
      </c>
      <c r="V915">
        <v>30000</v>
      </c>
    </row>
    <row r="916" spans="21:22" x14ac:dyDescent="0.25">
      <c r="U916" s="5" t="s">
        <v>8221</v>
      </c>
      <c r="V916">
        <v>1500</v>
      </c>
    </row>
    <row r="917" spans="21:22" x14ac:dyDescent="0.25">
      <c r="U917" s="5" t="s">
        <v>8221</v>
      </c>
      <c r="V917">
        <v>6500</v>
      </c>
    </row>
    <row r="918" spans="21:22" x14ac:dyDescent="0.25">
      <c r="U918" s="5" t="s">
        <v>8221</v>
      </c>
      <c r="V918">
        <v>3300</v>
      </c>
    </row>
    <row r="919" spans="21:22" x14ac:dyDescent="0.25">
      <c r="U919" s="5" t="s">
        <v>8221</v>
      </c>
      <c r="V919">
        <v>5000</v>
      </c>
    </row>
    <row r="920" spans="21:22" x14ac:dyDescent="0.25">
      <c r="U920" s="5" t="s">
        <v>8221</v>
      </c>
      <c r="V920">
        <v>3900</v>
      </c>
    </row>
    <row r="921" spans="21:22" x14ac:dyDescent="0.25">
      <c r="U921" s="5" t="s">
        <v>8221</v>
      </c>
      <c r="V921">
        <v>20000</v>
      </c>
    </row>
    <row r="922" spans="21:22" x14ac:dyDescent="0.25">
      <c r="U922" s="5" t="s">
        <v>8221</v>
      </c>
      <c r="V922">
        <v>5500</v>
      </c>
    </row>
    <row r="923" spans="21:22" x14ac:dyDescent="0.25">
      <c r="U923" s="5" t="s">
        <v>8221</v>
      </c>
      <c r="V923">
        <v>15000</v>
      </c>
    </row>
    <row r="924" spans="21:22" x14ac:dyDescent="0.25">
      <c r="U924" s="5" t="s">
        <v>8221</v>
      </c>
      <c r="V924">
        <v>27000</v>
      </c>
    </row>
    <row r="925" spans="21:22" x14ac:dyDescent="0.25">
      <c r="U925" s="5" t="s">
        <v>8221</v>
      </c>
      <c r="V925">
        <v>15000</v>
      </c>
    </row>
    <row r="926" spans="21:22" x14ac:dyDescent="0.25">
      <c r="U926" s="5" t="s">
        <v>8221</v>
      </c>
      <c r="V926">
        <v>3000</v>
      </c>
    </row>
    <row r="927" spans="21:22" x14ac:dyDescent="0.25">
      <c r="U927" s="5" t="s">
        <v>8221</v>
      </c>
      <c r="V927">
        <v>6000</v>
      </c>
    </row>
    <row r="928" spans="21:22" x14ac:dyDescent="0.25">
      <c r="U928" s="5" t="s">
        <v>8221</v>
      </c>
      <c r="V928">
        <v>7000</v>
      </c>
    </row>
    <row r="929" spans="21:22" x14ac:dyDescent="0.25">
      <c r="U929" s="5" t="s">
        <v>8221</v>
      </c>
      <c r="V929">
        <v>20000</v>
      </c>
    </row>
    <row r="930" spans="21:22" x14ac:dyDescent="0.25">
      <c r="U930" s="5" t="s">
        <v>8221</v>
      </c>
      <c r="V930">
        <v>14500</v>
      </c>
    </row>
    <row r="931" spans="21:22" x14ac:dyDescent="0.25">
      <c r="U931" s="5" t="s">
        <v>8221</v>
      </c>
      <c r="V931">
        <v>500</v>
      </c>
    </row>
    <row r="932" spans="21:22" x14ac:dyDescent="0.25">
      <c r="U932" s="5" t="s">
        <v>8221</v>
      </c>
      <c r="V932">
        <v>900</v>
      </c>
    </row>
    <row r="933" spans="21:22" x14ac:dyDescent="0.25">
      <c r="U933" s="5" t="s">
        <v>8221</v>
      </c>
      <c r="V933">
        <v>2000</v>
      </c>
    </row>
    <row r="934" spans="21:22" x14ac:dyDescent="0.25">
      <c r="U934" s="5" t="s">
        <v>8221</v>
      </c>
      <c r="V934">
        <v>9500</v>
      </c>
    </row>
    <row r="935" spans="21:22" x14ac:dyDescent="0.25">
      <c r="U935" s="5" t="s">
        <v>8221</v>
      </c>
      <c r="V935">
        <v>2000</v>
      </c>
    </row>
    <row r="936" spans="21:22" x14ac:dyDescent="0.25">
      <c r="U936" s="5" t="s">
        <v>8221</v>
      </c>
      <c r="V936">
        <v>5000</v>
      </c>
    </row>
    <row r="937" spans="21:22" x14ac:dyDescent="0.25">
      <c r="U937" s="5" t="s">
        <v>8221</v>
      </c>
      <c r="V937">
        <v>3500</v>
      </c>
    </row>
    <row r="938" spans="21:22" x14ac:dyDescent="0.25">
      <c r="U938" s="5" t="s">
        <v>8221</v>
      </c>
      <c r="V938">
        <v>1400</v>
      </c>
    </row>
    <row r="939" spans="21:22" x14ac:dyDescent="0.25">
      <c r="U939" s="5" t="s">
        <v>8221</v>
      </c>
      <c r="V939">
        <v>3500</v>
      </c>
    </row>
    <row r="940" spans="21:22" x14ac:dyDescent="0.25">
      <c r="U940" s="5" t="s">
        <v>8221</v>
      </c>
      <c r="V940">
        <v>7000</v>
      </c>
    </row>
    <row r="941" spans="21:22" x14ac:dyDescent="0.25">
      <c r="U941" s="5" t="s">
        <v>8221</v>
      </c>
      <c r="V941">
        <v>2750</v>
      </c>
    </row>
    <row r="942" spans="21:22" x14ac:dyDescent="0.25">
      <c r="U942" s="5" t="s">
        <v>8221</v>
      </c>
      <c r="V942">
        <v>9000</v>
      </c>
    </row>
    <row r="943" spans="21:22" x14ac:dyDescent="0.25">
      <c r="U943" s="5" t="s">
        <v>8221</v>
      </c>
      <c r="V943">
        <v>50000</v>
      </c>
    </row>
    <row r="944" spans="21:22" x14ac:dyDescent="0.25">
      <c r="U944" s="5" t="s">
        <v>8221</v>
      </c>
      <c r="V944">
        <v>7500</v>
      </c>
    </row>
    <row r="945" spans="21:22" x14ac:dyDescent="0.25">
      <c r="U945" s="5" t="s">
        <v>8221</v>
      </c>
      <c r="V945">
        <v>3000</v>
      </c>
    </row>
    <row r="946" spans="21:22" x14ac:dyDescent="0.25">
      <c r="U946" s="5" t="s">
        <v>8221</v>
      </c>
      <c r="V946">
        <v>50000</v>
      </c>
    </row>
    <row r="947" spans="21:22" x14ac:dyDescent="0.25">
      <c r="U947" s="5" t="s">
        <v>8221</v>
      </c>
      <c r="V947">
        <v>100000</v>
      </c>
    </row>
    <row r="948" spans="21:22" x14ac:dyDescent="0.25">
      <c r="U948" s="5" t="s">
        <v>8221</v>
      </c>
      <c r="V948">
        <v>15000</v>
      </c>
    </row>
    <row r="949" spans="21:22" x14ac:dyDescent="0.25">
      <c r="U949" s="5" t="s">
        <v>8221</v>
      </c>
      <c r="V949">
        <v>850</v>
      </c>
    </row>
    <row r="950" spans="21:22" x14ac:dyDescent="0.25">
      <c r="U950" s="5" t="s">
        <v>8221</v>
      </c>
      <c r="V950">
        <v>4000</v>
      </c>
    </row>
    <row r="951" spans="21:22" x14ac:dyDescent="0.25">
      <c r="U951" s="5" t="s">
        <v>8221</v>
      </c>
      <c r="V951">
        <v>20000</v>
      </c>
    </row>
    <row r="952" spans="21:22" x14ac:dyDescent="0.25">
      <c r="U952" s="5" t="s">
        <v>8221</v>
      </c>
      <c r="V952">
        <v>5000</v>
      </c>
    </row>
    <row r="953" spans="21:22" x14ac:dyDescent="0.25">
      <c r="U953" s="5" t="s">
        <v>8221</v>
      </c>
      <c r="V953">
        <v>50000</v>
      </c>
    </row>
    <row r="954" spans="21:22" x14ac:dyDescent="0.25">
      <c r="U954" s="5" t="s">
        <v>8221</v>
      </c>
      <c r="V954">
        <v>49000</v>
      </c>
    </row>
    <row r="955" spans="21:22" x14ac:dyDescent="0.25">
      <c r="U955" s="5" t="s">
        <v>8221</v>
      </c>
      <c r="V955">
        <v>15000</v>
      </c>
    </row>
    <row r="956" spans="21:22" x14ac:dyDescent="0.25">
      <c r="U956" s="5" t="s">
        <v>8221</v>
      </c>
      <c r="V956">
        <v>15000</v>
      </c>
    </row>
    <row r="957" spans="21:22" x14ac:dyDescent="0.25">
      <c r="U957" s="5" t="s">
        <v>8221</v>
      </c>
      <c r="V957">
        <v>300000</v>
      </c>
    </row>
    <row r="958" spans="21:22" x14ac:dyDescent="0.25">
      <c r="U958" s="5" t="s">
        <v>8221</v>
      </c>
      <c r="V958">
        <v>50000</v>
      </c>
    </row>
    <row r="959" spans="21:22" x14ac:dyDescent="0.25">
      <c r="U959" s="5" t="s">
        <v>8221</v>
      </c>
      <c r="V959">
        <v>12000</v>
      </c>
    </row>
    <row r="960" spans="21:22" x14ac:dyDescent="0.25">
      <c r="U960" s="5" t="s">
        <v>8221</v>
      </c>
      <c r="V960">
        <v>7777</v>
      </c>
    </row>
    <row r="961" spans="21:22" x14ac:dyDescent="0.25">
      <c r="U961" s="5" t="s">
        <v>8221</v>
      </c>
      <c r="V961">
        <v>50000</v>
      </c>
    </row>
    <row r="962" spans="21:22" x14ac:dyDescent="0.25">
      <c r="U962" s="5" t="s">
        <v>8221</v>
      </c>
      <c r="V962">
        <v>55650</v>
      </c>
    </row>
    <row r="963" spans="21:22" x14ac:dyDescent="0.25">
      <c r="U963" s="5" t="s">
        <v>8221</v>
      </c>
      <c r="V963">
        <v>95000</v>
      </c>
    </row>
    <row r="964" spans="21:22" x14ac:dyDescent="0.25">
      <c r="U964" s="5" t="s">
        <v>8221</v>
      </c>
      <c r="V964">
        <v>2500</v>
      </c>
    </row>
    <row r="965" spans="21:22" x14ac:dyDescent="0.25">
      <c r="U965" s="5" t="s">
        <v>8221</v>
      </c>
      <c r="V965">
        <v>35000</v>
      </c>
    </row>
    <row r="966" spans="21:22" x14ac:dyDescent="0.25">
      <c r="U966" s="5" t="s">
        <v>8221</v>
      </c>
      <c r="V966">
        <v>110000</v>
      </c>
    </row>
    <row r="967" spans="21:22" x14ac:dyDescent="0.25">
      <c r="U967" s="5" t="s">
        <v>8221</v>
      </c>
      <c r="V967">
        <v>25000</v>
      </c>
    </row>
    <row r="968" spans="21:22" x14ac:dyDescent="0.25">
      <c r="U968" s="5" t="s">
        <v>8221</v>
      </c>
      <c r="V968">
        <v>12000</v>
      </c>
    </row>
    <row r="969" spans="21:22" x14ac:dyDescent="0.25">
      <c r="U969" s="5" t="s">
        <v>8221</v>
      </c>
      <c r="V969">
        <v>20000</v>
      </c>
    </row>
    <row r="970" spans="21:22" x14ac:dyDescent="0.25">
      <c r="U970" s="5" t="s">
        <v>8221</v>
      </c>
      <c r="V970">
        <v>8000</v>
      </c>
    </row>
    <row r="971" spans="21:22" x14ac:dyDescent="0.25">
      <c r="U971" s="5" t="s">
        <v>8221</v>
      </c>
      <c r="V971">
        <v>30000</v>
      </c>
    </row>
    <row r="972" spans="21:22" x14ac:dyDescent="0.25">
      <c r="U972" s="5" t="s">
        <v>8221</v>
      </c>
      <c r="V972">
        <v>5000</v>
      </c>
    </row>
    <row r="973" spans="21:22" x14ac:dyDescent="0.25">
      <c r="U973" s="5" t="s">
        <v>8221</v>
      </c>
      <c r="V973">
        <v>100000</v>
      </c>
    </row>
    <row r="974" spans="21:22" x14ac:dyDescent="0.25">
      <c r="U974" s="5" t="s">
        <v>8221</v>
      </c>
      <c r="V974">
        <v>20000</v>
      </c>
    </row>
    <row r="975" spans="21:22" x14ac:dyDescent="0.25">
      <c r="U975" s="5" t="s">
        <v>8221</v>
      </c>
      <c r="V975">
        <v>20000</v>
      </c>
    </row>
    <row r="976" spans="21:22" x14ac:dyDescent="0.25">
      <c r="U976" s="5" t="s">
        <v>8221</v>
      </c>
      <c r="V976">
        <v>50000</v>
      </c>
    </row>
    <row r="977" spans="21:22" x14ac:dyDescent="0.25">
      <c r="U977" s="5" t="s">
        <v>8221</v>
      </c>
      <c r="V977">
        <v>100000</v>
      </c>
    </row>
    <row r="978" spans="21:22" x14ac:dyDescent="0.25">
      <c r="U978" s="5" t="s">
        <v>8221</v>
      </c>
      <c r="V978">
        <v>150000</v>
      </c>
    </row>
    <row r="979" spans="21:22" x14ac:dyDescent="0.25">
      <c r="U979" s="5" t="s">
        <v>8221</v>
      </c>
      <c r="V979">
        <v>2700</v>
      </c>
    </row>
    <row r="980" spans="21:22" x14ac:dyDescent="0.25">
      <c r="U980" s="5" t="s">
        <v>8221</v>
      </c>
      <c r="V980">
        <v>172889</v>
      </c>
    </row>
    <row r="981" spans="21:22" x14ac:dyDescent="0.25">
      <c r="U981" s="5" t="s">
        <v>8221</v>
      </c>
      <c r="V981">
        <v>35000</v>
      </c>
    </row>
    <row r="982" spans="21:22" x14ac:dyDescent="0.25">
      <c r="U982" s="5" t="s">
        <v>8221</v>
      </c>
      <c r="V982">
        <v>10000</v>
      </c>
    </row>
    <row r="983" spans="21:22" x14ac:dyDescent="0.25">
      <c r="U983" s="5" t="s">
        <v>8221</v>
      </c>
      <c r="V983">
        <v>88888</v>
      </c>
    </row>
    <row r="984" spans="21:22" x14ac:dyDescent="0.25">
      <c r="U984" s="5" t="s">
        <v>8221</v>
      </c>
      <c r="V984">
        <v>17500</v>
      </c>
    </row>
    <row r="985" spans="21:22" x14ac:dyDescent="0.25">
      <c r="U985" s="5" t="s">
        <v>8221</v>
      </c>
      <c r="V985">
        <v>104219</v>
      </c>
    </row>
    <row r="986" spans="21:22" x14ac:dyDescent="0.25">
      <c r="U986" s="5" t="s">
        <v>8221</v>
      </c>
      <c r="V986">
        <v>10000</v>
      </c>
    </row>
    <row r="987" spans="21:22" x14ac:dyDescent="0.25">
      <c r="U987" s="5" t="s">
        <v>8221</v>
      </c>
      <c r="V987">
        <v>30000</v>
      </c>
    </row>
    <row r="988" spans="21:22" x14ac:dyDescent="0.25">
      <c r="U988" s="5" t="s">
        <v>8221</v>
      </c>
      <c r="V988">
        <v>20000</v>
      </c>
    </row>
    <row r="989" spans="21:22" x14ac:dyDescent="0.25">
      <c r="U989" s="5" t="s">
        <v>8221</v>
      </c>
      <c r="V989">
        <v>50000</v>
      </c>
    </row>
    <row r="990" spans="21:22" x14ac:dyDescent="0.25">
      <c r="U990" s="5" t="s">
        <v>8221</v>
      </c>
      <c r="V990">
        <v>5000</v>
      </c>
    </row>
    <row r="991" spans="21:22" x14ac:dyDescent="0.25">
      <c r="U991" s="5" t="s">
        <v>8221</v>
      </c>
      <c r="V991">
        <v>10000</v>
      </c>
    </row>
    <row r="992" spans="21:22" x14ac:dyDescent="0.25">
      <c r="U992" s="5" t="s">
        <v>8221</v>
      </c>
      <c r="V992">
        <v>25000</v>
      </c>
    </row>
    <row r="993" spans="21:22" x14ac:dyDescent="0.25">
      <c r="U993" s="5" t="s">
        <v>8221</v>
      </c>
      <c r="V993">
        <v>5000</v>
      </c>
    </row>
    <row r="994" spans="21:22" x14ac:dyDescent="0.25">
      <c r="U994" s="5" t="s">
        <v>8221</v>
      </c>
      <c r="V994">
        <v>100000</v>
      </c>
    </row>
    <row r="995" spans="21:22" x14ac:dyDescent="0.25">
      <c r="U995" s="5" t="s">
        <v>8221</v>
      </c>
      <c r="V995">
        <v>70000</v>
      </c>
    </row>
    <row r="996" spans="21:22" x14ac:dyDescent="0.25">
      <c r="U996" s="5" t="s">
        <v>8221</v>
      </c>
      <c r="V996">
        <v>200000</v>
      </c>
    </row>
    <row r="997" spans="21:22" x14ac:dyDescent="0.25">
      <c r="U997" s="5" t="s">
        <v>8221</v>
      </c>
      <c r="V997">
        <v>10000</v>
      </c>
    </row>
    <row r="998" spans="21:22" x14ac:dyDescent="0.25">
      <c r="U998" s="5" t="s">
        <v>8221</v>
      </c>
      <c r="V998">
        <v>4000</v>
      </c>
    </row>
    <row r="999" spans="21:22" x14ac:dyDescent="0.25">
      <c r="U999" s="5" t="s">
        <v>8221</v>
      </c>
      <c r="V999">
        <v>5000</v>
      </c>
    </row>
    <row r="1000" spans="21:22" x14ac:dyDescent="0.25">
      <c r="U1000" s="5" t="s">
        <v>8221</v>
      </c>
      <c r="V1000">
        <v>60000</v>
      </c>
    </row>
    <row r="1001" spans="21:22" x14ac:dyDescent="0.25">
      <c r="U1001" s="5" t="s">
        <v>8221</v>
      </c>
      <c r="V1001">
        <v>150000</v>
      </c>
    </row>
    <row r="1002" spans="21:22" x14ac:dyDescent="0.25">
      <c r="U1002" s="5" t="s">
        <v>8220</v>
      </c>
      <c r="V1002">
        <v>894700</v>
      </c>
    </row>
    <row r="1003" spans="21:22" x14ac:dyDescent="0.25">
      <c r="U1003" s="5" t="s">
        <v>8220</v>
      </c>
      <c r="V1003">
        <v>5000</v>
      </c>
    </row>
    <row r="1004" spans="21:22" x14ac:dyDescent="0.25">
      <c r="U1004" s="5" t="s">
        <v>8220</v>
      </c>
      <c r="V1004">
        <v>9999</v>
      </c>
    </row>
    <row r="1005" spans="21:22" x14ac:dyDescent="0.25">
      <c r="U1005" s="5" t="s">
        <v>8220</v>
      </c>
      <c r="V1005">
        <v>20000</v>
      </c>
    </row>
    <row r="1006" spans="21:22" x14ac:dyDescent="0.25">
      <c r="U1006" s="5" t="s">
        <v>8220</v>
      </c>
      <c r="V1006">
        <v>25000</v>
      </c>
    </row>
    <row r="1007" spans="21:22" x14ac:dyDescent="0.25">
      <c r="U1007" s="5" t="s">
        <v>8220</v>
      </c>
      <c r="V1007">
        <v>200000</v>
      </c>
    </row>
    <row r="1008" spans="21:22" x14ac:dyDescent="0.25">
      <c r="U1008" s="5" t="s">
        <v>8220</v>
      </c>
      <c r="V1008">
        <v>4000</v>
      </c>
    </row>
    <row r="1009" spans="21:22" x14ac:dyDescent="0.25">
      <c r="U1009" s="5" t="s">
        <v>8220</v>
      </c>
      <c r="V1009">
        <v>30000</v>
      </c>
    </row>
    <row r="1010" spans="21:22" x14ac:dyDescent="0.25">
      <c r="U1010" s="5" t="s">
        <v>8220</v>
      </c>
      <c r="V1010">
        <v>93500</v>
      </c>
    </row>
    <row r="1011" spans="21:22" x14ac:dyDescent="0.25">
      <c r="U1011" s="5" t="s">
        <v>8220</v>
      </c>
      <c r="V1011">
        <v>50000</v>
      </c>
    </row>
    <row r="1012" spans="21:22" x14ac:dyDescent="0.25">
      <c r="U1012" s="5" t="s">
        <v>8220</v>
      </c>
      <c r="V1012">
        <v>115250</v>
      </c>
    </row>
    <row r="1013" spans="21:22" x14ac:dyDescent="0.25">
      <c r="U1013" s="5" t="s">
        <v>8220</v>
      </c>
      <c r="V1013">
        <v>20000</v>
      </c>
    </row>
    <row r="1014" spans="21:22" x14ac:dyDescent="0.25">
      <c r="U1014" s="5" t="s">
        <v>8220</v>
      </c>
      <c r="V1014">
        <v>5000</v>
      </c>
    </row>
    <row r="1015" spans="21:22" x14ac:dyDescent="0.25">
      <c r="U1015" s="5" t="s">
        <v>8220</v>
      </c>
      <c r="V1015">
        <v>25000</v>
      </c>
    </row>
    <row r="1016" spans="21:22" x14ac:dyDescent="0.25">
      <c r="U1016" s="5" t="s">
        <v>8220</v>
      </c>
      <c r="V1016">
        <v>10000</v>
      </c>
    </row>
    <row r="1017" spans="21:22" x14ac:dyDescent="0.25">
      <c r="U1017" s="5" t="s">
        <v>8220</v>
      </c>
      <c r="V1017">
        <v>9000</v>
      </c>
    </row>
    <row r="1018" spans="21:22" x14ac:dyDescent="0.25">
      <c r="U1018" s="5" t="s">
        <v>8220</v>
      </c>
      <c r="V1018">
        <v>100000</v>
      </c>
    </row>
    <row r="1019" spans="21:22" x14ac:dyDescent="0.25">
      <c r="U1019" s="5" t="s">
        <v>8220</v>
      </c>
      <c r="V1019">
        <v>250000</v>
      </c>
    </row>
    <row r="1020" spans="21:22" x14ac:dyDescent="0.25">
      <c r="U1020" s="5" t="s">
        <v>8220</v>
      </c>
      <c r="V1020">
        <v>20000</v>
      </c>
    </row>
    <row r="1021" spans="21:22" x14ac:dyDescent="0.25">
      <c r="U1021" s="5" t="s">
        <v>8220</v>
      </c>
      <c r="V1021">
        <v>45000</v>
      </c>
    </row>
    <row r="1022" spans="21:22" x14ac:dyDescent="0.25">
      <c r="U1022" s="5" t="s">
        <v>8219</v>
      </c>
      <c r="V1022">
        <v>1550</v>
      </c>
    </row>
    <row r="1023" spans="21:22" x14ac:dyDescent="0.25">
      <c r="U1023" s="5" t="s">
        <v>8219</v>
      </c>
      <c r="V1023">
        <v>3000</v>
      </c>
    </row>
    <row r="1024" spans="21:22" x14ac:dyDescent="0.25">
      <c r="U1024" s="5" t="s">
        <v>8219</v>
      </c>
      <c r="V1024">
        <v>2000</v>
      </c>
    </row>
    <row r="1025" spans="21:22" x14ac:dyDescent="0.25">
      <c r="U1025" s="5" t="s">
        <v>8219</v>
      </c>
      <c r="V1025">
        <v>2000</v>
      </c>
    </row>
    <row r="1026" spans="21:22" x14ac:dyDescent="0.25">
      <c r="U1026" s="5" t="s">
        <v>8219</v>
      </c>
      <c r="V1026">
        <v>20000</v>
      </c>
    </row>
    <row r="1027" spans="21:22" x14ac:dyDescent="0.25">
      <c r="U1027" s="5" t="s">
        <v>8219</v>
      </c>
      <c r="V1027">
        <v>70000</v>
      </c>
    </row>
    <row r="1028" spans="21:22" x14ac:dyDescent="0.25">
      <c r="U1028" s="5" t="s">
        <v>8219</v>
      </c>
      <c r="V1028">
        <v>7000</v>
      </c>
    </row>
    <row r="1029" spans="21:22" x14ac:dyDescent="0.25">
      <c r="U1029" s="5" t="s">
        <v>8219</v>
      </c>
      <c r="V1029">
        <v>7501</v>
      </c>
    </row>
    <row r="1030" spans="21:22" x14ac:dyDescent="0.25">
      <c r="U1030" s="5" t="s">
        <v>8219</v>
      </c>
      <c r="V1030">
        <v>10000</v>
      </c>
    </row>
    <row r="1031" spans="21:22" x14ac:dyDescent="0.25">
      <c r="U1031" s="5" t="s">
        <v>8219</v>
      </c>
      <c r="V1031">
        <v>10000</v>
      </c>
    </row>
    <row r="1032" spans="21:22" x14ac:dyDescent="0.25">
      <c r="U1032" s="5" t="s">
        <v>8219</v>
      </c>
      <c r="V1032">
        <v>2000</v>
      </c>
    </row>
    <row r="1033" spans="21:22" x14ac:dyDescent="0.25">
      <c r="U1033" s="5" t="s">
        <v>8219</v>
      </c>
      <c r="V1033">
        <v>10000</v>
      </c>
    </row>
    <row r="1034" spans="21:22" x14ac:dyDescent="0.25">
      <c r="U1034" s="5" t="s">
        <v>8219</v>
      </c>
      <c r="V1034">
        <v>5400</v>
      </c>
    </row>
    <row r="1035" spans="21:22" x14ac:dyDescent="0.25">
      <c r="U1035" s="5" t="s">
        <v>8219</v>
      </c>
      <c r="V1035">
        <v>1328</v>
      </c>
    </row>
    <row r="1036" spans="21:22" x14ac:dyDescent="0.25">
      <c r="U1036" s="5" t="s">
        <v>8219</v>
      </c>
      <c r="V1036">
        <v>5000</v>
      </c>
    </row>
    <row r="1037" spans="21:22" x14ac:dyDescent="0.25">
      <c r="U1037" s="5" t="s">
        <v>8219</v>
      </c>
      <c r="V1037">
        <v>4600</v>
      </c>
    </row>
    <row r="1038" spans="21:22" x14ac:dyDescent="0.25">
      <c r="U1038" s="5" t="s">
        <v>8219</v>
      </c>
      <c r="V1038">
        <v>4500</v>
      </c>
    </row>
    <row r="1039" spans="21:22" x14ac:dyDescent="0.25">
      <c r="U1039" s="5" t="s">
        <v>8219</v>
      </c>
      <c r="V1039">
        <v>1000</v>
      </c>
    </row>
    <row r="1040" spans="21:22" x14ac:dyDescent="0.25">
      <c r="U1040" s="5" t="s">
        <v>8219</v>
      </c>
      <c r="V1040">
        <v>1500</v>
      </c>
    </row>
    <row r="1041" spans="21:22" x14ac:dyDescent="0.25">
      <c r="U1041" s="5" t="s">
        <v>8219</v>
      </c>
      <c r="V1041">
        <v>500</v>
      </c>
    </row>
    <row r="1042" spans="21:22" x14ac:dyDescent="0.25">
      <c r="U1042" s="5" t="s">
        <v>8220</v>
      </c>
      <c r="V1042">
        <v>85000</v>
      </c>
    </row>
    <row r="1043" spans="21:22" x14ac:dyDescent="0.25">
      <c r="U1043" s="5" t="s">
        <v>8220</v>
      </c>
      <c r="V1043">
        <v>50</v>
      </c>
    </row>
    <row r="1044" spans="21:22" x14ac:dyDescent="0.25">
      <c r="U1044" s="5" t="s">
        <v>8220</v>
      </c>
      <c r="V1044">
        <v>650</v>
      </c>
    </row>
    <row r="1045" spans="21:22" x14ac:dyDescent="0.25">
      <c r="U1045" s="5" t="s">
        <v>8220</v>
      </c>
      <c r="V1045">
        <v>100000</v>
      </c>
    </row>
    <row r="1046" spans="21:22" x14ac:dyDescent="0.25">
      <c r="U1046" s="5" t="s">
        <v>8220</v>
      </c>
      <c r="V1046">
        <v>7000</v>
      </c>
    </row>
    <row r="1047" spans="21:22" x14ac:dyDescent="0.25">
      <c r="U1047" s="5" t="s">
        <v>8220</v>
      </c>
      <c r="V1047">
        <v>10000</v>
      </c>
    </row>
    <row r="1048" spans="21:22" x14ac:dyDescent="0.25">
      <c r="U1048" s="5" t="s">
        <v>8220</v>
      </c>
      <c r="V1048">
        <v>3000</v>
      </c>
    </row>
    <row r="1049" spans="21:22" x14ac:dyDescent="0.25">
      <c r="U1049" s="5" t="s">
        <v>8220</v>
      </c>
      <c r="V1049">
        <v>2000</v>
      </c>
    </row>
    <row r="1050" spans="21:22" x14ac:dyDescent="0.25">
      <c r="U1050" s="5" t="s">
        <v>8220</v>
      </c>
      <c r="V1050">
        <v>15000</v>
      </c>
    </row>
    <row r="1051" spans="21:22" x14ac:dyDescent="0.25">
      <c r="U1051" s="5" t="s">
        <v>8220</v>
      </c>
      <c r="V1051">
        <v>12000</v>
      </c>
    </row>
    <row r="1052" spans="21:22" x14ac:dyDescent="0.25">
      <c r="U1052" s="5" t="s">
        <v>8220</v>
      </c>
      <c r="V1052">
        <v>2500</v>
      </c>
    </row>
    <row r="1053" spans="21:22" x14ac:dyDescent="0.25">
      <c r="U1053" s="5" t="s">
        <v>8220</v>
      </c>
      <c r="V1053">
        <v>500</v>
      </c>
    </row>
    <row r="1054" spans="21:22" x14ac:dyDescent="0.25">
      <c r="U1054" s="5" t="s">
        <v>8220</v>
      </c>
      <c r="V1054">
        <v>4336</v>
      </c>
    </row>
    <row r="1055" spans="21:22" x14ac:dyDescent="0.25">
      <c r="U1055" s="5" t="s">
        <v>8220</v>
      </c>
      <c r="V1055">
        <v>1500</v>
      </c>
    </row>
    <row r="1056" spans="21:22" x14ac:dyDescent="0.25">
      <c r="U1056" s="5" t="s">
        <v>8220</v>
      </c>
      <c r="V1056">
        <v>2500</v>
      </c>
    </row>
    <row r="1057" spans="21:22" x14ac:dyDescent="0.25">
      <c r="U1057" s="5" t="s">
        <v>8220</v>
      </c>
      <c r="V1057">
        <v>3500</v>
      </c>
    </row>
    <row r="1058" spans="21:22" x14ac:dyDescent="0.25">
      <c r="U1058" s="5" t="s">
        <v>8220</v>
      </c>
      <c r="V1058">
        <v>10000</v>
      </c>
    </row>
    <row r="1059" spans="21:22" x14ac:dyDescent="0.25">
      <c r="U1059" s="5" t="s">
        <v>8220</v>
      </c>
      <c r="V1059">
        <v>10000</v>
      </c>
    </row>
    <row r="1060" spans="21:22" x14ac:dyDescent="0.25">
      <c r="U1060" s="5" t="s">
        <v>8220</v>
      </c>
      <c r="V1060">
        <v>40000</v>
      </c>
    </row>
    <row r="1061" spans="21:22" x14ac:dyDescent="0.25">
      <c r="U1061" s="5" t="s">
        <v>8220</v>
      </c>
      <c r="V1061">
        <v>1100</v>
      </c>
    </row>
    <row r="1062" spans="21:22" x14ac:dyDescent="0.25">
      <c r="U1062" s="5" t="s">
        <v>8220</v>
      </c>
      <c r="V1062">
        <v>5000</v>
      </c>
    </row>
    <row r="1063" spans="21:22" x14ac:dyDescent="0.25">
      <c r="U1063" s="5" t="s">
        <v>8220</v>
      </c>
      <c r="V1063">
        <v>4000</v>
      </c>
    </row>
    <row r="1064" spans="21:22" x14ac:dyDescent="0.25">
      <c r="U1064" s="5" t="s">
        <v>8220</v>
      </c>
      <c r="V1064">
        <v>199</v>
      </c>
    </row>
    <row r="1065" spans="21:22" x14ac:dyDescent="0.25">
      <c r="U1065" s="5" t="s">
        <v>8220</v>
      </c>
      <c r="V1065">
        <v>1000</v>
      </c>
    </row>
    <row r="1066" spans="21:22" x14ac:dyDescent="0.25">
      <c r="U1066" s="5" t="s">
        <v>8221</v>
      </c>
      <c r="V1066">
        <v>90000</v>
      </c>
    </row>
    <row r="1067" spans="21:22" x14ac:dyDescent="0.25">
      <c r="U1067" s="5" t="s">
        <v>8221</v>
      </c>
      <c r="V1067">
        <v>3000</v>
      </c>
    </row>
    <row r="1068" spans="21:22" x14ac:dyDescent="0.25">
      <c r="U1068" s="5" t="s">
        <v>8221</v>
      </c>
      <c r="V1068">
        <v>150000</v>
      </c>
    </row>
    <row r="1069" spans="21:22" x14ac:dyDescent="0.25">
      <c r="U1069" s="5" t="s">
        <v>8221</v>
      </c>
      <c r="V1069">
        <v>500</v>
      </c>
    </row>
    <row r="1070" spans="21:22" x14ac:dyDescent="0.25">
      <c r="U1070" s="5" t="s">
        <v>8221</v>
      </c>
      <c r="V1070">
        <v>30000</v>
      </c>
    </row>
    <row r="1071" spans="21:22" x14ac:dyDescent="0.25">
      <c r="U1071" s="5" t="s">
        <v>8221</v>
      </c>
      <c r="V1071">
        <v>2200</v>
      </c>
    </row>
    <row r="1072" spans="21:22" x14ac:dyDescent="0.25">
      <c r="U1072" s="5" t="s">
        <v>8221</v>
      </c>
      <c r="V1072">
        <v>10000</v>
      </c>
    </row>
    <row r="1073" spans="21:22" x14ac:dyDescent="0.25">
      <c r="U1073" s="5" t="s">
        <v>8221</v>
      </c>
      <c r="V1073">
        <v>100</v>
      </c>
    </row>
    <row r="1074" spans="21:22" x14ac:dyDescent="0.25">
      <c r="U1074" s="5" t="s">
        <v>8221</v>
      </c>
      <c r="V1074">
        <v>75000</v>
      </c>
    </row>
    <row r="1075" spans="21:22" x14ac:dyDescent="0.25">
      <c r="U1075" s="5" t="s">
        <v>8221</v>
      </c>
      <c r="V1075">
        <v>750</v>
      </c>
    </row>
    <row r="1076" spans="21:22" x14ac:dyDescent="0.25">
      <c r="U1076" s="5" t="s">
        <v>8221</v>
      </c>
      <c r="V1076">
        <v>54000</v>
      </c>
    </row>
    <row r="1077" spans="21:22" x14ac:dyDescent="0.25">
      <c r="U1077" s="5" t="s">
        <v>8221</v>
      </c>
      <c r="V1077">
        <v>1000</v>
      </c>
    </row>
    <row r="1078" spans="21:22" x14ac:dyDescent="0.25">
      <c r="U1078" s="5" t="s">
        <v>8221</v>
      </c>
      <c r="V1078">
        <v>75000</v>
      </c>
    </row>
    <row r="1079" spans="21:22" x14ac:dyDescent="0.25">
      <c r="U1079" s="5" t="s">
        <v>8221</v>
      </c>
      <c r="V1079">
        <v>25000</v>
      </c>
    </row>
    <row r="1080" spans="21:22" x14ac:dyDescent="0.25">
      <c r="U1080" s="5" t="s">
        <v>8221</v>
      </c>
      <c r="V1080">
        <v>600</v>
      </c>
    </row>
    <row r="1081" spans="21:22" x14ac:dyDescent="0.25">
      <c r="U1081" s="5" t="s">
        <v>8221</v>
      </c>
      <c r="V1081">
        <v>26000</v>
      </c>
    </row>
    <row r="1082" spans="21:22" x14ac:dyDescent="0.25">
      <c r="U1082" s="5" t="s">
        <v>8221</v>
      </c>
      <c r="V1082">
        <v>20000</v>
      </c>
    </row>
    <row r="1083" spans="21:22" x14ac:dyDescent="0.25">
      <c r="U1083" s="5" t="s">
        <v>8221</v>
      </c>
      <c r="V1083">
        <v>68000</v>
      </c>
    </row>
    <row r="1084" spans="21:22" x14ac:dyDescent="0.25">
      <c r="U1084" s="5" t="s">
        <v>8221</v>
      </c>
      <c r="V1084">
        <v>10000</v>
      </c>
    </row>
    <row r="1085" spans="21:22" x14ac:dyDescent="0.25">
      <c r="U1085" s="5" t="s">
        <v>8221</v>
      </c>
      <c r="V1085">
        <v>50000</v>
      </c>
    </row>
    <row r="1086" spans="21:22" x14ac:dyDescent="0.25">
      <c r="U1086" s="5" t="s">
        <v>8221</v>
      </c>
      <c r="V1086">
        <v>550</v>
      </c>
    </row>
    <row r="1087" spans="21:22" x14ac:dyDescent="0.25">
      <c r="U1087" s="5" t="s">
        <v>8221</v>
      </c>
      <c r="V1087">
        <v>30000</v>
      </c>
    </row>
    <row r="1088" spans="21:22" x14ac:dyDescent="0.25">
      <c r="U1088" s="5" t="s">
        <v>8221</v>
      </c>
      <c r="V1088">
        <v>18000</v>
      </c>
    </row>
    <row r="1089" spans="21:22" x14ac:dyDescent="0.25">
      <c r="U1089" s="5" t="s">
        <v>8221</v>
      </c>
      <c r="V1089">
        <v>1100</v>
      </c>
    </row>
    <row r="1090" spans="21:22" x14ac:dyDescent="0.25">
      <c r="U1090" s="5" t="s">
        <v>8221</v>
      </c>
      <c r="V1090">
        <v>45000</v>
      </c>
    </row>
    <row r="1091" spans="21:22" x14ac:dyDescent="0.25">
      <c r="U1091" s="5" t="s">
        <v>8221</v>
      </c>
      <c r="V1091">
        <v>15000</v>
      </c>
    </row>
    <row r="1092" spans="21:22" x14ac:dyDescent="0.25">
      <c r="U1092" s="5" t="s">
        <v>8221</v>
      </c>
      <c r="V1092">
        <v>12999</v>
      </c>
    </row>
    <row r="1093" spans="21:22" x14ac:dyDescent="0.25">
      <c r="U1093" s="5" t="s">
        <v>8221</v>
      </c>
      <c r="V1093">
        <v>200</v>
      </c>
    </row>
    <row r="1094" spans="21:22" x14ac:dyDescent="0.25">
      <c r="U1094" s="5" t="s">
        <v>8221</v>
      </c>
      <c r="V1094">
        <v>2000</v>
      </c>
    </row>
    <row r="1095" spans="21:22" x14ac:dyDescent="0.25">
      <c r="U1095" s="5" t="s">
        <v>8221</v>
      </c>
      <c r="V1095">
        <v>300</v>
      </c>
    </row>
    <row r="1096" spans="21:22" x14ac:dyDescent="0.25">
      <c r="U1096" s="5" t="s">
        <v>8221</v>
      </c>
      <c r="V1096">
        <v>18000</v>
      </c>
    </row>
    <row r="1097" spans="21:22" x14ac:dyDescent="0.25">
      <c r="U1097" s="5" t="s">
        <v>8221</v>
      </c>
      <c r="V1097">
        <v>500000</v>
      </c>
    </row>
    <row r="1098" spans="21:22" x14ac:dyDescent="0.25">
      <c r="U1098" s="5" t="s">
        <v>8221</v>
      </c>
      <c r="V1098">
        <v>12000</v>
      </c>
    </row>
    <row r="1099" spans="21:22" x14ac:dyDescent="0.25">
      <c r="U1099" s="5" t="s">
        <v>8221</v>
      </c>
      <c r="V1099">
        <v>100000</v>
      </c>
    </row>
    <row r="1100" spans="21:22" x14ac:dyDescent="0.25">
      <c r="U1100" s="5" t="s">
        <v>8221</v>
      </c>
      <c r="V1100">
        <v>25000</v>
      </c>
    </row>
    <row r="1101" spans="21:22" x14ac:dyDescent="0.25">
      <c r="U1101" s="5" t="s">
        <v>8221</v>
      </c>
      <c r="V1101">
        <v>5000</v>
      </c>
    </row>
    <row r="1102" spans="21:22" x14ac:dyDescent="0.25">
      <c r="U1102" s="5" t="s">
        <v>8221</v>
      </c>
      <c r="V1102">
        <v>4000</v>
      </c>
    </row>
    <row r="1103" spans="21:22" x14ac:dyDescent="0.25">
      <c r="U1103" s="5" t="s">
        <v>8221</v>
      </c>
      <c r="V1103">
        <v>100000</v>
      </c>
    </row>
    <row r="1104" spans="21:22" x14ac:dyDescent="0.25">
      <c r="U1104" s="5" t="s">
        <v>8221</v>
      </c>
      <c r="V1104">
        <v>8000</v>
      </c>
    </row>
    <row r="1105" spans="21:22" x14ac:dyDescent="0.25">
      <c r="U1105" s="5" t="s">
        <v>8221</v>
      </c>
      <c r="V1105">
        <v>15000</v>
      </c>
    </row>
    <row r="1106" spans="21:22" x14ac:dyDescent="0.25">
      <c r="U1106" s="5" t="s">
        <v>8221</v>
      </c>
      <c r="V1106">
        <v>60000</v>
      </c>
    </row>
    <row r="1107" spans="21:22" x14ac:dyDescent="0.25">
      <c r="U1107" s="5" t="s">
        <v>8221</v>
      </c>
      <c r="V1107">
        <v>900000</v>
      </c>
    </row>
    <row r="1108" spans="21:22" x14ac:dyDescent="0.25">
      <c r="U1108" s="5" t="s">
        <v>8221</v>
      </c>
      <c r="V1108">
        <v>400</v>
      </c>
    </row>
    <row r="1109" spans="21:22" x14ac:dyDescent="0.25">
      <c r="U1109" s="5" t="s">
        <v>8221</v>
      </c>
      <c r="V1109">
        <v>10000</v>
      </c>
    </row>
    <row r="1110" spans="21:22" x14ac:dyDescent="0.25">
      <c r="U1110" s="5" t="s">
        <v>8221</v>
      </c>
      <c r="V1110">
        <v>25000</v>
      </c>
    </row>
    <row r="1111" spans="21:22" x14ac:dyDescent="0.25">
      <c r="U1111" s="5" t="s">
        <v>8221</v>
      </c>
      <c r="V1111">
        <v>10000</v>
      </c>
    </row>
    <row r="1112" spans="21:22" x14ac:dyDescent="0.25">
      <c r="U1112" s="5" t="s">
        <v>8221</v>
      </c>
      <c r="V1112">
        <v>50000</v>
      </c>
    </row>
    <row r="1113" spans="21:22" x14ac:dyDescent="0.25">
      <c r="U1113" s="5" t="s">
        <v>8221</v>
      </c>
      <c r="V1113">
        <v>2500</v>
      </c>
    </row>
    <row r="1114" spans="21:22" x14ac:dyDescent="0.25">
      <c r="U1114" s="5" t="s">
        <v>8221</v>
      </c>
      <c r="V1114">
        <v>88000</v>
      </c>
    </row>
    <row r="1115" spans="21:22" x14ac:dyDescent="0.25">
      <c r="U1115" s="5" t="s">
        <v>8221</v>
      </c>
      <c r="V1115">
        <v>1000</v>
      </c>
    </row>
    <row r="1116" spans="21:22" x14ac:dyDescent="0.25">
      <c r="U1116" s="5" t="s">
        <v>8221</v>
      </c>
      <c r="V1116">
        <v>6000</v>
      </c>
    </row>
    <row r="1117" spans="21:22" x14ac:dyDescent="0.25">
      <c r="U1117" s="5" t="s">
        <v>8221</v>
      </c>
      <c r="V1117">
        <v>40000</v>
      </c>
    </row>
    <row r="1118" spans="21:22" x14ac:dyDescent="0.25">
      <c r="U1118" s="5" t="s">
        <v>8221</v>
      </c>
      <c r="V1118">
        <v>500000</v>
      </c>
    </row>
    <row r="1119" spans="21:22" x14ac:dyDescent="0.25">
      <c r="U1119" s="5" t="s">
        <v>8221</v>
      </c>
      <c r="V1119">
        <v>1000</v>
      </c>
    </row>
    <row r="1120" spans="21:22" x14ac:dyDescent="0.25">
      <c r="U1120" s="5" t="s">
        <v>8221</v>
      </c>
      <c r="V1120">
        <v>4500</v>
      </c>
    </row>
    <row r="1121" spans="21:22" x14ac:dyDescent="0.25">
      <c r="U1121" s="5" t="s">
        <v>8221</v>
      </c>
      <c r="V1121">
        <v>2100</v>
      </c>
    </row>
    <row r="1122" spans="21:22" x14ac:dyDescent="0.25">
      <c r="U1122" s="5" t="s">
        <v>8221</v>
      </c>
      <c r="V1122">
        <v>25000</v>
      </c>
    </row>
    <row r="1123" spans="21:22" x14ac:dyDescent="0.25">
      <c r="U1123" s="5" t="s">
        <v>8221</v>
      </c>
      <c r="V1123">
        <v>250000</v>
      </c>
    </row>
    <row r="1124" spans="21:22" x14ac:dyDescent="0.25">
      <c r="U1124" s="5" t="s">
        <v>8221</v>
      </c>
      <c r="V1124">
        <v>3200</v>
      </c>
    </row>
    <row r="1125" spans="21:22" x14ac:dyDescent="0.25">
      <c r="U1125" s="5" t="s">
        <v>8221</v>
      </c>
      <c r="V1125">
        <v>5000</v>
      </c>
    </row>
    <row r="1126" spans="21:22" x14ac:dyDescent="0.25">
      <c r="U1126" s="5" t="s">
        <v>8221</v>
      </c>
      <c r="V1126">
        <v>90000</v>
      </c>
    </row>
    <row r="1127" spans="21:22" x14ac:dyDescent="0.25">
      <c r="U1127" s="5" t="s">
        <v>8221</v>
      </c>
      <c r="V1127">
        <v>3000</v>
      </c>
    </row>
    <row r="1128" spans="21:22" x14ac:dyDescent="0.25">
      <c r="U1128" s="5" t="s">
        <v>8221</v>
      </c>
      <c r="V1128">
        <v>2000</v>
      </c>
    </row>
    <row r="1129" spans="21:22" x14ac:dyDescent="0.25">
      <c r="U1129" s="5" t="s">
        <v>8221</v>
      </c>
      <c r="V1129">
        <v>35000</v>
      </c>
    </row>
    <row r="1130" spans="21:22" x14ac:dyDescent="0.25">
      <c r="U1130" s="5" t="s">
        <v>8221</v>
      </c>
      <c r="V1130">
        <v>1000</v>
      </c>
    </row>
    <row r="1131" spans="21:22" x14ac:dyDescent="0.25">
      <c r="U1131" s="5" t="s">
        <v>8221</v>
      </c>
      <c r="V1131">
        <v>20000</v>
      </c>
    </row>
    <row r="1132" spans="21:22" x14ac:dyDescent="0.25">
      <c r="U1132" s="5" t="s">
        <v>8221</v>
      </c>
      <c r="V1132">
        <v>5000</v>
      </c>
    </row>
    <row r="1133" spans="21:22" x14ac:dyDescent="0.25">
      <c r="U1133" s="5" t="s">
        <v>8221</v>
      </c>
      <c r="V1133">
        <v>40000</v>
      </c>
    </row>
    <row r="1134" spans="21:22" x14ac:dyDescent="0.25">
      <c r="U1134" s="5" t="s">
        <v>8221</v>
      </c>
      <c r="V1134">
        <v>10000</v>
      </c>
    </row>
    <row r="1135" spans="21:22" x14ac:dyDescent="0.25">
      <c r="U1135" s="5" t="s">
        <v>8221</v>
      </c>
      <c r="V1135">
        <v>3000</v>
      </c>
    </row>
    <row r="1136" spans="21:22" x14ac:dyDescent="0.25">
      <c r="U1136" s="5" t="s">
        <v>8221</v>
      </c>
      <c r="V1136">
        <v>25000</v>
      </c>
    </row>
    <row r="1137" spans="21:22" x14ac:dyDescent="0.25">
      <c r="U1137" s="5" t="s">
        <v>8221</v>
      </c>
      <c r="V1137">
        <v>1000</v>
      </c>
    </row>
    <row r="1138" spans="21:22" x14ac:dyDescent="0.25">
      <c r="U1138" s="5" t="s">
        <v>8221</v>
      </c>
      <c r="V1138">
        <v>4190</v>
      </c>
    </row>
    <row r="1139" spans="21:22" x14ac:dyDescent="0.25">
      <c r="U1139" s="5" t="s">
        <v>8221</v>
      </c>
      <c r="V1139">
        <v>25000</v>
      </c>
    </row>
    <row r="1140" spans="21:22" x14ac:dyDescent="0.25">
      <c r="U1140" s="5" t="s">
        <v>8221</v>
      </c>
      <c r="V1140">
        <v>35000</v>
      </c>
    </row>
    <row r="1141" spans="21:22" x14ac:dyDescent="0.25">
      <c r="U1141" s="5" t="s">
        <v>8221</v>
      </c>
      <c r="V1141">
        <v>8000</v>
      </c>
    </row>
    <row r="1142" spans="21:22" x14ac:dyDescent="0.25">
      <c r="U1142" s="5" t="s">
        <v>8221</v>
      </c>
      <c r="V1142">
        <v>5000</v>
      </c>
    </row>
    <row r="1143" spans="21:22" x14ac:dyDescent="0.25">
      <c r="U1143" s="5" t="s">
        <v>8221</v>
      </c>
      <c r="V1143">
        <v>500</v>
      </c>
    </row>
    <row r="1144" spans="21:22" x14ac:dyDescent="0.25">
      <c r="U1144" s="5" t="s">
        <v>8221</v>
      </c>
      <c r="V1144">
        <v>4000</v>
      </c>
    </row>
    <row r="1145" spans="21:22" x14ac:dyDescent="0.25">
      <c r="U1145" s="5" t="s">
        <v>8221</v>
      </c>
      <c r="V1145">
        <v>45000</v>
      </c>
    </row>
    <row r="1146" spans="21:22" x14ac:dyDescent="0.25">
      <c r="U1146" s="5" t="s">
        <v>8221</v>
      </c>
      <c r="V1146">
        <v>9300</v>
      </c>
    </row>
    <row r="1147" spans="21:22" x14ac:dyDescent="0.25">
      <c r="U1147" s="5" t="s">
        <v>8221</v>
      </c>
      <c r="V1147">
        <v>80000</v>
      </c>
    </row>
    <row r="1148" spans="21:22" x14ac:dyDescent="0.25">
      <c r="U1148" s="5" t="s">
        <v>8221</v>
      </c>
      <c r="V1148">
        <v>6000</v>
      </c>
    </row>
    <row r="1149" spans="21:22" x14ac:dyDescent="0.25">
      <c r="U1149" s="5" t="s">
        <v>8221</v>
      </c>
      <c r="V1149">
        <v>25000</v>
      </c>
    </row>
    <row r="1150" spans="21:22" x14ac:dyDescent="0.25">
      <c r="U1150" s="5" t="s">
        <v>8221</v>
      </c>
      <c r="V1150">
        <v>15000</v>
      </c>
    </row>
    <row r="1151" spans="21:22" x14ac:dyDescent="0.25">
      <c r="U1151" s="5" t="s">
        <v>8221</v>
      </c>
      <c r="V1151">
        <v>50000</v>
      </c>
    </row>
    <row r="1152" spans="21:22" x14ac:dyDescent="0.25">
      <c r="U1152" s="5" t="s">
        <v>8221</v>
      </c>
      <c r="V1152">
        <v>2500</v>
      </c>
    </row>
    <row r="1153" spans="21:22" x14ac:dyDescent="0.25">
      <c r="U1153" s="5" t="s">
        <v>8221</v>
      </c>
      <c r="V1153">
        <v>25000</v>
      </c>
    </row>
    <row r="1154" spans="21:22" x14ac:dyDescent="0.25">
      <c r="U1154" s="5" t="s">
        <v>8221</v>
      </c>
      <c r="V1154">
        <v>16000</v>
      </c>
    </row>
    <row r="1155" spans="21:22" x14ac:dyDescent="0.25">
      <c r="U1155" s="5" t="s">
        <v>8221</v>
      </c>
      <c r="V1155">
        <v>8000</v>
      </c>
    </row>
    <row r="1156" spans="21:22" x14ac:dyDescent="0.25">
      <c r="U1156" s="5" t="s">
        <v>8221</v>
      </c>
      <c r="V1156">
        <v>5000</v>
      </c>
    </row>
    <row r="1157" spans="21:22" x14ac:dyDescent="0.25">
      <c r="U1157" s="5" t="s">
        <v>8221</v>
      </c>
      <c r="V1157">
        <v>25000</v>
      </c>
    </row>
    <row r="1158" spans="21:22" x14ac:dyDescent="0.25">
      <c r="U1158" s="5" t="s">
        <v>8221</v>
      </c>
      <c r="V1158">
        <v>6500</v>
      </c>
    </row>
    <row r="1159" spans="21:22" x14ac:dyDescent="0.25">
      <c r="U1159" s="5" t="s">
        <v>8221</v>
      </c>
      <c r="V1159">
        <v>10000</v>
      </c>
    </row>
    <row r="1160" spans="21:22" x14ac:dyDescent="0.25">
      <c r="U1160" s="5" t="s">
        <v>8221</v>
      </c>
      <c r="V1160">
        <v>7500</v>
      </c>
    </row>
    <row r="1161" spans="21:22" x14ac:dyDescent="0.25">
      <c r="U1161" s="5" t="s">
        <v>8221</v>
      </c>
      <c r="V1161">
        <v>6750</v>
      </c>
    </row>
    <row r="1162" spans="21:22" x14ac:dyDescent="0.25">
      <c r="U1162" s="5" t="s">
        <v>8221</v>
      </c>
      <c r="V1162">
        <v>30000</v>
      </c>
    </row>
    <row r="1163" spans="21:22" x14ac:dyDescent="0.25">
      <c r="U1163" s="5" t="s">
        <v>8221</v>
      </c>
      <c r="V1163">
        <v>18000</v>
      </c>
    </row>
    <row r="1164" spans="21:22" x14ac:dyDescent="0.25">
      <c r="U1164" s="5" t="s">
        <v>8221</v>
      </c>
      <c r="V1164">
        <v>60000</v>
      </c>
    </row>
    <row r="1165" spans="21:22" x14ac:dyDescent="0.25">
      <c r="U1165" s="5" t="s">
        <v>8221</v>
      </c>
      <c r="V1165">
        <v>5200</v>
      </c>
    </row>
    <row r="1166" spans="21:22" x14ac:dyDescent="0.25">
      <c r="U1166" s="5" t="s">
        <v>8221</v>
      </c>
      <c r="V1166">
        <v>10000</v>
      </c>
    </row>
    <row r="1167" spans="21:22" x14ac:dyDescent="0.25">
      <c r="U1167" s="5" t="s">
        <v>8221</v>
      </c>
      <c r="V1167">
        <v>10000</v>
      </c>
    </row>
    <row r="1168" spans="21:22" x14ac:dyDescent="0.25">
      <c r="U1168" s="5" t="s">
        <v>8221</v>
      </c>
      <c r="V1168">
        <v>15000</v>
      </c>
    </row>
    <row r="1169" spans="21:22" x14ac:dyDescent="0.25">
      <c r="U1169" s="5" t="s">
        <v>8221</v>
      </c>
      <c r="V1169">
        <v>60000</v>
      </c>
    </row>
    <row r="1170" spans="21:22" x14ac:dyDescent="0.25">
      <c r="U1170" s="5" t="s">
        <v>8221</v>
      </c>
      <c r="V1170">
        <v>18000</v>
      </c>
    </row>
    <row r="1171" spans="21:22" x14ac:dyDescent="0.25">
      <c r="U1171" s="5" t="s">
        <v>8221</v>
      </c>
      <c r="V1171">
        <v>10000</v>
      </c>
    </row>
    <row r="1172" spans="21:22" x14ac:dyDescent="0.25">
      <c r="U1172" s="5" t="s">
        <v>8221</v>
      </c>
      <c r="V1172">
        <v>25000</v>
      </c>
    </row>
    <row r="1173" spans="21:22" x14ac:dyDescent="0.25">
      <c r="U1173" s="5" t="s">
        <v>8221</v>
      </c>
      <c r="V1173">
        <v>25000</v>
      </c>
    </row>
    <row r="1174" spans="21:22" x14ac:dyDescent="0.25">
      <c r="U1174" s="5" t="s">
        <v>8221</v>
      </c>
      <c r="V1174">
        <v>9000</v>
      </c>
    </row>
    <row r="1175" spans="21:22" x14ac:dyDescent="0.25">
      <c r="U1175" s="5" t="s">
        <v>8221</v>
      </c>
      <c r="V1175">
        <v>125000</v>
      </c>
    </row>
    <row r="1176" spans="21:22" x14ac:dyDescent="0.25">
      <c r="U1176" s="5" t="s">
        <v>8221</v>
      </c>
      <c r="V1176">
        <v>15000</v>
      </c>
    </row>
    <row r="1177" spans="21:22" x14ac:dyDescent="0.25">
      <c r="U1177" s="5" t="s">
        <v>8221</v>
      </c>
      <c r="V1177">
        <v>20000</v>
      </c>
    </row>
    <row r="1178" spans="21:22" x14ac:dyDescent="0.25">
      <c r="U1178" s="5" t="s">
        <v>8221</v>
      </c>
      <c r="V1178">
        <v>175000</v>
      </c>
    </row>
    <row r="1179" spans="21:22" x14ac:dyDescent="0.25">
      <c r="U1179" s="5" t="s">
        <v>8221</v>
      </c>
      <c r="V1179">
        <v>6000</v>
      </c>
    </row>
    <row r="1180" spans="21:22" x14ac:dyDescent="0.25">
      <c r="U1180" s="5" t="s">
        <v>8221</v>
      </c>
      <c r="V1180">
        <v>75000</v>
      </c>
    </row>
    <row r="1181" spans="21:22" x14ac:dyDescent="0.25">
      <c r="U1181" s="5" t="s">
        <v>8221</v>
      </c>
      <c r="V1181">
        <v>60000</v>
      </c>
    </row>
    <row r="1182" spans="21:22" x14ac:dyDescent="0.25">
      <c r="U1182" s="5" t="s">
        <v>8221</v>
      </c>
      <c r="V1182">
        <v>50000</v>
      </c>
    </row>
    <row r="1183" spans="21:22" x14ac:dyDescent="0.25">
      <c r="U1183" s="5" t="s">
        <v>8221</v>
      </c>
      <c r="V1183">
        <v>50000</v>
      </c>
    </row>
    <row r="1184" spans="21:22" x14ac:dyDescent="0.25">
      <c r="U1184" s="5" t="s">
        <v>8221</v>
      </c>
      <c r="V1184">
        <v>1000</v>
      </c>
    </row>
    <row r="1185" spans="21:22" x14ac:dyDescent="0.25">
      <c r="U1185" s="5" t="s">
        <v>8221</v>
      </c>
      <c r="V1185">
        <v>2500</v>
      </c>
    </row>
    <row r="1186" spans="21:22" x14ac:dyDescent="0.25">
      <c r="U1186" s="5" t="s">
        <v>8219</v>
      </c>
      <c r="V1186">
        <v>22000</v>
      </c>
    </row>
    <row r="1187" spans="21:22" x14ac:dyDescent="0.25">
      <c r="U1187" s="5" t="s">
        <v>8219</v>
      </c>
      <c r="V1187">
        <v>12500</v>
      </c>
    </row>
    <row r="1188" spans="21:22" x14ac:dyDescent="0.25">
      <c r="U1188" s="5" t="s">
        <v>8219</v>
      </c>
      <c r="V1188">
        <v>7500</v>
      </c>
    </row>
    <row r="1189" spans="21:22" x14ac:dyDescent="0.25">
      <c r="U1189" s="5" t="s">
        <v>8219</v>
      </c>
      <c r="V1189">
        <v>8750</v>
      </c>
    </row>
    <row r="1190" spans="21:22" x14ac:dyDescent="0.25">
      <c r="U1190" s="5" t="s">
        <v>8219</v>
      </c>
      <c r="V1190">
        <v>2000</v>
      </c>
    </row>
    <row r="1191" spans="21:22" x14ac:dyDescent="0.25">
      <c r="U1191" s="5" t="s">
        <v>8219</v>
      </c>
      <c r="V1191">
        <v>9000</v>
      </c>
    </row>
    <row r="1192" spans="21:22" x14ac:dyDescent="0.25">
      <c r="U1192" s="5" t="s">
        <v>8219</v>
      </c>
      <c r="V1192">
        <v>500</v>
      </c>
    </row>
    <row r="1193" spans="21:22" x14ac:dyDescent="0.25">
      <c r="U1193" s="5" t="s">
        <v>8219</v>
      </c>
      <c r="V1193">
        <v>2700</v>
      </c>
    </row>
    <row r="1194" spans="21:22" x14ac:dyDescent="0.25">
      <c r="U1194" s="5" t="s">
        <v>8219</v>
      </c>
      <c r="V1194">
        <v>100</v>
      </c>
    </row>
    <row r="1195" spans="21:22" x14ac:dyDescent="0.25">
      <c r="U1195" s="5" t="s">
        <v>8219</v>
      </c>
      <c r="V1195">
        <v>21000</v>
      </c>
    </row>
    <row r="1196" spans="21:22" x14ac:dyDescent="0.25">
      <c r="U1196" s="5" t="s">
        <v>8219</v>
      </c>
      <c r="V1196">
        <v>12500</v>
      </c>
    </row>
    <row r="1197" spans="21:22" x14ac:dyDescent="0.25">
      <c r="U1197" s="5" t="s">
        <v>8219</v>
      </c>
      <c r="V1197">
        <v>10000</v>
      </c>
    </row>
    <row r="1198" spans="21:22" x14ac:dyDescent="0.25">
      <c r="U1198" s="5" t="s">
        <v>8219</v>
      </c>
      <c r="V1198">
        <v>14500</v>
      </c>
    </row>
    <row r="1199" spans="21:22" x14ac:dyDescent="0.25">
      <c r="U1199" s="5" t="s">
        <v>8219</v>
      </c>
      <c r="V1199">
        <v>15000</v>
      </c>
    </row>
    <row r="1200" spans="21:22" x14ac:dyDescent="0.25">
      <c r="U1200" s="5" t="s">
        <v>8219</v>
      </c>
      <c r="V1200">
        <v>3500</v>
      </c>
    </row>
    <row r="1201" spans="21:22" x14ac:dyDescent="0.25">
      <c r="U1201" s="5" t="s">
        <v>8219</v>
      </c>
      <c r="V1201">
        <v>2658</v>
      </c>
    </row>
    <row r="1202" spans="21:22" x14ac:dyDescent="0.25">
      <c r="U1202" s="5" t="s">
        <v>8219</v>
      </c>
      <c r="V1202">
        <v>4800</v>
      </c>
    </row>
    <row r="1203" spans="21:22" x14ac:dyDescent="0.25">
      <c r="U1203" s="5" t="s">
        <v>8219</v>
      </c>
      <c r="V1203">
        <v>6000</v>
      </c>
    </row>
    <row r="1204" spans="21:22" x14ac:dyDescent="0.25">
      <c r="U1204" s="5" t="s">
        <v>8219</v>
      </c>
      <c r="V1204">
        <v>25000</v>
      </c>
    </row>
    <row r="1205" spans="21:22" x14ac:dyDescent="0.25">
      <c r="U1205" s="5" t="s">
        <v>8219</v>
      </c>
      <c r="V1205">
        <v>16300</v>
      </c>
    </row>
    <row r="1206" spans="21:22" x14ac:dyDescent="0.25">
      <c r="U1206" s="5" t="s">
        <v>8219</v>
      </c>
      <c r="V1206">
        <v>13000</v>
      </c>
    </row>
    <row r="1207" spans="21:22" x14ac:dyDescent="0.25">
      <c r="U1207" s="5" t="s">
        <v>8219</v>
      </c>
      <c r="V1207">
        <v>13000</v>
      </c>
    </row>
    <row r="1208" spans="21:22" x14ac:dyDescent="0.25">
      <c r="U1208" s="5" t="s">
        <v>8219</v>
      </c>
      <c r="V1208">
        <v>900</v>
      </c>
    </row>
    <row r="1209" spans="21:22" x14ac:dyDescent="0.25">
      <c r="U1209" s="5" t="s">
        <v>8219</v>
      </c>
      <c r="V1209">
        <v>16700</v>
      </c>
    </row>
    <row r="1210" spans="21:22" x14ac:dyDescent="0.25">
      <c r="U1210" s="5" t="s">
        <v>8219</v>
      </c>
      <c r="V1210">
        <v>10000</v>
      </c>
    </row>
    <row r="1211" spans="21:22" x14ac:dyDescent="0.25">
      <c r="U1211" s="5" t="s">
        <v>8219</v>
      </c>
      <c r="V1211">
        <v>6000</v>
      </c>
    </row>
    <row r="1212" spans="21:22" x14ac:dyDescent="0.25">
      <c r="U1212" s="5" t="s">
        <v>8219</v>
      </c>
      <c r="V1212">
        <v>20000</v>
      </c>
    </row>
    <row r="1213" spans="21:22" x14ac:dyDescent="0.25">
      <c r="U1213" s="5" t="s">
        <v>8219</v>
      </c>
      <c r="V1213">
        <v>1000</v>
      </c>
    </row>
    <row r="1214" spans="21:22" x14ac:dyDescent="0.25">
      <c r="U1214" s="5" t="s">
        <v>8219</v>
      </c>
      <c r="V1214">
        <v>2500</v>
      </c>
    </row>
    <row r="1215" spans="21:22" x14ac:dyDescent="0.25">
      <c r="U1215" s="5" t="s">
        <v>8219</v>
      </c>
      <c r="V1215">
        <v>6500</v>
      </c>
    </row>
    <row r="1216" spans="21:22" x14ac:dyDescent="0.25">
      <c r="U1216" s="5" t="s">
        <v>8219</v>
      </c>
      <c r="V1216">
        <v>2000</v>
      </c>
    </row>
    <row r="1217" spans="21:22" x14ac:dyDescent="0.25">
      <c r="U1217" s="5" t="s">
        <v>8219</v>
      </c>
      <c r="V1217">
        <v>5000</v>
      </c>
    </row>
    <row r="1218" spans="21:22" x14ac:dyDescent="0.25">
      <c r="U1218" s="5" t="s">
        <v>8219</v>
      </c>
      <c r="V1218">
        <v>14000</v>
      </c>
    </row>
    <row r="1219" spans="21:22" x14ac:dyDescent="0.25">
      <c r="U1219" s="5" t="s">
        <v>8219</v>
      </c>
      <c r="V1219">
        <v>26500</v>
      </c>
    </row>
    <row r="1220" spans="21:22" x14ac:dyDescent="0.25">
      <c r="U1220" s="5" t="s">
        <v>8219</v>
      </c>
      <c r="V1220">
        <v>9000</v>
      </c>
    </row>
    <row r="1221" spans="21:22" x14ac:dyDescent="0.25">
      <c r="U1221" s="5" t="s">
        <v>8219</v>
      </c>
      <c r="V1221">
        <v>16350</v>
      </c>
    </row>
    <row r="1222" spans="21:22" x14ac:dyDescent="0.25">
      <c r="U1222" s="5" t="s">
        <v>8219</v>
      </c>
      <c r="V1222">
        <v>15000</v>
      </c>
    </row>
    <row r="1223" spans="21:22" x14ac:dyDescent="0.25">
      <c r="U1223" s="5" t="s">
        <v>8219</v>
      </c>
      <c r="V1223">
        <v>2200</v>
      </c>
    </row>
    <row r="1224" spans="21:22" x14ac:dyDescent="0.25">
      <c r="U1224" s="5" t="s">
        <v>8219</v>
      </c>
      <c r="V1224">
        <v>4000</v>
      </c>
    </row>
    <row r="1225" spans="21:22" x14ac:dyDescent="0.25">
      <c r="U1225" s="5" t="s">
        <v>8219</v>
      </c>
      <c r="V1225">
        <v>19800</v>
      </c>
    </row>
    <row r="1226" spans="21:22" x14ac:dyDescent="0.25">
      <c r="U1226" s="5" t="s">
        <v>8220</v>
      </c>
      <c r="V1226">
        <v>15000</v>
      </c>
    </row>
    <row r="1227" spans="21:22" x14ac:dyDescent="0.25">
      <c r="U1227" s="5" t="s">
        <v>8220</v>
      </c>
      <c r="V1227">
        <v>3000</v>
      </c>
    </row>
    <row r="1228" spans="21:22" x14ac:dyDescent="0.25">
      <c r="U1228" s="5" t="s">
        <v>8220</v>
      </c>
      <c r="V1228">
        <v>50000</v>
      </c>
    </row>
    <row r="1229" spans="21:22" x14ac:dyDescent="0.25">
      <c r="U1229" s="5" t="s">
        <v>8220</v>
      </c>
      <c r="V1229">
        <v>2000</v>
      </c>
    </row>
    <row r="1230" spans="21:22" x14ac:dyDescent="0.25">
      <c r="U1230" s="5" t="s">
        <v>8220</v>
      </c>
      <c r="V1230">
        <v>5000</v>
      </c>
    </row>
    <row r="1231" spans="21:22" x14ac:dyDescent="0.25">
      <c r="U1231" s="5" t="s">
        <v>8220</v>
      </c>
      <c r="V1231">
        <v>2750</v>
      </c>
    </row>
    <row r="1232" spans="21:22" x14ac:dyDescent="0.25">
      <c r="U1232" s="5" t="s">
        <v>8220</v>
      </c>
      <c r="V1232">
        <v>500000</v>
      </c>
    </row>
    <row r="1233" spans="21:22" x14ac:dyDescent="0.25">
      <c r="U1233" s="5" t="s">
        <v>8220</v>
      </c>
      <c r="V1233">
        <v>5000</v>
      </c>
    </row>
    <row r="1234" spans="21:22" x14ac:dyDescent="0.25">
      <c r="U1234" s="5" t="s">
        <v>8220</v>
      </c>
      <c r="V1234">
        <v>5000</v>
      </c>
    </row>
    <row r="1235" spans="21:22" x14ac:dyDescent="0.25">
      <c r="U1235" s="5" t="s">
        <v>8220</v>
      </c>
      <c r="V1235">
        <v>1000</v>
      </c>
    </row>
    <row r="1236" spans="21:22" x14ac:dyDescent="0.25">
      <c r="U1236" s="5" t="s">
        <v>8220</v>
      </c>
      <c r="V1236">
        <v>50000</v>
      </c>
    </row>
    <row r="1237" spans="21:22" x14ac:dyDescent="0.25">
      <c r="U1237" s="5" t="s">
        <v>8220</v>
      </c>
      <c r="V1237">
        <v>7534</v>
      </c>
    </row>
    <row r="1238" spans="21:22" x14ac:dyDescent="0.25">
      <c r="U1238" s="5" t="s">
        <v>8220</v>
      </c>
      <c r="V1238">
        <v>2500</v>
      </c>
    </row>
    <row r="1239" spans="21:22" x14ac:dyDescent="0.25">
      <c r="U1239" s="5" t="s">
        <v>8220</v>
      </c>
      <c r="V1239">
        <v>25000</v>
      </c>
    </row>
    <row r="1240" spans="21:22" x14ac:dyDescent="0.25">
      <c r="U1240" s="5" t="s">
        <v>8220</v>
      </c>
      <c r="V1240">
        <v>1000</v>
      </c>
    </row>
    <row r="1241" spans="21:22" x14ac:dyDescent="0.25">
      <c r="U1241" s="5" t="s">
        <v>8220</v>
      </c>
      <c r="V1241">
        <v>2500</v>
      </c>
    </row>
    <row r="1242" spans="21:22" x14ac:dyDescent="0.25">
      <c r="U1242" s="5" t="s">
        <v>8220</v>
      </c>
      <c r="V1242">
        <v>8000</v>
      </c>
    </row>
    <row r="1243" spans="21:22" x14ac:dyDescent="0.25">
      <c r="U1243" s="5" t="s">
        <v>8220</v>
      </c>
      <c r="V1243">
        <v>5000</v>
      </c>
    </row>
    <row r="1244" spans="21:22" x14ac:dyDescent="0.25">
      <c r="U1244" s="5" t="s">
        <v>8220</v>
      </c>
      <c r="V1244">
        <v>911</v>
      </c>
    </row>
    <row r="1245" spans="21:22" x14ac:dyDescent="0.25">
      <c r="U1245" s="5" t="s">
        <v>8220</v>
      </c>
      <c r="V1245">
        <v>12000</v>
      </c>
    </row>
    <row r="1246" spans="21:22" x14ac:dyDescent="0.25">
      <c r="U1246" s="5" t="s">
        <v>8219</v>
      </c>
      <c r="V1246">
        <v>2000</v>
      </c>
    </row>
    <row r="1247" spans="21:22" x14ac:dyDescent="0.25">
      <c r="U1247" s="5" t="s">
        <v>8219</v>
      </c>
      <c r="V1247">
        <v>2000</v>
      </c>
    </row>
    <row r="1248" spans="21:22" x14ac:dyDescent="0.25">
      <c r="U1248" s="5" t="s">
        <v>8219</v>
      </c>
      <c r="V1248">
        <v>2000</v>
      </c>
    </row>
    <row r="1249" spans="21:22" x14ac:dyDescent="0.25">
      <c r="U1249" s="5" t="s">
        <v>8219</v>
      </c>
      <c r="V1249">
        <v>3500</v>
      </c>
    </row>
    <row r="1250" spans="21:22" x14ac:dyDescent="0.25">
      <c r="U1250" s="5" t="s">
        <v>8219</v>
      </c>
      <c r="V1250">
        <v>2500</v>
      </c>
    </row>
    <row r="1251" spans="21:22" x14ac:dyDescent="0.25">
      <c r="U1251" s="5" t="s">
        <v>8219</v>
      </c>
      <c r="V1251">
        <v>5000</v>
      </c>
    </row>
    <row r="1252" spans="21:22" x14ac:dyDescent="0.25">
      <c r="U1252" s="5" t="s">
        <v>8219</v>
      </c>
      <c r="V1252">
        <v>30000</v>
      </c>
    </row>
    <row r="1253" spans="21:22" x14ac:dyDescent="0.25">
      <c r="U1253" s="5" t="s">
        <v>8219</v>
      </c>
      <c r="V1253">
        <v>6000</v>
      </c>
    </row>
    <row r="1254" spans="21:22" x14ac:dyDescent="0.25">
      <c r="U1254" s="5" t="s">
        <v>8219</v>
      </c>
      <c r="V1254">
        <v>3500</v>
      </c>
    </row>
    <row r="1255" spans="21:22" x14ac:dyDescent="0.25">
      <c r="U1255" s="5" t="s">
        <v>8219</v>
      </c>
      <c r="V1255">
        <v>10</v>
      </c>
    </row>
    <row r="1256" spans="21:22" x14ac:dyDescent="0.25">
      <c r="U1256" s="5" t="s">
        <v>8219</v>
      </c>
      <c r="V1256">
        <v>6700</v>
      </c>
    </row>
    <row r="1257" spans="21:22" x14ac:dyDescent="0.25">
      <c r="U1257" s="5" t="s">
        <v>8219</v>
      </c>
      <c r="V1257">
        <v>3000</v>
      </c>
    </row>
    <row r="1258" spans="21:22" x14ac:dyDescent="0.25">
      <c r="U1258" s="5" t="s">
        <v>8219</v>
      </c>
      <c r="V1258">
        <v>30000</v>
      </c>
    </row>
    <row r="1259" spans="21:22" x14ac:dyDescent="0.25">
      <c r="U1259" s="5" t="s">
        <v>8219</v>
      </c>
      <c r="V1259">
        <v>5500</v>
      </c>
    </row>
    <row r="1260" spans="21:22" x14ac:dyDescent="0.25">
      <c r="U1260" s="5" t="s">
        <v>8219</v>
      </c>
      <c r="V1260">
        <v>12000</v>
      </c>
    </row>
    <row r="1261" spans="21:22" x14ac:dyDescent="0.25">
      <c r="U1261" s="5" t="s">
        <v>8219</v>
      </c>
      <c r="V1261">
        <v>2500</v>
      </c>
    </row>
    <row r="1262" spans="21:22" x14ac:dyDescent="0.25">
      <c r="U1262" s="5" t="s">
        <v>8219</v>
      </c>
      <c r="V1262">
        <v>3300</v>
      </c>
    </row>
    <row r="1263" spans="21:22" x14ac:dyDescent="0.25">
      <c r="U1263" s="5" t="s">
        <v>8219</v>
      </c>
      <c r="V1263">
        <v>2000</v>
      </c>
    </row>
    <row r="1264" spans="21:22" x14ac:dyDescent="0.25">
      <c r="U1264" s="5" t="s">
        <v>8219</v>
      </c>
      <c r="V1264">
        <v>6500</v>
      </c>
    </row>
    <row r="1265" spans="21:22" x14ac:dyDescent="0.25">
      <c r="U1265" s="5" t="s">
        <v>8219</v>
      </c>
      <c r="V1265">
        <v>1500</v>
      </c>
    </row>
    <row r="1266" spans="21:22" x14ac:dyDescent="0.25">
      <c r="U1266" s="5" t="s">
        <v>8219</v>
      </c>
      <c r="V1266">
        <v>650</v>
      </c>
    </row>
    <row r="1267" spans="21:22" x14ac:dyDescent="0.25">
      <c r="U1267" s="5" t="s">
        <v>8219</v>
      </c>
      <c r="V1267">
        <v>3500</v>
      </c>
    </row>
    <row r="1268" spans="21:22" x14ac:dyDescent="0.25">
      <c r="U1268" s="5" t="s">
        <v>8219</v>
      </c>
      <c r="V1268">
        <v>9500</v>
      </c>
    </row>
    <row r="1269" spans="21:22" x14ac:dyDescent="0.25">
      <c r="U1269" s="5" t="s">
        <v>8219</v>
      </c>
      <c r="V1269">
        <v>22000</v>
      </c>
    </row>
    <row r="1270" spans="21:22" x14ac:dyDescent="0.25">
      <c r="U1270" s="5" t="s">
        <v>8219</v>
      </c>
      <c r="V1270">
        <v>12000</v>
      </c>
    </row>
    <row r="1271" spans="21:22" x14ac:dyDescent="0.25">
      <c r="U1271" s="5" t="s">
        <v>8219</v>
      </c>
      <c r="V1271">
        <v>18800</v>
      </c>
    </row>
    <row r="1272" spans="21:22" x14ac:dyDescent="0.25">
      <c r="U1272" s="5" t="s">
        <v>8219</v>
      </c>
      <c r="V1272">
        <v>10000</v>
      </c>
    </row>
    <row r="1273" spans="21:22" x14ac:dyDescent="0.25">
      <c r="U1273" s="5" t="s">
        <v>8219</v>
      </c>
      <c r="V1273">
        <v>7500</v>
      </c>
    </row>
    <row r="1274" spans="21:22" x14ac:dyDescent="0.25">
      <c r="U1274" s="5" t="s">
        <v>8219</v>
      </c>
      <c r="V1274">
        <v>5000</v>
      </c>
    </row>
    <row r="1275" spans="21:22" x14ac:dyDescent="0.25">
      <c r="U1275" s="5" t="s">
        <v>8219</v>
      </c>
      <c r="V1275">
        <v>4000</v>
      </c>
    </row>
    <row r="1276" spans="21:22" x14ac:dyDescent="0.25">
      <c r="U1276" s="5" t="s">
        <v>8219</v>
      </c>
      <c r="V1276">
        <v>25000</v>
      </c>
    </row>
    <row r="1277" spans="21:22" x14ac:dyDescent="0.25">
      <c r="U1277" s="5" t="s">
        <v>8219</v>
      </c>
      <c r="V1277">
        <v>15000</v>
      </c>
    </row>
    <row r="1278" spans="21:22" x14ac:dyDescent="0.25">
      <c r="U1278" s="5" t="s">
        <v>8219</v>
      </c>
      <c r="V1278">
        <v>3000</v>
      </c>
    </row>
    <row r="1279" spans="21:22" x14ac:dyDescent="0.25">
      <c r="U1279" s="5" t="s">
        <v>8219</v>
      </c>
      <c r="V1279">
        <v>15000</v>
      </c>
    </row>
    <row r="1280" spans="21:22" x14ac:dyDescent="0.25">
      <c r="U1280" s="5" t="s">
        <v>8219</v>
      </c>
      <c r="V1280">
        <v>6500</v>
      </c>
    </row>
    <row r="1281" spans="21:22" x14ac:dyDescent="0.25">
      <c r="U1281" s="5" t="s">
        <v>8219</v>
      </c>
      <c r="V1281">
        <v>12516</v>
      </c>
    </row>
    <row r="1282" spans="21:22" x14ac:dyDescent="0.25">
      <c r="U1282" s="5" t="s">
        <v>8219</v>
      </c>
      <c r="V1282">
        <v>15000</v>
      </c>
    </row>
    <row r="1283" spans="21:22" x14ac:dyDescent="0.25">
      <c r="U1283" s="5" t="s">
        <v>8219</v>
      </c>
      <c r="V1283">
        <v>7000</v>
      </c>
    </row>
    <row r="1284" spans="21:22" x14ac:dyDescent="0.25">
      <c r="U1284" s="5" t="s">
        <v>8219</v>
      </c>
      <c r="V1284">
        <v>15000</v>
      </c>
    </row>
    <row r="1285" spans="21:22" x14ac:dyDescent="0.25">
      <c r="U1285" s="5" t="s">
        <v>8219</v>
      </c>
      <c r="V1285">
        <v>1000</v>
      </c>
    </row>
    <row r="1286" spans="21:22" x14ac:dyDescent="0.25">
      <c r="U1286" s="5" t="s">
        <v>8219</v>
      </c>
      <c r="V1286">
        <v>2000</v>
      </c>
    </row>
    <row r="1287" spans="21:22" x14ac:dyDescent="0.25">
      <c r="U1287" s="5" t="s">
        <v>8219</v>
      </c>
      <c r="V1287">
        <v>2000</v>
      </c>
    </row>
    <row r="1288" spans="21:22" x14ac:dyDescent="0.25">
      <c r="U1288" s="5" t="s">
        <v>8219</v>
      </c>
      <c r="V1288">
        <v>1500</v>
      </c>
    </row>
    <row r="1289" spans="21:22" x14ac:dyDescent="0.25">
      <c r="U1289" s="5" t="s">
        <v>8219</v>
      </c>
      <c r="V1289">
        <v>250</v>
      </c>
    </row>
    <row r="1290" spans="21:22" x14ac:dyDescent="0.25">
      <c r="U1290" s="5" t="s">
        <v>8219</v>
      </c>
      <c r="V1290">
        <v>4000</v>
      </c>
    </row>
    <row r="1291" spans="21:22" x14ac:dyDescent="0.25">
      <c r="U1291" s="5" t="s">
        <v>8219</v>
      </c>
      <c r="V1291">
        <v>1500</v>
      </c>
    </row>
    <row r="1292" spans="21:22" x14ac:dyDescent="0.25">
      <c r="U1292" s="5" t="s">
        <v>8219</v>
      </c>
      <c r="V1292">
        <v>3500</v>
      </c>
    </row>
    <row r="1293" spans="21:22" x14ac:dyDescent="0.25">
      <c r="U1293" s="5" t="s">
        <v>8219</v>
      </c>
      <c r="V1293">
        <v>3000</v>
      </c>
    </row>
    <row r="1294" spans="21:22" x14ac:dyDescent="0.25">
      <c r="U1294" s="5" t="s">
        <v>8219</v>
      </c>
      <c r="V1294">
        <v>1700</v>
      </c>
    </row>
    <row r="1295" spans="21:22" x14ac:dyDescent="0.25">
      <c r="U1295" s="5" t="s">
        <v>8219</v>
      </c>
      <c r="V1295">
        <v>15000</v>
      </c>
    </row>
    <row r="1296" spans="21:22" x14ac:dyDescent="0.25">
      <c r="U1296" s="5" t="s">
        <v>8219</v>
      </c>
      <c r="V1296">
        <v>500</v>
      </c>
    </row>
    <row r="1297" spans="21:22" x14ac:dyDescent="0.25">
      <c r="U1297" s="5" t="s">
        <v>8219</v>
      </c>
      <c r="V1297">
        <v>2500</v>
      </c>
    </row>
    <row r="1298" spans="21:22" x14ac:dyDescent="0.25">
      <c r="U1298" s="5" t="s">
        <v>8219</v>
      </c>
      <c r="V1298">
        <v>850</v>
      </c>
    </row>
    <row r="1299" spans="21:22" x14ac:dyDescent="0.25">
      <c r="U1299" s="5" t="s">
        <v>8219</v>
      </c>
      <c r="V1299">
        <v>20000</v>
      </c>
    </row>
    <row r="1300" spans="21:22" x14ac:dyDescent="0.25">
      <c r="U1300" s="5" t="s">
        <v>8219</v>
      </c>
      <c r="V1300">
        <v>2000</v>
      </c>
    </row>
    <row r="1301" spans="21:22" x14ac:dyDescent="0.25">
      <c r="U1301" s="5" t="s">
        <v>8219</v>
      </c>
      <c r="V1301">
        <v>3500</v>
      </c>
    </row>
    <row r="1302" spans="21:22" x14ac:dyDescent="0.25">
      <c r="U1302" s="5" t="s">
        <v>8219</v>
      </c>
      <c r="V1302">
        <v>3000</v>
      </c>
    </row>
    <row r="1303" spans="21:22" x14ac:dyDescent="0.25">
      <c r="U1303" s="5" t="s">
        <v>8219</v>
      </c>
      <c r="V1303">
        <v>2000</v>
      </c>
    </row>
    <row r="1304" spans="21:22" x14ac:dyDescent="0.25">
      <c r="U1304" s="5" t="s">
        <v>8219</v>
      </c>
      <c r="V1304">
        <v>2500</v>
      </c>
    </row>
    <row r="1305" spans="21:22" x14ac:dyDescent="0.25">
      <c r="U1305" s="5" t="s">
        <v>8219</v>
      </c>
      <c r="V1305">
        <v>3500</v>
      </c>
    </row>
    <row r="1306" spans="21:22" x14ac:dyDescent="0.25">
      <c r="U1306" s="5" t="s">
        <v>8220</v>
      </c>
      <c r="V1306">
        <v>40000</v>
      </c>
    </row>
    <row r="1307" spans="21:22" x14ac:dyDescent="0.25">
      <c r="U1307" s="5" t="s">
        <v>8220</v>
      </c>
      <c r="V1307">
        <v>30000</v>
      </c>
    </row>
    <row r="1308" spans="21:22" x14ac:dyDescent="0.25">
      <c r="U1308" s="5" t="s">
        <v>8220</v>
      </c>
      <c r="V1308">
        <v>110000</v>
      </c>
    </row>
    <row r="1309" spans="21:22" x14ac:dyDescent="0.25">
      <c r="U1309" s="5" t="s">
        <v>8220</v>
      </c>
      <c r="V1309">
        <v>50000</v>
      </c>
    </row>
    <row r="1310" spans="21:22" x14ac:dyDescent="0.25">
      <c r="U1310" s="5" t="s">
        <v>8220</v>
      </c>
      <c r="V1310">
        <v>10000</v>
      </c>
    </row>
    <row r="1311" spans="21:22" x14ac:dyDescent="0.25">
      <c r="U1311" s="5" t="s">
        <v>8220</v>
      </c>
      <c r="V1311">
        <v>11500</v>
      </c>
    </row>
    <row r="1312" spans="21:22" x14ac:dyDescent="0.25">
      <c r="U1312" s="5" t="s">
        <v>8220</v>
      </c>
      <c r="V1312">
        <v>20000</v>
      </c>
    </row>
    <row r="1313" spans="21:22" x14ac:dyDescent="0.25">
      <c r="U1313" s="5" t="s">
        <v>8220</v>
      </c>
      <c r="V1313">
        <v>250000</v>
      </c>
    </row>
    <row r="1314" spans="21:22" x14ac:dyDescent="0.25">
      <c r="U1314" s="5" t="s">
        <v>8220</v>
      </c>
      <c r="V1314">
        <v>4600</v>
      </c>
    </row>
    <row r="1315" spans="21:22" x14ac:dyDescent="0.25">
      <c r="U1315" s="5" t="s">
        <v>8220</v>
      </c>
      <c r="V1315">
        <v>40000</v>
      </c>
    </row>
    <row r="1316" spans="21:22" x14ac:dyDescent="0.25">
      <c r="U1316" s="5" t="s">
        <v>8220</v>
      </c>
      <c r="V1316">
        <v>180000</v>
      </c>
    </row>
    <row r="1317" spans="21:22" x14ac:dyDescent="0.25">
      <c r="U1317" s="5" t="s">
        <v>8220</v>
      </c>
      <c r="V1317">
        <v>100000</v>
      </c>
    </row>
    <row r="1318" spans="21:22" x14ac:dyDescent="0.25">
      <c r="U1318" s="5" t="s">
        <v>8220</v>
      </c>
      <c r="V1318">
        <v>75000</v>
      </c>
    </row>
    <row r="1319" spans="21:22" x14ac:dyDescent="0.25">
      <c r="U1319" s="5" t="s">
        <v>8220</v>
      </c>
      <c r="V1319">
        <v>200000</v>
      </c>
    </row>
    <row r="1320" spans="21:22" x14ac:dyDescent="0.25">
      <c r="U1320" s="5" t="s">
        <v>8220</v>
      </c>
      <c r="V1320">
        <v>40000</v>
      </c>
    </row>
    <row r="1321" spans="21:22" x14ac:dyDescent="0.25">
      <c r="U1321" s="5" t="s">
        <v>8220</v>
      </c>
      <c r="V1321">
        <v>5800</v>
      </c>
    </row>
    <row r="1322" spans="21:22" x14ac:dyDescent="0.25">
      <c r="U1322" s="5" t="s">
        <v>8220</v>
      </c>
      <c r="V1322">
        <v>100000</v>
      </c>
    </row>
    <row r="1323" spans="21:22" x14ac:dyDescent="0.25">
      <c r="U1323" s="5" t="s">
        <v>8220</v>
      </c>
      <c r="V1323">
        <v>462000</v>
      </c>
    </row>
    <row r="1324" spans="21:22" x14ac:dyDescent="0.25">
      <c r="U1324" s="5" t="s">
        <v>8220</v>
      </c>
      <c r="V1324">
        <v>35000</v>
      </c>
    </row>
    <row r="1325" spans="21:22" x14ac:dyDescent="0.25">
      <c r="U1325" s="5" t="s">
        <v>8220</v>
      </c>
      <c r="V1325">
        <v>15000</v>
      </c>
    </row>
    <row r="1326" spans="21:22" x14ac:dyDescent="0.25">
      <c r="U1326" s="5" t="s">
        <v>8220</v>
      </c>
      <c r="V1326">
        <v>50000</v>
      </c>
    </row>
    <row r="1327" spans="21:22" x14ac:dyDescent="0.25">
      <c r="U1327" s="5" t="s">
        <v>8220</v>
      </c>
      <c r="V1327">
        <v>20000</v>
      </c>
    </row>
    <row r="1328" spans="21:22" x14ac:dyDescent="0.25">
      <c r="U1328" s="5" t="s">
        <v>8220</v>
      </c>
      <c r="V1328">
        <v>100000</v>
      </c>
    </row>
    <row r="1329" spans="21:22" x14ac:dyDescent="0.25">
      <c r="U1329" s="5" t="s">
        <v>8220</v>
      </c>
      <c r="V1329">
        <v>48000</v>
      </c>
    </row>
    <row r="1330" spans="21:22" x14ac:dyDescent="0.25">
      <c r="U1330" s="5" t="s">
        <v>8220</v>
      </c>
      <c r="V1330">
        <v>75000</v>
      </c>
    </row>
    <row r="1331" spans="21:22" x14ac:dyDescent="0.25">
      <c r="U1331" s="5" t="s">
        <v>8220</v>
      </c>
      <c r="V1331">
        <v>50000</v>
      </c>
    </row>
    <row r="1332" spans="21:22" x14ac:dyDescent="0.25">
      <c r="U1332" s="5" t="s">
        <v>8220</v>
      </c>
      <c r="V1332">
        <v>35000</v>
      </c>
    </row>
    <row r="1333" spans="21:22" x14ac:dyDescent="0.25">
      <c r="U1333" s="5" t="s">
        <v>8220</v>
      </c>
      <c r="V1333">
        <v>250000</v>
      </c>
    </row>
    <row r="1334" spans="21:22" x14ac:dyDescent="0.25">
      <c r="U1334" s="5" t="s">
        <v>8220</v>
      </c>
      <c r="V1334">
        <v>10115</v>
      </c>
    </row>
    <row r="1335" spans="21:22" x14ac:dyDescent="0.25">
      <c r="U1335" s="5" t="s">
        <v>8220</v>
      </c>
      <c r="V1335">
        <v>2500</v>
      </c>
    </row>
    <row r="1336" spans="21:22" x14ac:dyDescent="0.25">
      <c r="U1336" s="5" t="s">
        <v>8220</v>
      </c>
      <c r="V1336">
        <v>133000</v>
      </c>
    </row>
    <row r="1337" spans="21:22" x14ac:dyDescent="0.25">
      <c r="U1337" s="5" t="s">
        <v>8220</v>
      </c>
      <c r="V1337">
        <v>25000</v>
      </c>
    </row>
    <row r="1338" spans="21:22" x14ac:dyDescent="0.25">
      <c r="U1338" s="5" t="s">
        <v>8220</v>
      </c>
      <c r="V1338">
        <v>100000</v>
      </c>
    </row>
    <row r="1339" spans="21:22" x14ac:dyDescent="0.25">
      <c r="U1339" s="5" t="s">
        <v>8220</v>
      </c>
      <c r="V1339">
        <v>50000</v>
      </c>
    </row>
    <row r="1340" spans="21:22" x14ac:dyDescent="0.25">
      <c r="U1340" s="5" t="s">
        <v>8220</v>
      </c>
      <c r="V1340">
        <v>30000</v>
      </c>
    </row>
    <row r="1341" spans="21:22" x14ac:dyDescent="0.25">
      <c r="U1341" s="5" t="s">
        <v>8220</v>
      </c>
      <c r="V1341">
        <v>50000</v>
      </c>
    </row>
    <row r="1342" spans="21:22" x14ac:dyDescent="0.25">
      <c r="U1342" s="5" t="s">
        <v>8220</v>
      </c>
      <c r="V1342">
        <v>1680</v>
      </c>
    </row>
    <row r="1343" spans="21:22" x14ac:dyDescent="0.25">
      <c r="U1343" s="5" t="s">
        <v>8220</v>
      </c>
      <c r="V1343">
        <v>25000</v>
      </c>
    </row>
    <row r="1344" spans="21:22" x14ac:dyDescent="0.25">
      <c r="U1344" s="5" t="s">
        <v>8220</v>
      </c>
      <c r="V1344">
        <v>50000</v>
      </c>
    </row>
    <row r="1345" spans="21:22" x14ac:dyDescent="0.25">
      <c r="U1345" s="5" t="s">
        <v>8220</v>
      </c>
      <c r="V1345">
        <v>50000</v>
      </c>
    </row>
    <row r="1346" spans="21:22" x14ac:dyDescent="0.25">
      <c r="U1346" s="5" t="s">
        <v>8219</v>
      </c>
      <c r="V1346">
        <v>1500</v>
      </c>
    </row>
    <row r="1347" spans="21:22" x14ac:dyDescent="0.25">
      <c r="U1347" s="5" t="s">
        <v>8219</v>
      </c>
      <c r="V1347">
        <v>300</v>
      </c>
    </row>
    <row r="1348" spans="21:22" x14ac:dyDescent="0.25">
      <c r="U1348" s="5" t="s">
        <v>8219</v>
      </c>
      <c r="V1348">
        <v>4900</v>
      </c>
    </row>
    <row r="1349" spans="21:22" x14ac:dyDescent="0.25">
      <c r="U1349" s="5" t="s">
        <v>8219</v>
      </c>
      <c r="V1349">
        <v>2500</v>
      </c>
    </row>
    <row r="1350" spans="21:22" x14ac:dyDescent="0.25">
      <c r="U1350" s="5" t="s">
        <v>8219</v>
      </c>
      <c r="V1350">
        <v>5875</v>
      </c>
    </row>
    <row r="1351" spans="21:22" x14ac:dyDescent="0.25">
      <c r="U1351" s="5" t="s">
        <v>8219</v>
      </c>
      <c r="V1351">
        <v>5000</v>
      </c>
    </row>
    <row r="1352" spans="21:22" x14ac:dyDescent="0.25">
      <c r="U1352" s="5" t="s">
        <v>8219</v>
      </c>
      <c r="V1352">
        <v>5000</v>
      </c>
    </row>
    <row r="1353" spans="21:22" x14ac:dyDescent="0.25">
      <c r="U1353" s="5" t="s">
        <v>8219</v>
      </c>
      <c r="V1353">
        <v>20000</v>
      </c>
    </row>
    <row r="1354" spans="21:22" x14ac:dyDescent="0.25">
      <c r="U1354" s="5" t="s">
        <v>8219</v>
      </c>
      <c r="V1354">
        <v>10000</v>
      </c>
    </row>
    <row r="1355" spans="21:22" x14ac:dyDescent="0.25">
      <c r="U1355" s="5" t="s">
        <v>8219</v>
      </c>
      <c r="V1355">
        <v>1000</v>
      </c>
    </row>
    <row r="1356" spans="21:22" x14ac:dyDescent="0.25">
      <c r="U1356" s="5" t="s">
        <v>8219</v>
      </c>
      <c r="V1356">
        <v>1200</v>
      </c>
    </row>
    <row r="1357" spans="21:22" x14ac:dyDescent="0.25">
      <c r="U1357" s="5" t="s">
        <v>8219</v>
      </c>
      <c r="V1357">
        <v>2500</v>
      </c>
    </row>
    <row r="1358" spans="21:22" x14ac:dyDescent="0.25">
      <c r="U1358" s="5" t="s">
        <v>8219</v>
      </c>
      <c r="V1358">
        <v>3400</v>
      </c>
    </row>
    <row r="1359" spans="21:22" x14ac:dyDescent="0.25">
      <c r="U1359" s="5" t="s">
        <v>8219</v>
      </c>
      <c r="V1359">
        <v>2000</v>
      </c>
    </row>
    <row r="1360" spans="21:22" x14ac:dyDescent="0.25">
      <c r="U1360" s="5" t="s">
        <v>8219</v>
      </c>
      <c r="V1360">
        <v>3000</v>
      </c>
    </row>
    <row r="1361" spans="21:22" x14ac:dyDescent="0.25">
      <c r="U1361" s="5" t="s">
        <v>8219</v>
      </c>
      <c r="V1361">
        <v>660</v>
      </c>
    </row>
    <row r="1362" spans="21:22" x14ac:dyDescent="0.25">
      <c r="U1362" s="5" t="s">
        <v>8219</v>
      </c>
      <c r="V1362">
        <v>1500</v>
      </c>
    </row>
    <row r="1363" spans="21:22" x14ac:dyDescent="0.25">
      <c r="U1363" s="5" t="s">
        <v>8219</v>
      </c>
      <c r="V1363">
        <v>6000</v>
      </c>
    </row>
    <row r="1364" spans="21:22" x14ac:dyDescent="0.25">
      <c r="U1364" s="5" t="s">
        <v>8219</v>
      </c>
      <c r="V1364">
        <v>1000</v>
      </c>
    </row>
    <row r="1365" spans="21:22" x14ac:dyDescent="0.25">
      <c r="U1365" s="5" t="s">
        <v>8219</v>
      </c>
      <c r="V1365">
        <v>200</v>
      </c>
    </row>
    <row r="1366" spans="21:22" x14ac:dyDescent="0.25">
      <c r="U1366" s="5" t="s">
        <v>8219</v>
      </c>
      <c r="V1366">
        <v>42000</v>
      </c>
    </row>
    <row r="1367" spans="21:22" x14ac:dyDescent="0.25">
      <c r="U1367" s="5" t="s">
        <v>8219</v>
      </c>
      <c r="V1367">
        <v>7500</v>
      </c>
    </row>
    <row r="1368" spans="21:22" x14ac:dyDescent="0.25">
      <c r="U1368" s="5" t="s">
        <v>8219</v>
      </c>
      <c r="V1368">
        <v>7500</v>
      </c>
    </row>
    <row r="1369" spans="21:22" x14ac:dyDescent="0.25">
      <c r="U1369" s="5" t="s">
        <v>8219</v>
      </c>
      <c r="V1369">
        <v>5000</v>
      </c>
    </row>
    <row r="1370" spans="21:22" x14ac:dyDescent="0.25">
      <c r="U1370" s="5" t="s">
        <v>8219</v>
      </c>
      <c r="V1370">
        <v>5000</v>
      </c>
    </row>
    <row r="1371" spans="21:22" x14ac:dyDescent="0.25">
      <c r="U1371" s="5" t="s">
        <v>8219</v>
      </c>
      <c r="V1371">
        <v>32360</v>
      </c>
    </row>
    <row r="1372" spans="21:22" x14ac:dyDescent="0.25">
      <c r="U1372" s="5" t="s">
        <v>8219</v>
      </c>
      <c r="V1372">
        <v>1500</v>
      </c>
    </row>
    <row r="1373" spans="21:22" x14ac:dyDescent="0.25">
      <c r="U1373" s="5" t="s">
        <v>8219</v>
      </c>
      <c r="V1373">
        <v>6999</v>
      </c>
    </row>
    <row r="1374" spans="21:22" x14ac:dyDescent="0.25">
      <c r="U1374" s="5" t="s">
        <v>8219</v>
      </c>
      <c r="V1374">
        <v>500</v>
      </c>
    </row>
    <row r="1375" spans="21:22" x14ac:dyDescent="0.25">
      <c r="U1375" s="5" t="s">
        <v>8219</v>
      </c>
      <c r="V1375">
        <v>10000</v>
      </c>
    </row>
    <row r="1376" spans="21:22" x14ac:dyDescent="0.25">
      <c r="U1376" s="5" t="s">
        <v>8219</v>
      </c>
      <c r="V1376">
        <v>1500</v>
      </c>
    </row>
    <row r="1377" spans="21:22" x14ac:dyDescent="0.25">
      <c r="U1377" s="5" t="s">
        <v>8219</v>
      </c>
      <c r="V1377">
        <v>4000</v>
      </c>
    </row>
    <row r="1378" spans="21:22" x14ac:dyDescent="0.25">
      <c r="U1378" s="5" t="s">
        <v>8219</v>
      </c>
      <c r="V1378">
        <v>3700</v>
      </c>
    </row>
    <row r="1379" spans="21:22" x14ac:dyDescent="0.25">
      <c r="U1379" s="5" t="s">
        <v>8219</v>
      </c>
      <c r="V1379">
        <v>1300</v>
      </c>
    </row>
    <row r="1380" spans="21:22" x14ac:dyDescent="0.25">
      <c r="U1380" s="5" t="s">
        <v>8219</v>
      </c>
      <c r="V1380">
        <v>2000</v>
      </c>
    </row>
    <row r="1381" spans="21:22" x14ac:dyDescent="0.25">
      <c r="U1381" s="5" t="s">
        <v>8219</v>
      </c>
      <c r="V1381">
        <v>10000</v>
      </c>
    </row>
    <row r="1382" spans="21:22" x14ac:dyDescent="0.25">
      <c r="U1382" s="5" t="s">
        <v>8219</v>
      </c>
      <c r="V1382">
        <v>25</v>
      </c>
    </row>
    <row r="1383" spans="21:22" x14ac:dyDescent="0.25">
      <c r="U1383" s="5" t="s">
        <v>8219</v>
      </c>
      <c r="V1383">
        <v>5000</v>
      </c>
    </row>
    <row r="1384" spans="21:22" x14ac:dyDescent="0.25">
      <c r="U1384" s="5" t="s">
        <v>8219</v>
      </c>
      <c r="V1384">
        <v>8000</v>
      </c>
    </row>
    <row r="1385" spans="21:22" x14ac:dyDescent="0.25">
      <c r="U1385" s="5" t="s">
        <v>8219</v>
      </c>
      <c r="V1385">
        <v>2200</v>
      </c>
    </row>
    <row r="1386" spans="21:22" x14ac:dyDescent="0.25">
      <c r="U1386" s="5" t="s">
        <v>8219</v>
      </c>
      <c r="V1386">
        <v>3500</v>
      </c>
    </row>
    <row r="1387" spans="21:22" x14ac:dyDescent="0.25">
      <c r="U1387" s="5" t="s">
        <v>8219</v>
      </c>
      <c r="V1387">
        <v>8000</v>
      </c>
    </row>
    <row r="1388" spans="21:22" x14ac:dyDescent="0.25">
      <c r="U1388" s="5" t="s">
        <v>8219</v>
      </c>
      <c r="V1388">
        <v>400</v>
      </c>
    </row>
    <row r="1389" spans="21:22" x14ac:dyDescent="0.25">
      <c r="U1389" s="5" t="s">
        <v>8219</v>
      </c>
      <c r="V1389">
        <v>4000</v>
      </c>
    </row>
    <row r="1390" spans="21:22" x14ac:dyDescent="0.25">
      <c r="U1390" s="5" t="s">
        <v>8219</v>
      </c>
      <c r="V1390">
        <v>5000</v>
      </c>
    </row>
    <row r="1391" spans="21:22" x14ac:dyDescent="0.25">
      <c r="U1391" s="5" t="s">
        <v>8219</v>
      </c>
      <c r="V1391">
        <v>500</v>
      </c>
    </row>
    <row r="1392" spans="21:22" x14ac:dyDescent="0.25">
      <c r="U1392" s="5" t="s">
        <v>8219</v>
      </c>
      <c r="V1392">
        <v>2800</v>
      </c>
    </row>
    <row r="1393" spans="21:22" x14ac:dyDescent="0.25">
      <c r="U1393" s="5" t="s">
        <v>8219</v>
      </c>
      <c r="V1393">
        <v>500</v>
      </c>
    </row>
    <row r="1394" spans="21:22" x14ac:dyDescent="0.25">
      <c r="U1394" s="5" t="s">
        <v>8219</v>
      </c>
      <c r="V1394">
        <v>2500</v>
      </c>
    </row>
    <row r="1395" spans="21:22" x14ac:dyDescent="0.25">
      <c r="U1395" s="5" t="s">
        <v>8219</v>
      </c>
      <c r="V1395">
        <v>10000</v>
      </c>
    </row>
    <row r="1396" spans="21:22" x14ac:dyDescent="0.25">
      <c r="U1396" s="5" t="s">
        <v>8219</v>
      </c>
      <c r="V1396">
        <v>750</v>
      </c>
    </row>
    <row r="1397" spans="21:22" x14ac:dyDescent="0.25">
      <c r="U1397" s="5" t="s">
        <v>8219</v>
      </c>
      <c r="V1397">
        <v>3500</v>
      </c>
    </row>
    <row r="1398" spans="21:22" x14ac:dyDescent="0.25">
      <c r="U1398" s="5" t="s">
        <v>8219</v>
      </c>
      <c r="V1398">
        <v>6000</v>
      </c>
    </row>
    <row r="1399" spans="21:22" x14ac:dyDescent="0.25">
      <c r="U1399" s="5" t="s">
        <v>8219</v>
      </c>
      <c r="V1399">
        <v>10000</v>
      </c>
    </row>
    <row r="1400" spans="21:22" x14ac:dyDescent="0.25">
      <c r="U1400" s="5" t="s">
        <v>8219</v>
      </c>
      <c r="V1400">
        <v>4400</v>
      </c>
    </row>
    <row r="1401" spans="21:22" x14ac:dyDescent="0.25">
      <c r="U1401" s="5" t="s">
        <v>8219</v>
      </c>
      <c r="V1401">
        <v>9000</v>
      </c>
    </row>
    <row r="1402" spans="21:22" x14ac:dyDescent="0.25">
      <c r="U1402" s="5" t="s">
        <v>8219</v>
      </c>
      <c r="V1402">
        <v>350</v>
      </c>
    </row>
    <row r="1403" spans="21:22" x14ac:dyDescent="0.25">
      <c r="U1403" s="5" t="s">
        <v>8219</v>
      </c>
      <c r="V1403">
        <v>2500</v>
      </c>
    </row>
    <row r="1404" spans="21:22" x14ac:dyDescent="0.25">
      <c r="U1404" s="5" t="s">
        <v>8219</v>
      </c>
      <c r="V1404">
        <v>2500</v>
      </c>
    </row>
    <row r="1405" spans="21:22" x14ac:dyDescent="0.25">
      <c r="U1405" s="5" t="s">
        <v>8219</v>
      </c>
      <c r="V1405">
        <v>4000</v>
      </c>
    </row>
    <row r="1406" spans="21:22" x14ac:dyDescent="0.25">
      <c r="U1406" s="5" t="s">
        <v>8221</v>
      </c>
      <c r="V1406">
        <v>14500</v>
      </c>
    </row>
    <row r="1407" spans="21:22" x14ac:dyDescent="0.25">
      <c r="U1407" s="5" t="s">
        <v>8221</v>
      </c>
      <c r="V1407">
        <v>25000</v>
      </c>
    </row>
    <row r="1408" spans="21:22" x14ac:dyDescent="0.25">
      <c r="U1408" s="5" t="s">
        <v>8221</v>
      </c>
      <c r="V1408">
        <v>12000</v>
      </c>
    </row>
    <row r="1409" spans="21:22" x14ac:dyDescent="0.25">
      <c r="U1409" s="5" t="s">
        <v>8221</v>
      </c>
      <c r="V1409">
        <v>3000</v>
      </c>
    </row>
    <row r="1410" spans="21:22" x14ac:dyDescent="0.25">
      <c r="U1410" s="5" t="s">
        <v>8221</v>
      </c>
      <c r="V1410">
        <v>1000</v>
      </c>
    </row>
    <row r="1411" spans="21:22" x14ac:dyDescent="0.25">
      <c r="U1411" s="5" t="s">
        <v>8221</v>
      </c>
      <c r="V1411">
        <v>4000</v>
      </c>
    </row>
    <row r="1412" spans="21:22" x14ac:dyDescent="0.25">
      <c r="U1412" s="5" t="s">
        <v>8221</v>
      </c>
      <c r="V1412">
        <v>6000</v>
      </c>
    </row>
    <row r="1413" spans="21:22" x14ac:dyDescent="0.25">
      <c r="U1413" s="5" t="s">
        <v>8221</v>
      </c>
      <c r="V1413">
        <v>3000</v>
      </c>
    </row>
    <row r="1414" spans="21:22" x14ac:dyDescent="0.25">
      <c r="U1414" s="5" t="s">
        <v>8221</v>
      </c>
      <c r="V1414">
        <v>7000</v>
      </c>
    </row>
    <row r="1415" spans="21:22" x14ac:dyDescent="0.25">
      <c r="U1415" s="5" t="s">
        <v>8221</v>
      </c>
      <c r="V1415">
        <v>2000</v>
      </c>
    </row>
    <row r="1416" spans="21:22" x14ac:dyDescent="0.25">
      <c r="U1416" s="5" t="s">
        <v>8221</v>
      </c>
      <c r="V1416">
        <v>500</v>
      </c>
    </row>
    <row r="1417" spans="21:22" x14ac:dyDescent="0.25">
      <c r="U1417" s="5" t="s">
        <v>8221</v>
      </c>
      <c r="V1417">
        <v>4400</v>
      </c>
    </row>
    <row r="1418" spans="21:22" x14ac:dyDescent="0.25">
      <c r="U1418" s="5" t="s">
        <v>8221</v>
      </c>
      <c r="V1418">
        <v>50000</v>
      </c>
    </row>
    <row r="1419" spans="21:22" x14ac:dyDescent="0.25">
      <c r="U1419" s="5" t="s">
        <v>8221</v>
      </c>
      <c r="V1419">
        <v>4500</v>
      </c>
    </row>
    <row r="1420" spans="21:22" x14ac:dyDescent="0.25">
      <c r="U1420" s="5" t="s">
        <v>8221</v>
      </c>
      <c r="V1420">
        <v>3000</v>
      </c>
    </row>
    <row r="1421" spans="21:22" x14ac:dyDescent="0.25">
      <c r="U1421" s="5" t="s">
        <v>8221</v>
      </c>
      <c r="V1421">
        <v>6300</v>
      </c>
    </row>
    <row r="1422" spans="21:22" x14ac:dyDescent="0.25">
      <c r="U1422" s="5" t="s">
        <v>8221</v>
      </c>
      <c r="V1422">
        <v>110</v>
      </c>
    </row>
    <row r="1423" spans="21:22" x14ac:dyDescent="0.25">
      <c r="U1423" s="5" t="s">
        <v>8221</v>
      </c>
      <c r="V1423">
        <v>200000</v>
      </c>
    </row>
    <row r="1424" spans="21:22" x14ac:dyDescent="0.25">
      <c r="U1424" s="5" t="s">
        <v>8221</v>
      </c>
      <c r="V1424">
        <v>25000</v>
      </c>
    </row>
    <row r="1425" spans="21:22" x14ac:dyDescent="0.25">
      <c r="U1425" s="5" t="s">
        <v>8221</v>
      </c>
      <c r="V1425">
        <v>30000</v>
      </c>
    </row>
    <row r="1426" spans="21:22" x14ac:dyDescent="0.25">
      <c r="U1426" s="5" t="s">
        <v>8221</v>
      </c>
      <c r="V1426">
        <v>7500</v>
      </c>
    </row>
    <row r="1427" spans="21:22" x14ac:dyDescent="0.25">
      <c r="U1427" s="5" t="s">
        <v>8221</v>
      </c>
      <c r="V1427">
        <v>13000</v>
      </c>
    </row>
    <row r="1428" spans="21:22" x14ac:dyDescent="0.25">
      <c r="U1428" s="5" t="s">
        <v>8221</v>
      </c>
      <c r="V1428">
        <v>1000</v>
      </c>
    </row>
    <row r="1429" spans="21:22" x14ac:dyDescent="0.25">
      <c r="U1429" s="5" t="s">
        <v>8221</v>
      </c>
      <c r="V1429">
        <v>5000</v>
      </c>
    </row>
    <row r="1430" spans="21:22" x14ac:dyDescent="0.25">
      <c r="U1430" s="5" t="s">
        <v>8221</v>
      </c>
      <c r="V1430">
        <v>1000</v>
      </c>
    </row>
    <row r="1431" spans="21:22" x14ac:dyDescent="0.25">
      <c r="U1431" s="5" t="s">
        <v>8221</v>
      </c>
      <c r="V1431">
        <v>10000</v>
      </c>
    </row>
    <row r="1432" spans="21:22" x14ac:dyDescent="0.25">
      <c r="U1432" s="5" t="s">
        <v>8221</v>
      </c>
      <c r="V1432">
        <v>5000</v>
      </c>
    </row>
    <row r="1433" spans="21:22" x14ac:dyDescent="0.25">
      <c r="U1433" s="5" t="s">
        <v>8221</v>
      </c>
      <c r="V1433">
        <v>17000</v>
      </c>
    </row>
    <row r="1434" spans="21:22" x14ac:dyDescent="0.25">
      <c r="U1434" s="5" t="s">
        <v>8221</v>
      </c>
      <c r="V1434">
        <v>40000</v>
      </c>
    </row>
    <row r="1435" spans="21:22" x14ac:dyDescent="0.25">
      <c r="U1435" s="5" t="s">
        <v>8221</v>
      </c>
      <c r="V1435">
        <v>12000</v>
      </c>
    </row>
    <row r="1436" spans="21:22" x14ac:dyDescent="0.25">
      <c r="U1436" s="5" t="s">
        <v>8221</v>
      </c>
      <c r="V1436">
        <v>82000</v>
      </c>
    </row>
    <row r="1437" spans="21:22" x14ac:dyDescent="0.25">
      <c r="U1437" s="5" t="s">
        <v>8221</v>
      </c>
      <c r="V1437">
        <v>15000</v>
      </c>
    </row>
    <row r="1438" spans="21:22" x14ac:dyDescent="0.25">
      <c r="U1438" s="5" t="s">
        <v>8221</v>
      </c>
      <c r="V1438">
        <v>10000</v>
      </c>
    </row>
    <row r="1439" spans="21:22" x14ac:dyDescent="0.25">
      <c r="U1439" s="5" t="s">
        <v>8221</v>
      </c>
      <c r="V1439">
        <v>3000</v>
      </c>
    </row>
    <row r="1440" spans="21:22" x14ac:dyDescent="0.25">
      <c r="U1440" s="5" t="s">
        <v>8221</v>
      </c>
      <c r="V1440">
        <v>20000</v>
      </c>
    </row>
    <row r="1441" spans="21:22" x14ac:dyDescent="0.25">
      <c r="U1441" s="5" t="s">
        <v>8221</v>
      </c>
      <c r="V1441">
        <v>2725</v>
      </c>
    </row>
    <row r="1442" spans="21:22" x14ac:dyDescent="0.25">
      <c r="U1442" s="5" t="s">
        <v>8221</v>
      </c>
      <c r="V1442">
        <v>13000</v>
      </c>
    </row>
    <row r="1443" spans="21:22" x14ac:dyDescent="0.25">
      <c r="U1443" s="5" t="s">
        <v>8221</v>
      </c>
      <c r="V1443">
        <v>180000</v>
      </c>
    </row>
    <row r="1444" spans="21:22" x14ac:dyDescent="0.25">
      <c r="U1444" s="5" t="s">
        <v>8221</v>
      </c>
      <c r="V1444">
        <v>1500</v>
      </c>
    </row>
    <row r="1445" spans="21:22" x14ac:dyDescent="0.25">
      <c r="U1445" s="5" t="s">
        <v>8221</v>
      </c>
      <c r="V1445">
        <v>13000</v>
      </c>
    </row>
    <row r="1446" spans="21:22" x14ac:dyDescent="0.25">
      <c r="U1446" s="5" t="s">
        <v>8221</v>
      </c>
      <c r="V1446">
        <v>4950</v>
      </c>
    </row>
    <row r="1447" spans="21:22" x14ac:dyDescent="0.25">
      <c r="U1447" s="5" t="s">
        <v>8221</v>
      </c>
      <c r="V1447">
        <v>130000</v>
      </c>
    </row>
    <row r="1448" spans="21:22" x14ac:dyDescent="0.25">
      <c r="U1448" s="5" t="s">
        <v>8221</v>
      </c>
      <c r="V1448">
        <v>900</v>
      </c>
    </row>
    <row r="1449" spans="21:22" x14ac:dyDescent="0.25">
      <c r="U1449" s="5" t="s">
        <v>8221</v>
      </c>
      <c r="V1449">
        <v>500000</v>
      </c>
    </row>
    <row r="1450" spans="21:22" x14ac:dyDescent="0.25">
      <c r="U1450" s="5" t="s">
        <v>8221</v>
      </c>
      <c r="V1450">
        <v>200000</v>
      </c>
    </row>
    <row r="1451" spans="21:22" x14ac:dyDescent="0.25">
      <c r="U1451" s="5" t="s">
        <v>8221</v>
      </c>
      <c r="V1451">
        <v>8888</v>
      </c>
    </row>
    <row r="1452" spans="21:22" x14ac:dyDescent="0.25">
      <c r="U1452" s="5" t="s">
        <v>8221</v>
      </c>
      <c r="V1452">
        <v>100000</v>
      </c>
    </row>
    <row r="1453" spans="21:22" x14ac:dyDescent="0.25">
      <c r="U1453" s="5" t="s">
        <v>8220</v>
      </c>
      <c r="V1453">
        <v>18950</v>
      </c>
    </row>
    <row r="1454" spans="21:22" x14ac:dyDescent="0.25">
      <c r="U1454" s="5" t="s">
        <v>8220</v>
      </c>
      <c r="V1454">
        <v>14000</v>
      </c>
    </row>
    <row r="1455" spans="21:22" x14ac:dyDescent="0.25">
      <c r="U1455" s="5" t="s">
        <v>8220</v>
      </c>
      <c r="V1455">
        <v>25000</v>
      </c>
    </row>
    <row r="1456" spans="21:22" x14ac:dyDescent="0.25">
      <c r="U1456" s="5" t="s">
        <v>8220</v>
      </c>
      <c r="V1456">
        <v>1750</v>
      </c>
    </row>
    <row r="1457" spans="21:22" x14ac:dyDescent="0.25">
      <c r="U1457" s="5" t="s">
        <v>8220</v>
      </c>
      <c r="V1457">
        <v>15000</v>
      </c>
    </row>
    <row r="1458" spans="21:22" x14ac:dyDescent="0.25">
      <c r="U1458" s="5" t="s">
        <v>8220</v>
      </c>
      <c r="V1458">
        <v>5000</v>
      </c>
    </row>
    <row r="1459" spans="21:22" x14ac:dyDescent="0.25">
      <c r="U1459" s="5" t="s">
        <v>8220</v>
      </c>
      <c r="V1459">
        <v>6000</v>
      </c>
    </row>
    <row r="1460" spans="21:22" x14ac:dyDescent="0.25">
      <c r="U1460" s="5" t="s">
        <v>8220</v>
      </c>
      <c r="V1460">
        <v>5000</v>
      </c>
    </row>
    <row r="1461" spans="21:22" x14ac:dyDescent="0.25">
      <c r="U1461" s="5" t="s">
        <v>8220</v>
      </c>
      <c r="V1461">
        <v>37000</v>
      </c>
    </row>
    <row r="1462" spans="21:22" x14ac:dyDescent="0.25">
      <c r="U1462" s="5" t="s">
        <v>8220</v>
      </c>
      <c r="V1462">
        <v>25000000</v>
      </c>
    </row>
    <row r="1463" spans="21:22" x14ac:dyDescent="0.25">
      <c r="U1463" s="5" t="s">
        <v>8219</v>
      </c>
      <c r="V1463">
        <v>15000</v>
      </c>
    </row>
    <row r="1464" spans="21:22" x14ac:dyDescent="0.25">
      <c r="U1464" s="5" t="s">
        <v>8219</v>
      </c>
      <c r="V1464">
        <v>4000</v>
      </c>
    </row>
    <row r="1465" spans="21:22" x14ac:dyDescent="0.25">
      <c r="U1465" s="5" t="s">
        <v>8219</v>
      </c>
      <c r="V1465">
        <v>600</v>
      </c>
    </row>
    <row r="1466" spans="21:22" x14ac:dyDescent="0.25">
      <c r="U1466" s="5" t="s">
        <v>8219</v>
      </c>
      <c r="V1466">
        <v>5000</v>
      </c>
    </row>
    <row r="1467" spans="21:22" x14ac:dyDescent="0.25">
      <c r="U1467" s="5" t="s">
        <v>8219</v>
      </c>
      <c r="V1467">
        <v>30000</v>
      </c>
    </row>
    <row r="1468" spans="21:22" x14ac:dyDescent="0.25">
      <c r="U1468" s="5" t="s">
        <v>8219</v>
      </c>
      <c r="V1468">
        <v>16000</v>
      </c>
    </row>
    <row r="1469" spans="21:22" x14ac:dyDescent="0.25">
      <c r="U1469" s="5" t="s">
        <v>8219</v>
      </c>
      <c r="V1469">
        <v>40000</v>
      </c>
    </row>
    <row r="1470" spans="21:22" x14ac:dyDescent="0.25">
      <c r="U1470" s="5" t="s">
        <v>8219</v>
      </c>
      <c r="V1470">
        <v>9500</v>
      </c>
    </row>
    <row r="1471" spans="21:22" x14ac:dyDescent="0.25">
      <c r="U1471" s="5" t="s">
        <v>8219</v>
      </c>
      <c r="V1471">
        <v>44250</v>
      </c>
    </row>
    <row r="1472" spans="21:22" x14ac:dyDescent="0.25">
      <c r="U1472" s="5" t="s">
        <v>8219</v>
      </c>
      <c r="V1472">
        <v>1500</v>
      </c>
    </row>
    <row r="1473" spans="21:22" x14ac:dyDescent="0.25">
      <c r="U1473" s="5" t="s">
        <v>8219</v>
      </c>
      <c r="V1473">
        <v>32000</v>
      </c>
    </row>
    <row r="1474" spans="21:22" x14ac:dyDescent="0.25">
      <c r="U1474" s="5" t="s">
        <v>8219</v>
      </c>
      <c r="V1474">
        <v>25000</v>
      </c>
    </row>
    <row r="1475" spans="21:22" x14ac:dyDescent="0.25">
      <c r="U1475" s="5" t="s">
        <v>8219</v>
      </c>
      <c r="V1475">
        <v>1500</v>
      </c>
    </row>
    <row r="1476" spans="21:22" x14ac:dyDescent="0.25">
      <c r="U1476" s="5" t="s">
        <v>8219</v>
      </c>
      <c r="V1476">
        <v>3000</v>
      </c>
    </row>
    <row r="1477" spans="21:22" x14ac:dyDescent="0.25">
      <c r="U1477" s="5" t="s">
        <v>8219</v>
      </c>
      <c r="V1477">
        <v>15000</v>
      </c>
    </row>
    <row r="1478" spans="21:22" x14ac:dyDescent="0.25">
      <c r="U1478" s="5" t="s">
        <v>8219</v>
      </c>
      <c r="V1478">
        <v>6000</v>
      </c>
    </row>
    <row r="1479" spans="21:22" x14ac:dyDescent="0.25">
      <c r="U1479" s="5" t="s">
        <v>8219</v>
      </c>
      <c r="V1479">
        <v>30000</v>
      </c>
    </row>
    <row r="1480" spans="21:22" x14ac:dyDescent="0.25">
      <c r="U1480" s="5" t="s">
        <v>8219</v>
      </c>
      <c r="V1480">
        <v>50000</v>
      </c>
    </row>
    <row r="1481" spans="21:22" x14ac:dyDescent="0.25">
      <c r="U1481" s="5" t="s">
        <v>8219</v>
      </c>
      <c r="V1481">
        <v>1600</v>
      </c>
    </row>
    <row r="1482" spans="21:22" x14ac:dyDescent="0.25">
      <c r="U1482" s="5" t="s">
        <v>8219</v>
      </c>
      <c r="V1482">
        <v>50000</v>
      </c>
    </row>
    <row r="1483" spans="21:22" x14ac:dyDescent="0.25">
      <c r="U1483" s="5" t="s">
        <v>8221</v>
      </c>
      <c r="V1483">
        <v>5000</v>
      </c>
    </row>
    <row r="1484" spans="21:22" x14ac:dyDescent="0.25">
      <c r="U1484" s="5" t="s">
        <v>8221</v>
      </c>
      <c r="V1484">
        <v>5000</v>
      </c>
    </row>
    <row r="1485" spans="21:22" x14ac:dyDescent="0.25">
      <c r="U1485" s="5" t="s">
        <v>8221</v>
      </c>
      <c r="V1485">
        <v>7000</v>
      </c>
    </row>
    <row r="1486" spans="21:22" x14ac:dyDescent="0.25">
      <c r="U1486" s="5" t="s">
        <v>8221</v>
      </c>
      <c r="V1486">
        <v>2000</v>
      </c>
    </row>
    <row r="1487" spans="21:22" x14ac:dyDescent="0.25">
      <c r="U1487" s="5" t="s">
        <v>8221</v>
      </c>
      <c r="V1487">
        <v>6700</v>
      </c>
    </row>
    <row r="1488" spans="21:22" x14ac:dyDescent="0.25">
      <c r="U1488" s="5" t="s">
        <v>8221</v>
      </c>
      <c r="V1488">
        <v>20000</v>
      </c>
    </row>
    <row r="1489" spans="21:22" x14ac:dyDescent="0.25">
      <c r="U1489" s="5" t="s">
        <v>8221</v>
      </c>
      <c r="V1489">
        <v>10000</v>
      </c>
    </row>
    <row r="1490" spans="21:22" x14ac:dyDescent="0.25">
      <c r="U1490" s="5" t="s">
        <v>8221</v>
      </c>
      <c r="V1490">
        <v>15000</v>
      </c>
    </row>
    <row r="1491" spans="21:22" x14ac:dyDescent="0.25">
      <c r="U1491" s="5" t="s">
        <v>8221</v>
      </c>
      <c r="V1491">
        <v>5000</v>
      </c>
    </row>
    <row r="1492" spans="21:22" x14ac:dyDescent="0.25">
      <c r="U1492" s="5" t="s">
        <v>8221</v>
      </c>
      <c r="V1492">
        <v>2900</v>
      </c>
    </row>
    <row r="1493" spans="21:22" x14ac:dyDescent="0.25">
      <c r="U1493" s="5" t="s">
        <v>8221</v>
      </c>
      <c r="V1493">
        <v>1200</v>
      </c>
    </row>
    <row r="1494" spans="21:22" x14ac:dyDescent="0.25">
      <c r="U1494" s="5" t="s">
        <v>8221</v>
      </c>
      <c r="V1494">
        <v>4000</v>
      </c>
    </row>
    <row r="1495" spans="21:22" x14ac:dyDescent="0.25">
      <c r="U1495" s="5" t="s">
        <v>8221</v>
      </c>
      <c r="V1495">
        <v>2400</v>
      </c>
    </row>
    <row r="1496" spans="21:22" x14ac:dyDescent="0.25">
      <c r="U1496" s="5" t="s">
        <v>8221</v>
      </c>
      <c r="V1496">
        <v>5000</v>
      </c>
    </row>
    <row r="1497" spans="21:22" x14ac:dyDescent="0.25">
      <c r="U1497" s="5" t="s">
        <v>8221</v>
      </c>
      <c r="V1497">
        <v>2000</v>
      </c>
    </row>
    <row r="1498" spans="21:22" x14ac:dyDescent="0.25">
      <c r="U1498" s="5" t="s">
        <v>8221</v>
      </c>
      <c r="V1498">
        <v>1500</v>
      </c>
    </row>
    <row r="1499" spans="21:22" x14ac:dyDescent="0.25">
      <c r="U1499" s="5" t="s">
        <v>8221</v>
      </c>
      <c r="V1499">
        <v>15000</v>
      </c>
    </row>
    <row r="1500" spans="21:22" x14ac:dyDescent="0.25">
      <c r="U1500" s="5" t="s">
        <v>8221</v>
      </c>
      <c r="V1500">
        <v>3000</v>
      </c>
    </row>
    <row r="1501" spans="21:22" x14ac:dyDescent="0.25">
      <c r="U1501" s="5" t="s">
        <v>8221</v>
      </c>
      <c r="V1501">
        <v>2000</v>
      </c>
    </row>
    <row r="1502" spans="21:22" x14ac:dyDescent="0.25">
      <c r="U1502" s="5" t="s">
        <v>8221</v>
      </c>
      <c r="V1502">
        <v>2800</v>
      </c>
    </row>
    <row r="1503" spans="21:22" x14ac:dyDescent="0.25">
      <c r="U1503" s="5" t="s">
        <v>8219</v>
      </c>
      <c r="V1503">
        <v>52000</v>
      </c>
    </row>
    <row r="1504" spans="21:22" x14ac:dyDescent="0.25">
      <c r="U1504" s="5" t="s">
        <v>8219</v>
      </c>
      <c r="V1504">
        <v>22000</v>
      </c>
    </row>
    <row r="1505" spans="21:22" x14ac:dyDescent="0.25">
      <c r="U1505" s="5" t="s">
        <v>8219</v>
      </c>
      <c r="V1505">
        <v>3750</v>
      </c>
    </row>
    <row r="1506" spans="21:22" x14ac:dyDescent="0.25">
      <c r="U1506" s="5" t="s">
        <v>8219</v>
      </c>
      <c r="V1506">
        <v>6500</v>
      </c>
    </row>
    <row r="1507" spans="21:22" x14ac:dyDescent="0.25">
      <c r="U1507" s="5" t="s">
        <v>8219</v>
      </c>
      <c r="V1507">
        <v>16000</v>
      </c>
    </row>
    <row r="1508" spans="21:22" x14ac:dyDescent="0.25">
      <c r="U1508" s="5" t="s">
        <v>8219</v>
      </c>
      <c r="V1508">
        <v>1500</v>
      </c>
    </row>
    <row r="1509" spans="21:22" x14ac:dyDescent="0.25">
      <c r="U1509" s="5" t="s">
        <v>8219</v>
      </c>
      <c r="V1509">
        <v>1200</v>
      </c>
    </row>
    <row r="1510" spans="21:22" x14ac:dyDescent="0.25">
      <c r="U1510" s="5" t="s">
        <v>8219</v>
      </c>
      <c r="V1510">
        <v>18500</v>
      </c>
    </row>
    <row r="1511" spans="21:22" x14ac:dyDescent="0.25">
      <c r="U1511" s="5" t="s">
        <v>8219</v>
      </c>
      <c r="V1511">
        <v>17500</v>
      </c>
    </row>
    <row r="1512" spans="21:22" x14ac:dyDescent="0.25">
      <c r="U1512" s="5" t="s">
        <v>8219</v>
      </c>
      <c r="V1512">
        <v>16000</v>
      </c>
    </row>
    <row r="1513" spans="21:22" x14ac:dyDescent="0.25">
      <c r="U1513" s="5" t="s">
        <v>8219</v>
      </c>
      <c r="V1513">
        <v>14000</v>
      </c>
    </row>
    <row r="1514" spans="21:22" x14ac:dyDescent="0.25">
      <c r="U1514" s="5" t="s">
        <v>8219</v>
      </c>
      <c r="V1514">
        <v>3500</v>
      </c>
    </row>
    <row r="1515" spans="21:22" x14ac:dyDescent="0.25">
      <c r="U1515" s="5" t="s">
        <v>8219</v>
      </c>
      <c r="V1515">
        <v>8000</v>
      </c>
    </row>
    <row r="1516" spans="21:22" x14ac:dyDescent="0.25">
      <c r="U1516" s="5" t="s">
        <v>8219</v>
      </c>
      <c r="V1516">
        <v>25000</v>
      </c>
    </row>
    <row r="1517" spans="21:22" x14ac:dyDescent="0.25">
      <c r="U1517" s="5" t="s">
        <v>8219</v>
      </c>
      <c r="V1517">
        <v>300000</v>
      </c>
    </row>
    <row r="1518" spans="21:22" x14ac:dyDescent="0.25">
      <c r="U1518" s="5" t="s">
        <v>8219</v>
      </c>
      <c r="V1518">
        <v>17000</v>
      </c>
    </row>
    <row r="1519" spans="21:22" x14ac:dyDescent="0.25">
      <c r="U1519" s="5" t="s">
        <v>8219</v>
      </c>
      <c r="V1519">
        <v>15000</v>
      </c>
    </row>
    <row r="1520" spans="21:22" x14ac:dyDescent="0.25">
      <c r="U1520" s="5" t="s">
        <v>8219</v>
      </c>
      <c r="V1520">
        <v>15000</v>
      </c>
    </row>
    <row r="1521" spans="21:22" x14ac:dyDescent="0.25">
      <c r="U1521" s="5" t="s">
        <v>8219</v>
      </c>
      <c r="V1521">
        <v>9000</v>
      </c>
    </row>
    <row r="1522" spans="21:22" x14ac:dyDescent="0.25">
      <c r="U1522" s="5" t="s">
        <v>8219</v>
      </c>
      <c r="V1522">
        <v>18000</v>
      </c>
    </row>
    <row r="1523" spans="21:22" x14ac:dyDescent="0.25">
      <c r="U1523" s="5" t="s">
        <v>8219</v>
      </c>
      <c r="V1523">
        <v>37500</v>
      </c>
    </row>
    <row r="1524" spans="21:22" x14ac:dyDescent="0.25">
      <c r="U1524" s="5" t="s">
        <v>8219</v>
      </c>
      <c r="V1524">
        <v>43500</v>
      </c>
    </row>
    <row r="1525" spans="21:22" x14ac:dyDescent="0.25">
      <c r="U1525" s="5" t="s">
        <v>8219</v>
      </c>
      <c r="V1525">
        <v>18500</v>
      </c>
    </row>
    <row r="1526" spans="21:22" x14ac:dyDescent="0.25">
      <c r="U1526" s="5" t="s">
        <v>8219</v>
      </c>
      <c r="V1526">
        <v>3000</v>
      </c>
    </row>
    <row r="1527" spans="21:22" x14ac:dyDescent="0.25">
      <c r="U1527" s="5" t="s">
        <v>8219</v>
      </c>
      <c r="V1527">
        <v>2600</v>
      </c>
    </row>
    <row r="1528" spans="21:22" x14ac:dyDescent="0.25">
      <c r="U1528" s="5" t="s">
        <v>8219</v>
      </c>
      <c r="V1528">
        <v>23000</v>
      </c>
    </row>
    <row r="1529" spans="21:22" x14ac:dyDescent="0.25">
      <c r="U1529" s="5" t="s">
        <v>8219</v>
      </c>
      <c r="V1529">
        <v>3500</v>
      </c>
    </row>
    <row r="1530" spans="21:22" x14ac:dyDescent="0.25">
      <c r="U1530" s="5" t="s">
        <v>8219</v>
      </c>
      <c r="V1530">
        <v>3000</v>
      </c>
    </row>
    <row r="1531" spans="21:22" x14ac:dyDescent="0.25">
      <c r="U1531" s="5" t="s">
        <v>8219</v>
      </c>
      <c r="V1531">
        <v>19000</v>
      </c>
    </row>
    <row r="1532" spans="21:22" x14ac:dyDescent="0.25">
      <c r="U1532" s="5" t="s">
        <v>8219</v>
      </c>
      <c r="V1532">
        <v>35000</v>
      </c>
    </row>
    <row r="1533" spans="21:22" x14ac:dyDescent="0.25">
      <c r="U1533" s="5" t="s">
        <v>8219</v>
      </c>
      <c r="V1533">
        <v>2350</v>
      </c>
    </row>
    <row r="1534" spans="21:22" x14ac:dyDescent="0.25">
      <c r="U1534" s="5" t="s">
        <v>8219</v>
      </c>
      <c r="V1534">
        <v>5000</v>
      </c>
    </row>
    <row r="1535" spans="21:22" x14ac:dyDescent="0.25">
      <c r="U1535" s="5" t="s">
        <v>8219</v>
      </c>
      <c r="V1535">
        <v>45000</v>
      </c>
    </row>
    <row r="1536" spans="21:22" x14ac:dyDescent="0.25">
      <c r="U1536" s="5" t="s">
        <v>8219</v>
      </c>
      <c r="V1536">
        <v>7500</v>
      </c>
    </row>
    <row r="1537" spans="21:22" x14ac:dyDescent="0.25">
      <c r="U1537" s="5" t="s">
        <v>8219</v>
      </c>
      <c r="V1537">
        <v>4000</v>
      </c>
    </row>
    <row r="1538" spans="21:22" x14ac:dyDescent="0.25">
      <c r="U1538" s="5" t="s">
        <v>8219</v>
      </c>
      <c r="V1538">
        <v>12000</v>
      </c>
    </row>
    <row r="1539" spans="21:22" x14ac:dyDescent="0.25">
      <c r="U1539" s="5" t="s">
        <v>8219</v>
      </c>
      <c r="V1539">
        <v>12000</v>
      </c>
    </row>
    <row r="1540" spans="21:22" x14ac:dyDescent="0.25">
      <c r="U1540" s="5" t="s">
        <v>8219</v>
      </c>
      <c r="V1540">
        <v>7000</v>
      </c>
    </row>
    <row r="1541" spans="21:22" x14ac:dyDescent="0.25">
      <c r="U1541" s="5" t="s">
        <v>8219</v>
      </c>
      <c r="V1541">
        <v>20000</v>
      </c>
    </row>
    <row r="1542" spans="21:22" x14ac:dyDescent="0.25">
      <c r="U1542" s="5" t="s">
        <v>8219</v>
      </c>
      <c r="V1542">
        <v>15000</v>
      </c>
    </row>
    <row r="1543" spans="21:22" x14ac:dyDescent="0.25">
      <c r="U1543" s="5" t="s">
        <v>8221</v>
      </c>
      <c r="V1543">
        <v>18000</v>
      </c>
    </row>
    <row r="1544" spans="21:22" x14ac:dyDescent="0.25">
      <c r="U1544" s="5" t="s">
        <v>8221</v>
      </c>
      <c r="V1544">
        <v>500</v>
      </c>
    </row>
    <row r="1545" spans="21:22" x14ac:dyDescent="0.25">
      <c r="U1545" s="5" t="s">
        <v>8221</v>
      </c>
      <c r="V1545">
        <v>2250</v>
      </c>
    </row>
    <row r="1546" spans="21:22" x14ac:dyDescent="0.25">
      <c r="U1546" s="5" t="s">
        <v>8221</v>
      </c>
      <c r="V1546">
        <v>1000</v>
      </c>
    </row>
    <row r="1547" spans="21:22" x14ac:dyDescent="0.25">
      <c r="U1547" s="5" t="s">
        <v>8221</v>
      </c>
      <c r="V1547">
        <v>3000</v>
      </c>
    </row>
    <row r="1548" spans="21:22" x14ac:dyDescent="0.25">
      <c r="U1548" s="5" t="s">
        <v>8221</v>
      </c>
      <c r="V1548">
        <v>1000</v>
      </c>
    </row>
    <row r="1549" spans="21:22" x14ac:dyDescent="0.25">
      <c r="U1549" s="5" t="s">
        <v>8221</v>
      </c>
      <c r="V1549">
        <v>20</v>
      </c>
    </row>
    <row r="1550" spans="21:22" x14ac:dyDescent="0.25">
      <c r="U1550" s="5" t="s">
        <v>8221</v>
      </c>
      <c r="V1550">
        <v>700</v>
      </c>
    </row>
    <row r="1551" spans="21:22" x14ac:dyDescent="0.25">
      <c r="U1551" s="5" t="s">
        <v>8221</v>
      </c>
      <c r="V1551">
        <v>500</v>
      </c>
    </row>
    <row r="1552" spans="21:22" x14ac:dyDescent="0.25">
      <c r="U1552" s="5" t="s">
        <v>8221</v>
      </c>
      <c r="V1552">
        <v>750</v>
      </c>
    </row>
    <row r="1553" spans="21:22" x14ac:dyDescent="0.25">
      <c r="U1553" s="5" t="s">
        <v>8221</v>
      </c>
      <c r="V1553">
        <v>3500</v>
      </c>
    </row>
    <row r="1554" spans="21:22" x14ac:dyDescent="0.25">
      <c r="U1554" s="5" t="s">
        <v>8221</v>
      </c>
      <c r="V1554">
        <v>4300</v>
      </c>
    </row>
    <row r="1555" spans="21:22" x14ac:dyDescent="0.25">
      <c r="U1555" s="5" t="s">
        <v>8221</v>
      </c>
      <c r="V1555">
        <v>6000</v>
      </c>
    </row>
    <row r="1556" spans="21:22" x14ac:dyDescent="0.25">
      <c r="U1556" s="5" t="s">
        <v>8221</v>
      </c>
      <c r="V1556">
        <v>20000</v>
      </c>
    </row>
    <row r="1557" spans="21:22" x14ac:dyDescent="0.25">
      <c r="U1557" s="5" t="s">
        <v>8221</v>
      </c>
      <c r="V1557">
        <v>750</v>
      </c>
    </row>
    <row r="1558" spans="21:22" x14ac:dyDescent="0.25">
      <c r="U1558" s="5" t="s">
        <v>8221</v>
      </c>
      <c r="V1558">
        <v>1500</v>
      </c>
    </row>
    <row r="1559" spans="21:22" x14ac:dyDescent="0.25">
      <c r="U1559" s="5" t="s">
        <v>8221</v>
      </c>
      <c r="V1559">
        <v>2500</v>
      </c>
    </row>
    <row r="1560" spans="21:22" x14ac:dyDescent="0.25">
      <c r="U1560" s="5" t="s">
        <v>8221</v>
      </c>
      <c r="V1560">
        <v>750</v>
      </c>
    </row>
    <row r="1561" spans="21:22" x14ac:dyDescent="0.25">
      <c r="U1561" s="5" t="s">
        <v>8221</v>
      </c>
      <c r="V1561">
        <v>15000</v>
      </c>
    </row>
    <row r="1562" spans="21:22" x14ac:dyDescent="0.25">
      <c r="U1562" s="5" t="s">
        <v>8221</v>
      </c>
      <c r="V1562">
        <v>2500</v>
      </c>
    </row>
    <row r="1563" spans="21:22" x14ac:dyDescent="0.25">
      <c r="U1563" s="5" t="s">
        <v>8220</v>
      </c>
      <c r="V1563">
        <v>10000</v>
      </c>
    </row>
    <row r="1564" spans="21:22" x14ac:dyDescent="0.25">
      <c r="U1564" s="5" t="s">
        <v>8220</v>
      </c>
      <c r="V1564">
        <v>4000</v>
      </c>
    </row>
    <row r="1565" spans="21:22" x14ac:dyDescent="0.25">
      <c r="U1565" s="5" t="s">
        <v>8220</v>
      </c>
      <c r="V1565">
        <v>6000</v>
      </c>
    </row>
    <row r="1566" spans="21:22" x14ac:dyDescent="0.25">
      <c r="U1566" s="5" t="s">
        <v>8220</v>
      </c>
      <c r="V1566">
        <v>10000</v>
      </c>
    </row>
    <row r="1567" spans="21:22" x14ac:dyDescent="0.25">
      <c r="U1567" s="5" t="s">
        <v>8220</v>
      </c>
      <c r="V1567">
        <v>4000</v>
      </c>
    </row>
    <row r="1568" spans="21:22" x14ac:dyDescent="0.25">
      <c r="U1568" s="5" t="s">
        <v>8220</v>
      </c>
      <c r="V1568">
        <v>30000</v>
      </c>
    </row>
    <row r="1569" spans="21:22" x14ac:dyDescent="0.25">
      <c r="U1569" s="5" t="s">
        <v>8220</v>
      </c>
      <c r="V1569">
        <v>8500</v>
      </c>
    </row>
    <row r="1570" spans="21:22" x14ac:dyDescent="0.25">
      <c r="U1570" s="5" t="s">
        <v>8220</v>
      </c>
      <c r="V1570">
        <v>25000</v>
      </c>
    </row>
    <row r="1571" spans="21:22" x14ac:dyDescent="0.25">
      <c r="U1571" s="5" t="s">
        <v>8220</v>
      </c>
      <c r="V1571">
        <v>30000</v>
      </c>
    </row>
    <row r="1572" spans="21:22" x14ac:dyDescent="0.25">
      <c r="U1572" s="5" t="s">
        <v>8220</v>
      </c>
      <c r="V1572">
        <v>6000</v>
      </c>
    </row>
    <row r="1573" spans="21:22" x14ac:dyDescent="0.25">
      <c r="U1573" s="5" t="s">
        <v>8220</v>
      </c>
      <c r="V1573">
        <v>12100</v>
      </c>
    </row>
    <row r="1574" spans="21:22" x14ac:dyDescent="0.25">
      <c r="U1574" s="5" t="s">
        <v>8220</v>
      </c>
      <c r="V1574">
        <v>2500</v>
      </c>
    </row>
    <row r="1575" spans="21:22" x14ac:dyDescent="0.25">
      <c r="U1575" s="5" t="s">
        <v>8220</v>
      </c>
      <c r="V1575">
        <v>9000</v>
      </c>
    </row>
    <row r="1576" spans="21:22" x14ac:dyDescent="0.25">
      <c r="U1576" s="5" t="s">
        <v>8220</v>
      </c>
      <c r="V1576">
        <v>10000</v>
      </c>
    </row>
    <row r="1577" spans="21:22" x14ac:dyDescent="0.25">
      <c r="U1577" s="5" t="s">
        <v>8220</v>
      </c>
      <c r="V1577">
        <v>10000</v>
      </c>
    </row>
    <row r="1578" spans="21:22" x14ac:dyDescent="0.25">
      <c r="U1578" s="5" t="s">
        <v>8220</v>
      </c>
      <c r="V1578">
        <v>5000</v>
      </c>
    </row>
    <row r="1579" spans="21:22" x14ac:dyDescent="0.25">
      <c r="U1579" s="5" t="s">
        <v>8220</v>
      </c>
      <c r="V1579">
        <v>10000</v>
      </c>
    </row>
    <row r="1580" spans="21:22" x14ac:dyDescent="0.25">
      <c r="U1580" s="5" t="s">
        <v>8220</v>
      </c>
      <c r="V1580">
        <v>1897</v>
      </c>
    </row>
    <row r="1581" spans="21:22" x14ac:dyDescent="0.25">
      <c r="U1581" s="5" t="s">
        <v>8220</v>
      </c>
      <c r="V1581">
        <v>3333</v>
      </c>
    </row>
    <row r="1582" spans="21:22" x14ac:dyDescent="0.25">
      <c r="U1582" s="5" t="s">
        <v>8220</v>
      </c>
      <c r="V1582">
        <v>1750</v>
      </c>
    </row>
    <row r="1583" spans="21:22" x14ac:dyDescent="0.25">
      <c r="U1583" s="5" t="s">
        <v>8221</v>
      </c>
      <c r="V1583">
        <v>1000</v>
      </c>
    </row>
    <row r="1584" spans="21:22" x14ac:dyDescent="0.25">
      <c r="U1584" s="5" t="s">
        <v>8221</v>
      </c>
      <c r="V1584">
        <v>1000</v>
      </c>
    </row>
    <row r="1585" spans="21:22" x14ac:dyDescent="0.25">
      <c r="U1585" s="5" t="s">
        <v>8221</v>
      </c>
      <c r="V1585">
        <v>20000</v>
      </c>
    </row>
    <row r="1586" spans="21:22" x14ac:dyDescent="0.25">
      <c r="U1586" s="5" t="s">
        <v>8221</v>
      </c>
      <c r="V1586">
        <v>1200</v>
      </c>
    </row>
    <row r="1587" spans="21:22" x14ac:dyDescent="0.25">
      <c r="U1587" s="5" t="s">
        <v>8221</v>
      </c>
      <c r="V1587">
        <v>2000</v>
      </c>
    </row>
    <row r="1588" spans="21:22" x14ac:dyDescent="0.25">
      <c r="U1588" s="5" t="s">
        <v>8221</v>
      </c>
      <c r="V1588">
        <v>1500</v>
      </c>
    </row>
    <row r="1589" spans="21:22" x14ac:dyDescent="0.25">
      <c r="U1589" s="5" t="s">
        <v>8221</v>
      </c>
      <c r="V1589">
        <v>7500</v>
      </c>
    </row>
    <row r="1590" spans="21:22" x14ac:dyDescent="0.25">
      <c r="U1590" s="5" t="s">
        <v>8221</v>
      </c>
      <c r="V1590">
        <v>516</v>
      </c>
    </row>
    <row r="1591" spans="21:22" x14ac:dyDescent="0.25">
      <c r="U1591" s="5" t="s">
        <v>8221</v>
      </c>
      <c r="V1591">
        <v>1200</v>
      </c>
    </row>
    <row r="1592" spans="21:22" x14ac:dyDescent="0.25">
      <c r="U1592" s="5" t="s">
        <v>8221</v>
      </c>
      <c r="V1592">
        <v>60000</v>
      </c>
    </row>
    <row r="1593" spans="21:22" x14ac:dyDescent="0.25">
      <c r="U1593" s="5" t="s">
        <v>8221</v>
      </c>
      <c r="V1593">
        <v>14000</v>
      </c>
    </row>
    <row r="1594" spans="21:22" x14ac:dyDescent="0.25">
      <c r="U1594" s="5" t="s">
        <v>8221</v>
      </c>
      <c r="V1594">
        <v>25</v>
      </c>
    </row>
    <row r="1595" spans="21:22" x14ac:dyDescent="0.25">
      <c r="U1595" s="5" t="s">
        <v>8221</v>
      </c>
      <c r="V1595">
        <v>22000</v>
      </c>
    </row>
    <row r="1596" spans="21:22" x14ac:dyDescent="0.25">
      <c r="U1596" s="5" t="s">
        <v>8221</v>
      </c>
      <c r="V1596">
        <v>1000</v>
      </c>
    </row>
    <row r="1597" spans="21:22" x14ac:dyDescent="0.25">
      <c r="U1597" s="5" t="s">
        <v>8221</v>
      </c>
      <c r="V1597">
        <v>100000</v>
      </c>
    </row>
    <row r="1598" spans="21:22" x14ac:dyDescent="0.25">
      <c r="U1598" s="5" t="s">
        <v>8221</v>
      </c>
      <c r="V1598">
        <v>3250</v>
      </c>
    </row>
    <row r="1599" spans="21:22" x14ac:dyDescent="0.25">
      <c r="U1599" s="5" t="s">
        <v>8221</v>
      </c>
      <c r="V1599">
        <v>15000</v>
      </c>
    </row>
    <row r="1600" spans="21:22" x14ac:dyDescent="0.25">
      <c r="U1600" s="5" t="s">
        <v>8221</v>
      </c>
      <c r="V1600">
        <v>800</v>
      </c>
    </row>
    <row r="1601" spans="21:22" x14ac:dyDescent="0.25">
      <c r="U1601" s="5" t="s">
        <v>8221</v>
      </c>
      <c r="V1601">
        <v>500</v>
      </c>
    </row>
    <row r="1602" spans="21:22" x14ac:dyDescent="0.25">
      <c r="U1602" s="5" t="s">
        <v>8221</v>
      </c>
      <c r="V1602">
        <v>5000</v>
      </c>
    </row>
    <row r="1603" spans="21:22" x14ac:dyDescent="0.25">
      <c r="U1603" s="5" t="s">
        <v>8219</v>
      </c>
      <c r="V1603">
        <v>2500</v>
      </c>
    </row>
    <row r="1604" spans="21:22" x14ac:dyDescent="0.25">
      <c r="U1604" s="5" t="s">
        <v>8219</v>
      </c>
      <c r="V1604">
        <v>1500</v>
      </c>
    </row>
    <row r="1605" spans="21:22" x14ac:dyDescent="0.25">
      <c r="U1605" s="5" t="s">
        <v>8219</v>
      </c>
      <c r="V1605">
        <v>2000</v>
      </c>
    </row>
    <row r="1606" spans="21:22" x14ac:dyDescent="0.25">
      <c r="U1606" s="5" t="s">
        <v>8219</v>
      </c>
      <c r="V1606">
        <v>2800</v>
      </c>
    </row>
    <row r="1607" spans="21:22" x14ac:dyDescent="0.25">
      <c r="U1607" s="5" t="s">
        <v>8219</v>
      </c>
      <c r="V1607">
        <v>6000</v>
      </c>
    </row>
    <row r="1608" spans="21:22" x14ac:dyDescent="0.25">
      <c r="U1608" s="5" t="s">
        <v>8219</v>
      </c>
      <c r="V1608">
        <v>8000</v>
      </c>
    </row>
    <row r="1609" spans="21:22" x14ac:dyDescent="0.25">
      <c r="U1609" s="5" t="s">
        <v>8219</v>
      </c>
      <c r="V1609">
        <v>10000</v>
      </c>
    </row>
    <row r="1610" spans="21:22" x14ac:dyDescent="0.25">
      <c r="U1610" s="5" t="s">
        <v>8219</v>
      </c>
      <c r="V1610">
        <v>1200</v>
      </c>
    </row>
    <row r="1611" spans="21:22" x14ac:dyDescent="0.25">
      <c r="U1611" s="5" t="s">
        <v>8219</v>
      </c>
      <c r="V1611">
        <v>1500</v>
      </c>
    </row>
    <row r="1612" spans="21:22" x14ac:dyDescent="0.25">
      <c r="U1612" s="5" t="s">
        <v>8219</v>
      </c>
      <c r="V1612">
        <v>2000</v>
      </c>
    </row>
    <row r="1613" spans="21:22" x14ac:dyDescent="0.25">
      <c r="U1613" s="5" t="s">
        <v>8219</v>
      </c>
      <c r="V1613">
        <v>800</v>
      </c>
    </row>
    <row r="1614" spans="21:22" x14ac:dyDescent="0.25">
      <c r="U1614" s="5" t="s">
        <v>8219</v>
      </c>
      <c r="V1614">
        <v>500</v>
      </c>
    </row>
    <row r="1615" spans="21:22" x14ac:dyDescent="0.25">
      <c r="U1615" s="5" t="s">
        <v>8219</v>
      </c>
      <c r="V1615">
        <v>1000</v>
      </c>
    </row>
    <row r="1616" spans="21:22" x14ac:dyDescent="0.25">
      <c r="U1616" s="5" t="s">
        <v>8219</v>
      </c>
      <c r="V1616">
        <v>5000</v>
      </c>
    </row>
    <row r="1617" spans="21:22" x14ac:dyDescent="0.25">
      <c r="U1617" s="5" t="s">
        <v>8219</v>
      </c>
      <c r="V1617">
        <v>8000</v>
      </c>
    </row>
    <row r="1618" spans="21:22" x14ac:dyDescent="0.25">
      <c r="U1618" s="5" t="s">
        <v>8219</v>
      </c>
      <c r="V1618">
        <v>10000</v>
      </c>
    </row>
    <row r="1619" spans="21:22" x14ac:dyDescent="0.25">
      <c r="U1619" s="5" t="s">
        <v>8219</v>
      </c>
      <c r="V1619">
        <v>7000</v>
      </c>
    </row>
    <row r="1620" spans="21:22" x14ac:dyDescent="0.25">
      <c r="U1620" s="5" t="s">
        <v>8219</v>
      </c>
      <c r="V1620">
        <v>1500</v>
      </c>
    </row>
    <row r="1621" spans="21:22" x14ac:dyDescent="0.25">
      <c r="U1621" s="5" t="s">
        <v>8219</v>
      </c>
      <c r="V1621">
        <v>1500</v>
      </c>
    </row>
    <row r="1622" spans="21:22" x14ac:dyDescent="0.25">
      <c r="U1622" s="5" t="s">
        <v>8219</v>
      </c>
      <c r="V1622">
        <v>1000</v>
      </c>
    </row>
    <row r="1623" spans="21:22" x14ac:dyDescent="0.25">
      <c r="U1623" s="5" t="s">
        <v>8219</v>
      </c>
      <c r="V1623">
        <v>5000</v>
      </c>
    </row>
    <row r="1624" spans="21:22" x14ac:dyDescent="0.25">
      <c r="U1624" s="5" t="s">
        <v>8219</v>
      </c>
      <c r="V1624">
        <v>6900</v>
      </c>
    </row>
    <row r="1625" spans="21:22" x14ac:dyDescent="0.25">
      <c r="U1625" s="5" t="s">
        <v>8219</v>
      </c>
      <c r="V1625">
        <v>750</v>
      </c>
    </row>
    <row r="1626" spans="21:22" x14ac:dyDescent="0.25">
      <c r="U1626" s="5" t="s">
        <v>8219</v>
      </c>
      <c r="V1626">
        <v>1000</v>
      </c>
    </row>
    <row r="1627" spans="21:22" x14ac:dyDescent="0.25">
      <c r="U1627" s="5" t="s">
        <v>8219</v>
      </c>
      <c r="V1627">
        <v>7500</v>
      </c>
    </row>
    <row r="1628" spans="21:22" x14ac:dyDescent="0.25">
      <c r="U1628" s="5" t="s">
        <v>8219</v>
      </c>
      <c r="V1628">
        <v>8000</v>
      </c>
    </row>
    <row r="1629" spans="21:22" x14ac:dyDescent="0.25">
      <c r="U1629" s="5" t="s">
        <v>8219</v>
      </c>
      <c r="V1629">
        <v>2000</v>
      </c>
    </row>
    <row r="1630" spans="21:22" x14ac:dyDescent="0.25">
      <c r="U1630" s="5" t="s">
        <v>8219</v>
      </c>
      <c r="V1630">
        <v>4000</v>
      </c>
    </row>
    <row r="1631" spans="21:22" x14ac:dyDescent="0.25">
      <c r="U1631" s="5" t="s">
        <v>8219</v>
      </c>
      <c r="V1631">
        <v>6000</v>
      </c>
    </row>
    <row r="1632" spans="21:22" x14ac:dyDescent="0.25">
      <c r="U1632" s="5" t="s">
        <v>8219</v>
      </c>
      <c r="V1632">
        <v>4000</v>
      </c>
    </row>
    <row r="1633" spans="21:22" x14ac:dyDescent="0.25">
      <c r="U1633" s="5" t="s">
        <v>8219</v>
      </c>
      <c r="V1633">
        <v>10000</v>
      </c>
    </row>
    <row r="1634" spans="21:22" x14ac:dyDescent="0.25">
      <c r="U1634" s="5" t="s">
        <v>8219</v>
      </c>
      <c r="V1634">
        <v>4000</v>
      </c>
    </row>
    <row r="1635" spans="21:22" x14ac:dyDescent="0.25">
      <c r="U1635" s="5" t="s">
        <v>8219</v>
      </c>
      <c r="V1635">
        <v>10000</v>
      </c>
    </row>
    <row r="1636" spans="21:22" x14ac:dyDescent="0.25">
      <c r="U1636" s="5" t="s">
        <v>8219</v>
      </c>
      <c r="V1636">
        <v>2000</v>
      </c>
    </row>
    <row r="1637" spans="21:22" x14ac:dyDescent="0.25">
      <c r="U1637" s="5" t="s">
        <v>8219</v>
      </c>
      <c r="V1637">
        <v>2000</v>
      </c>
    </row>
    <row r="1638" spans="21:22" x14ac:dyDescent="0.25">
      <c r="U1638" s="5" t="s">
        <v>8219</v>
      </c>
      <c r="V1638">
        <v>4500</v>
      </c>
    </row>
    <row r="1639" spans="21:22" x14ac:dyDescent="0.25">
      <c r="U1639" s="5" t="s">
        <v>8219</v>
      </c>
      <c r="V1639">
        <v>500</v>
      </c>
    </row>
    <row r="1640" spans="21:22" x14ac:dyDescent="0.25">
      <c r="U1640" s="5" t="s">
        <v>8219</v>
      </c>
      <c r="V1640">
        <v>1000</v>
      </c>
    </row>
    <row r="1641" spans="21:22" x14ac:dyDescent="0.25">
      <c r="U1641" s="5" t="s">
        <v>8219</v>
      </c>
      <c r="V1641">
        <v>1800</v>
      </c>
    </row>
    <row r="1642" spans="21:22" x14ac:dyDescent="0.25">
      <c r="U1642" s="5" t="s">
        <v>8219</v>
      </c>
      <c r="V1642">
        <v>400</v>
      </c>
    </row>
    <row r="1643" spans="21:22" x14ac:dyDescent="0.25">
      <c r="U1643" s="5" t="s">
        <v>8219</v>
      </c>
      <c r="V1643">
        <v>2500</v>
      </c>
    </row>
    <row r="1644" spans="21:22" x14ac:dyDescent="0.25">
      <c r="U1644" s="5" t="s">
        <v>8219</v>
      </c>
      <c r="V1644">
        <v>1200</v>
      </c>
    </row>
    <row r="1645" spans="21:22" x14ac:dyDescent="0.25">
      <c r="U1645" s="5" t="s">
        <v>8219</v>
      </c>
      <c r="V1645">
        <v>5000</v>
      </c>
    </row>
    <row r="1646" spans="21:22" x14ac:dyDescent="0.25">
      <c r="U1646" s="5" t="s">
        <v>8219</v>
      </c>
      <c r="V1646">
        <v>10000</v>
      </c>
    </row>
    <row r="1647" spans="21:22" x14ac:dyDescent="0.25">
      <c r="U1647" s="5" t="s">
        <v>8219</v>
      </c>
      <c r="V1647">
        <v>5000</v>
      </c>
    </row>
    <row r="1648" spans="21:22" x14ac:dyDescent="0.25">
      <c r="U1648" s="5" t="s">
        <v>8219</v>
      </c>
      <c r="V1648">
        <v>2000</v>
      </c>
    </row>
    <row r="1649" spans="21:22" x14ac:dyDescent="0.25">
      <c r="U1649" s="5" t="s">
        <v>8219</v>
      </c>
      <c r="V1649">
        <v>5000</v>
      </c>
    </row>
    <row r="1650" spans="21:22" x14ac:dyDescent="0.25">
      <c r="U1650" s="5" t="s">
        <v>8219</v>
      </c>
      <c r="V1650">
        <v>2300</v>
      </c>
    </row>
    <row r="1651" spans="21:22" x14ac:dyDescent="0.25">
      <c r="U1651" s="5" t="s">
        <v>8219</v>
      </c>
      <c r="V1651">
        <v>3800</v>
      </c>
    </row>
    <row r="1652" spans="21:22" x14ac:dyDescent="0.25">
      <c r="U1652" s="5" t="s">
        <v>8219</v>
      </c>
      <c r="V1652">
        <v>2000</v>
      </c>
    </row>
    <row r="1653" spans="21:22" x14ac:dyDescent="0.25">
      <c r="U1653" s="5" t="s">
        <v>8219</v>
      </c>
      <c r="V1653">
        <v>2000</v>
      </c>
    </row>
    <row r="1654" spans="21:22" x14ac:dyDescent="0.25">
      <c r="U1654" s="5" t="s">
        <v>8219</v>
      </c>
      <c r="V1654">
        <v>4500</v>
      </c>
    </row>
    <row r="1655" spans="21:22" x14ac:dyDescent="0.25">
      <c r="U1655" s="5" t="s">
        <v>8219</v>
      </c>
      <c r="V1655">
        <v>5000</v>
      </c>
    </row>
    <row r="1656" spans="21:22" x14ac:dyDescent="0.25">
      <c r="U1656" s="5" t="s">
        <v>8219</v>
      </c>
      <c r="V1656">
        <v>1100</v>
      </c>
    </row>
    <row r="1657" spans="21:22" x14ac:dyDescent="0.25">
      <c r="U1657" s="5" t="s">
        <v>8219</v>
      </c>
      <c r="V1657">
        <v>1500</v>
      </c>
    </row>
    <row r="1658" spans="21:22" x14ac:dyDescent="0.25">
      <c r="U1658" s="5" t="s">
        <v>8219</v>
      </c>
      <c r="V1658">
        <v>7500</v>
      </c>
    </row>
    <row r="1659" spans="21:22" x14ac:dyDescent="0.25">
      <c r="U1659" s="5" t="s">
        <v>8219</v>
      </c>
      <c r="V1659">
        <v>25000</v>
      </c>
    </row>
    <row r="1660" spans="21:22" x14ac:dyDescent="0.25">
      <c r="U1660" s="5" t="s">
        <v>8219</v>
      </c>
      <c r="V1660">
        <v>6000</v>
      </c>
    </row>
    <row r="1661" spans="21:22" x14ac:dyDescent="0.25">
      <c r="U1661" s="5" t="s">
        <v>8219</v>
      </c>
      <c r="V1661">
        <v>500</v>
      </c>
    </row>
    <row r="1662" spans="21:22" x14ac:dyDescent="0.25">
      <c r="U1662" s="5" t="s">
        <v>8219</v>
      </c>
      <c r="V1662">
        <v>80</v>
      </c>
    </row>
    <row r="1663" spans="21:22" x14ac:dyDescent="0.25">
      <c r="U1663" s="5" t="s">
        <v>8219</v>
      </c>
      <c r="V1663">
        <v>7900</v>
      </c>
    </row>
    <row r="1664" spans="21:22" x14ac:dyDescent="0.25">
      <c r="U1664" s="5" t="s">
        <v>8219</v>
      </c>
      <c r="V1664">
        <v>8000</v>
      </c>
    </row>
    <row r="1665" spans="21:22" x14ac:dyDescent="0.25">
      <c r="U1665" s="5" t="s">
        <v>8219</v>
      </c>
      <c r="V1665">
        <v>1000</v>
      </c>
    </row>
    <row r="1666" spans="21:22" x14ac:dyDescent="0.25">
      <c r="U1666" s="5" t="s">
        <v>8219</v>
      </c>
      <c r="V1666">
        <v>2500</v>
      </c>
    </row>
    <row r="1667" spans="21:22" x14ac:dyDescent="0.25">
      <c r="U1667" s="5" t="s">
        <v>8219</v>
      </c>
      <c r="V1667">
        <v>3500</v>
      </c>
    </row>
    <row r="1668" spans="21:22" x14ac:dyDescent="0.25">
      <c r="U1668" s="5" t="s">
        <v>8219</v>
      </c>
      <c r="V1668">
        <v>2500</v>
      </c>
    </row>
    <row r="1669" spans="21:22" x14ac:dyDescent="0.25">
      <c r="U1669" s="5" t="s">
        <v>8219</v>
      </c>
      <c r="V1669">
        <v>3400</v>
      </c>
    </row>
    <row r="1670" spans="21:22" x14ac:dyDescent="0.25">
      <c r="U1670" s="5" t="s">
        <v>8219</v>
      </c>
      <c r="V1670">
        <v>8000</v>
      </c>
    </row>
    <row r="1671" spans="21:22" x14ac:dyDescent="0.25">
      <c r="U1671" s="5" t="s">
        <v>8219</v>
      </c>
      <c r="V1671">
        <v>2000</v>
      </c>
    </row>
    <row r="1672" spans="21:22" x14ac:dyDescent="0.25">
      <c r="U1672" s="5" t="s">
        <v>8219</v>
      </c>
      <c r="V1672">
        <v>1000</v>
      </c>
    </row>
    <row r="1673" spans="21:22" x14ac:dyDescent="0.25">
      <c r="U1673" s="5" t="s">
        <v>8219</v>
      </c>
      <c r="V1673">
        <v>2000</v>
      </c>
    </row>
    <row r="1674" spans="21:22" x14ac:dyDescent="0.25">
      <c r="U1674" s="5" t="s">
        <v>8219</v>
      </c>
      <c r="V1674">
        <v>1700</v>
      </c>
    </row>
    <row r="1675" spans="21:22" x14ac:dyDescent="0.25">
      <c r="U1675" s="5" t="s">
        <v>8219</v>
      </c>
      <c r="V1675">
        <v>2100</v>
      </c>
    </row>
    <row r="1676" spans="21:22" x14ac:dyDescent="0.25">
      <c r="U1676" s="5" t="s">
        <v>8219</v>
      </c>
      <c r="V1676">
        <v>5000</v>
      </c>
    </row>
    <row r="1677" spans="21:22" x14ac:dyDescent="0.25">
      <c r="U1677" s="5" t="s">
        <v>8219</v>
      </c>
      <c r="V1677">
        <v>1000</v>
      </c>
    </row>
    <row r="1678" spans="21:22" x14ac:dyDescent="0.25">
      <c r="U1678" s="5" t="s">
        <v>8219</v>
      </c>
      <c r="V1678">
        <v>3000</v>
      </c>
    </row>
    <row r="1679" spans="21:22" x14ac:dyDescent="0.25">
      <c r="U1679" s="5" t="s">
        <v>8219</v>
      </c>
      <c r="V1679">
        <v>6000</v>
      </c>
    </row>
    <row r="1680" spans="21:22" x14ac:dyDescent="0.25">
      <c r="U1680" s="5" t="s">
        <v>8219</v>
      </c>
      <c r="V1680">
        <v>1500</v>
      </c>
    </row>
    <row r="1681" spans="21:22" x14ac:dyDescent="0.25">
      <c r="U1681" s="5" t="s">
        <v>8219</v>
      </c>
      <c r="V1681">
        <v>2000</v>
      </c>
    </row>
    <row r="1682" spans="21:22" x14ac:dyDescent="0.25">
      <c r="U1682" s="5" t="s">
        <v>8219</v>
      </c>
      <c r="V1682">
        <v>1000</v>
      </c>
    </row>
    <row r="1683" spans="21:22" x14ac:dyDescent="0.25">
      <c r="U1683" s="5" t="s">
        <v>8221</v>
      </c>
      <c r="V1683">
        <v>5050</v>
      </c>
    </row>
    <row r="1684" spans="21:22" x14ac:dyDescent="0.25">
      <c r="U1684" s="5" t="s">
        <v>8221</v>
      </c>
      <c r="V1684">
        <v>16500</v>
      </c>
    </row>
    <row r="1685" spans="21:22" x14ac:dyDescent="0.25">
      <c r="U1685" s="5" t="s">
        <v>8221</v>
      </c>
      <c r="V1685">
        <v>5000</v>
      </c>
    </row>
    <row r="1686" spans="21:22" x14ac:dyDescent="0.25">
      <c r="U1686" s="5" t="s">
        <v>8221</v>
      </c>
      <c r="V1686">
        <v>2000</v>
      </c>
    </row>
    <row r="1687" spans="21:22" x14ac:dyDescent="0.25">
      <c r="U1687" s="5" t="s">
        <v>8221</v>
      </c>
      <c r="V1687">
        <v>2000</v>
      </c>
    </row>
    <row r="1688" spans="21:22" x14ac:dyDescent="0.25">
      <c r="U1688" s="5" t="s">
        <v>8221</v>
      </c>
      <c r="V1688">
        <v>5500</v>
      </c>
    </row>
    <row r="1689" spans="21:22" x14ac:dyDescent="0.25">
      <c r="U1689" s="5" t="s">
        <v>8221</v>
      </c>
      <c r="V1689">
        <v>5000</v>
      </c>
    </row>
    <row r="1690" spans="21:22" x14ac:dyDescent="0.25">
      <c r="U1690" s="5" t="s">
        <v>8221</v>
      </c>
      <c r="V1690">
        <v>7000</v>
      </c>
    </row>
    <row r="1691" spans="21:22" x14ac:dyDescent="0.25">
      <c r="U1691" s="5" t="s">
        <v>8221</v>
      </c>
      <c r="V1691">
        <v>1750</v>
      </c>
    </row>
    <row r="1692" spans="21:22" x14ac:dyDescent="0.25">
      <c r="U1692" s="5" t="s">
        <v>8221</v>
      </c>
      <c r="V1692">
        <v>5000</v>
      </c>
    </row>
    <row r="1693" spans="21:22" x14ac:dyDescent="0.25">
      <c r="U1693" s="5" t="s">
        <v>8221</v>
      </c>
      <c r="V1693">
        <v>10000</v>
      </c>
    </row>
    <row r="1694" spans="21:22" x14ac:dyDescent="0.25">
      <c r="U1694" s="5" t="s">
        <v>8221</v>
      </c>
      <c r="V1694">
        <v>5000</v>
      </c>
    </row>
    <row r="1695" spans="21:22" x14ac:dyDescent="0.25">
      <c r="U1695" s="5" t="s">
        <v>8221</v>
      </c>
      <c r="V1695">
        <v>3000</v>
      </c>
    </row>
    <row r="1696" spans="21:22" x14ac:dyDescent="0.25">
      <c r="U1696" s="5" t="s">
        <v>8221</v>
      </c>
      <c r="V1696">
        <v>25000</v>
      </c>
    </row>
    <row r="1697" spans="21:22" x14ac:dyDescent="0.25">
      <c r="U1697" s="5" t="s">
        <v>8221</v>
      </c>
      <c r="V1697">
        <v>5000</v>
      </c>
    </row>
    <row r="1698" spans="21:22" x14ac:dyDescent="0.25">
      <c r="U1698" s="5" t="s">
        <v>8221</v>
      </c>
      <c r="V1698">
        <v>2000</v>
      </c>
    </row>
    <row r="1699" spans="21:22" x14ac:dyDescent="0.25">
      <c r="U1699" s="5" t="s">
        <v>8221</v>
      </c>
      <c r="V1699">
        <v>3265</v>
      </c>
    </row>
    <row r="1700" spans="21:22" x14ac:dyDescent="0.25">
      <c r="U1700" s="5" t="s">
        <v>8221</v>
      </c>
      <c r="V1700">
        <v>35000</v>
      </c>
    </row>
    <row r="1701" spans="21:22" x14ac:dyDescent="0.25">
      <c r="U1701" s="5" t="s">
        <v>8221</v>
      </c>
      <c r="V1701">
        <v>4000</v>
      </c>
    </row>
    <row r="1702" spans="21:22" x14ac:dyDescent="0.25">
      <c r="U1702" s="5" t="s">
        <v>8221</v>
      </c>
      <c r="V1702">
        <v>4000</v>
      </c>
    </row>
    <row r="1703" spans="21:22" x14ac:dyDescent="0.25">
      <c r="U1703" s="5" t="s">
        <v>8221</v>
      </c>
      <c r="V1703">
        <v>5000</v>
      </c>
    </row>
    <row r="1704" spans="21:22" x14ac:dyDescent="0.25">
      <c r="U1704" s="5" t="s">
        <v>8221</v>
      </c>
      <c r="V1704">
        <v>2880</v>
      </c>
    </row>
    <row r="1705" spans="21:22" x14ac:dyDescent="0.25">
      <c r="U1705" s="5" t="s">
        <v>8221</v>
      </c>
      <c r="V1705">
        <v>10000</v>
      </c>
    </row>
    <row r="1706" spans="21:22" x14ac:dyDescent="0.25">
      <c r="U1706" s="5" t="s">
        <v>8221</v>
      </c>
      <c r="V1706">
        <v>6000</v>
      </c>
    </row>
    <row r="1707" spans="21:22" x14ac:dyDescent="0.25">
      <c r="U1707" s="5" t="s">
        <v>8221</v>
      </c>
      <c r="V1707">
        <v>5500</v>
      </c>
    </row>
    <row r="1708" spans="21:22" x14ac:dyDescent="0.25">
      <c r="U1708" s="5" t="s">
        <v>8221</v>
      </c>
      <c r="V1708">
        <v>6500</v>
      </c>
    </row>
    <row r="1709" spans="21:22" x14ac:dyDescent="0.25">
      <c r="U1709" s="5" t="s">
        <v>8221</v>
      </c>
      <c r="V1709">
        <v>3000</v>
      </c>
    </row>
    <row r="1710" spans="21:22" x14ac:dyDescent="0.25">
      <c r="U1710" s="5" t="s">
        <v>8221</v>
      </c>
      <c r="V1710">
        <v>1250</v>
      </c>
    </row>
    <row r="1711" spans="21:22" x14ac:dyDescent="0.25">
      <c r="U1711" s="5" t="s">
        <v>8221</v>
      </c>
      <c r="V1711">
        <v>10000</v>
      </c>
    </row>
    <row r="1712" spans="21:22" x14ac:dyDescent="0.25">
      <c r="U1712" s="5" t="s">
        <v>8221</v>
      </c>
      <c r="V1712">
        <v>3000</v>
      </c>
    </row>
    <row r="1713" spans="21:22" x14ac:dyDescent="0.25">
      <c r="U1713" s="5" t="s">
        <v>8221</v>
      </c>
      <c r="V1713">
        <v>1000</v>
      </c>
    </row>
    <row r="1714" spans="21:22" x14ac:dyDescent="0.25">
      <c r="U1714" s="5" t="s">
        <v>8221</v>
      </c>
      <c r="V1714">
        <v>4000</v>
      </c>
    </row>
    <row r="1715" spans="21:22" x14ac:dyDescent="0.25">
      <c r="U1715" s="5" t="s">
        <v>8221</v>
      </c>
      <c r="V1715">
        <v>10000</v>
      </c>
    </row>
    <row r="1716" spans="21:22" x14ac:dyDescent="0.25">
      <c r="U1716" s="5" t="s">
        <v>8221</v>
      </c>
      <c r="V1716">
        <v>4500</v>
      </c>
    </row>
    <row r="1717" spans="21:22" x14ac:dyDescent="0.25">
      <c r="U1717" s="5" t="s">
        <v>8221</v>
      </c>
      <c r="V1717">
        <v>1000</v>
      </c>
    </row>
    <row r="1718" spans="21:22" x14ac:dyDescent="0.25">
      <c r="U1718" s="5" t="s">
        <v>8221</v>
      </c>
      <c r="V1718">
        <v>3000</v>
      </c>
    </row>
    <row r="1719" spans="21:22" x14ac:dyDescent="0.25">
      <c r="U1719" s="5" t="s">
        <v>8221</v>
      </c>
      <c r="V1719">
        <v>4000</v>
      </c>
    </row>
    <row r="1720" spans="21:22" x14ac:dyDescent="0.25">
      <c r="U1720" s="5" t="s">
        <v>8221</v>
      </c>
      <c r="V1720">
        <v>5000</v>
      </c>
    </row>
    <row r="1721" spans="21:22" x14ac:dyDescent="0.25">
      <c r="U1721" s="5" t="s">
        <v>8221</v>
      </c>
      <c r="V1721">
        <v>1000</v>
      </c>
    </row>
    <row r="1722" spans="21:22" x14ac:dyDescent="0.25">
      <c r="U1722" s="5" t="s">
        <v>8221</v>
      </c>
      <c r="V1722">
        <v>3000</v>
      </c>
    </row>
    <row r="1723" spans="21:22" x14ac:dyDescent="0.25">
      <c r="U1723" s="5" t="s">
        <v>8219</v>
      </c>
      <c r="V1723">
        <v>1200</v>
      </c>
    </row>
    <row r="1724" spans="21:22" x14ac:dyDescent="0.25">
      <c r="U1724" s="5" t="s">
        <v>8219</v>
      </c>
      <c r="V1724">
        <v>2000</v>
      </c>
    </row>
    <row r="1725" spans="21:22" x14ac:dyDescent="0.25">
      <c r="U1725" s="5" t="s">
        <v>8219</v>
      </c>
      <c r="V1725">
        <v>6000</v>
      </c>
    </row>
    <row r="1726" spans="21:22" x14ac:dyDescent="0.25">
      <c r="U1726" s="5" t="s">
        <v>8219</v>
      </c>
      <c r="V1726">
        <v>5500</v>
      </c>
    </row>
    <row r="1727" spans="21:22" x14ac:dyDescent="0.25">
      <c r="U1727" s="5" t="s">
        <v>8219</v>
      </c>
      <c r="V1727">
        <v>7000</v>
      </c>
    </row>
    <row r="1728" spans="21:22" x14ac:dyDescent="0.25">
      <c r="U1728" s="5" t="s">
        <v>8219</v>
      </c>
      <c r="V1728">
        <v>15000</v>
      </c>
    </row>
    <row r="1729" spans="21:22" x14ac:dyDescent="0.25">
      <c r="U1729" s="5" t="s">
        <v>8219</v>
      </c>
      <c r="V1729">
        <v>9000</v>
      </c>
    </row>
    <row r="1730" spans="21:22" x14ac:dyDescent="0.25">
      <c r="U1730" s="5" t="s">
        <v>8219</v>
      </c>
      <c r="V1730">
        <v>50000</v>
      </c>
    </row>
    <row r="1731" spans="21:22" x14ac:dyDescent="0.25">
      <c r="U1731" s="5" t="s">
        <v>8219</v>
      </c>
      <c r="V1731">
        <v>10050</v>
      </c>
    </row>
    <row r="1732" spans="21:22" x14ac:dyDescent="0.25">
      <c r="U1732" s="5" t="s">
        <v>8219</v>
      </c>
      <c r="V1732">
        <v>5000</v>
      </c>
    </row>
    <row r="1733" spans="21:22" x14ac:dyDescent="0.25">
      <c r="U1733" s="5" t="s">
        <v>8219</v>
      </c>
      <c r="V1733">
        <v>10000</v>
      </c>
    </row>
    <row r="1734" spans="21:22" x14ac:dyDescent="0.25">
      <c r="U1734" s="5" t="s">
        <v>8219</v>
      </c>
      <c r="V1734">
        <v>1200</v>
      </c>
    </row>
    <row r="1735" spans="21:22" x14ac:dyDescent="0.25">
      <c r="U1735" s="5" t="s">
        <v>8219</v>
      </c>
      <c r="V1735">
        <v>15000</v>
      </c>
    </row>
    <row r="1736" spans="21:22" x14ac:dyDescent="0.25">
      <c r="U1736" s="5" t="s">
        <v>8219</v>
      </c>
      <c r="V1736">
        <v>8500</v>
      </c>
    </row>
    <row r="1737" spans="21:22" x14ac:dyDescent="0.25">
      <c r="U1737" s="5" t="s">
        <v>8219</v>
      </c>
      <c r="V1737">
        <v>25</v>
      </c>
    </row>
    <row r="1738" spans="21:22" x14ac:dyDescent="0.25">
      <c r="U1738" s="5" t="s">
        <v>8219</v>
      </c>
      <c r="V1738">
        <v>5500</v>
      </c>
    </row>
    <row r="1739" spans="21:22" x14ac:dyDescent="0.25">
      <c r="U1739" s="5" t="s">
        <v>8219</v>
      </c>
      <c r="V1739">
        <v>5000</v>
      </c>
    </row>
    <row r="1740" spans="21:22" x14ac:dyDescent="0.25">
      <c r="U1740" s="5" t="s">
        <v>8219</v>
      </c>
      <c r="V1740">
        <v>1000</v>
      </c>
    </row>
    <row r="1741" spans="21:22" x14ac:dyDescent="0.25">
      <c r="U1741" s="5" t="s">
        <v>8219</v>
      </c>
      <c r="V1741">
        <v>5000</v>
      </c>
    </row>
    <row r="1742" spans="21:22" x14ac:dyDescent="0.25">
      <c r="U1742" s="5" t="s">
        <v>8219</v>
      </c>
      <c r="V1742">
        <v>5000</v>
      </c>
    </row>
    <row r="1743" spans="21:22" x14ac:dyDescent="0.25">
      <c r="U1743" s="5" t="s">
        <v>8219</v>
      </c>
      <c r="V1743">
        <v>100</v>
      </c>
    </row>
    <row r="1744" spans="21:22" x14ac:dyDescent="0.25">
      <c r="U1744" s="5" t="s">
        <v>8219</v>
      </c>
      <c r="V1744">
        <v>100</v>
      </c>
    </row>
    <row r="1745" spans="21:22" x14ac:dyDescent="0.25">
      <c r="U1745" s="5" t="s">
        <v>8219</v>
      </c>
      <c r="V1745">
        <v>12000</v>
      </c>
    </row>
    <row r="1746" spans="21:22" x14ac:dyDescent="0.25">
      <c r="U1746" s="5" t="s">
        <v>8221</v>
      </c>
      <c r="V1746">
        <v>11000</v>
      </c>
    </row>
    <row r="1747" spans="21:22" x14ac:dyDescent="0.25">
      <c r="U1747" s="5" t="s">
        <v>8221</v>
      </c>
      <c r="V1747">
        <v>12500</v>
      </c>
    </row>
    <row r="1748" spans="21:22" x14ac:dyDescent="0.25">
      <c r="U1748" s="5" t="s">
        <v>8221</v>
      </c>
      <c r="V1748">
        <v>1500</v>
      </c>
    </row>
    <row r="1749" spans="21:22" x14ac:dyDescent="0.25">
      <c r="U1749" s="5" t="s">
        <v>8221</v>
      </c>
      <c r="V1749">
        <v>5000</v>
      </c>
    </row>
    <row r="1750" spans="21:22" x14ac:dyDescent="0.25">
      <c r="U1750" s="5" t="s">
        <v>8221</v>
      </c>
      <c r="V1750">
        <v>5000</v>
      </c>
    </row>
    <row r="1751" spans="21:22" x14ac:dyDescent="0.25">
      <c r="U1751" s="5" t="s">
        <v>8221</v>
      </c>
      <c r="V1751">
        <v>40000</v>
      </c>
    </row>
    <row r="1752" spans="21:22" x14ac:dyDescent="0.25">
      <c r="U1752" s="5" t="s">
        <v>8221</v>
      </c>
      <c r="V1752">
        <v>24500</v>
      </c>
    </row>
    <row r="1753" spans="21:22" x14ac:dyDescent="0.25">
      <c r="U1753" s="5" t="s">
        <v>8221</v>
      </c>
      <c r="V1753">
        <v>4200</v>
      </c>
    </row>
    <row r="1754" spans="21:22" x14ac:dyDescent="0.25">
      <c r="U1754" s="5" t="s">
        <v>8221</v>
      </c>
      <c r="V1754">
        <v>5500</v>
      </c>
    </row>
    <row r="1755" spans="21:22" x14ac:dyDescent="0.25">
      <c r="U1755" s="5" t="s">
        <v>8221</v>
      </c>
      <c r="V1755">
        <v>30000</v>
      </c>
    </row>
    <row r="1756" spans="21:22" x14ac:dyDescent="0.25">
      <c r="U1756" s="5" t="s">
        <v>8221</v>
      </c>
      <c r="V1756">
        <v>2500</v>
      </c>
    </row>
    <row r="1757" spans="21:22" x14ac:dyDescent="0.25">
      <c r="U1757" s="5" t="s">
        <v>8221</v>
      </c>
      <c r="V1757">
        <v>32500</v>
      </c>
    </row>
    <row r="1758" spans="21:22" x14ac:dyDescent="0.25">
      <c r="U1758" s="5" t="s">
        <v>8221</v>
      </c>
      <c r="V1758">
        <v>5000</v>
      </c>
    </row>
    <row r="1759" spans="21:22" x14ac:dyDescent="0.25">
      <c r="U1759" s="5" t="s">
        <v>8221</v>
      </c>
      <c r="V1759">
        <v>4800</v>
      </c>
    </row>
    <row r="1760" spans="21:22" x14ac:dyDescent="0.25">
      <c r="U1760" s="5" t="s">
        <v>8221</v>
      </c>
      <c r="V1760">
        <v>50000</v>
      </c>
    </row>
    <row r="1761" spans="21:22" x14ac:dyDescent="0.25">
      <c r="U1761" s="5" t="s">
        <v>8221</v>
      </c>
      <c r="V1761">
        <v>11000</v>
      </c>
    </row>
    <row r="1762" spans="21:22" x14ac:dyDescent="0.25">
      <c r="U1762" s="5" t="s">
        <v>8221</v>
      </c>
      <c r="V1762">
        <v>30000</v>
      </c>
    </row>
    <row r="1763" spans="21:22" x14ac:dyDescent="0.25">
      <c r="U1763" s="5" t="s">
        <v>8221</v>
      </c>
      <c r="V1763">
        <v>5500</v>
      </c>
    </row>
    <row r="1764" spans="21:22" x14ac:dyDescent="0.25">
      <c r="U1764" s="5" t="s">
        <v>8221</v>
      </c>
      <c r="V1764">
        <v>35000</v>
      </c>
    </row>
    <row r="1765" spans="21:22" x14ac:dyDescent="0.25">
      <c r="U1765" s="5" t="s">
        <v>8221</v>
      </c>
      <c r="V1765">
        <v>40000</v>
      </c>
    </row>
    <row r="1766" spans="21:22" x14ac:dyDescent="0.25">
      <c r="U1766" s="5" t="s">
        <v>8221</v>
      </c>
      <c r="V1766">
        <v>5000</v>
      </c>
    </row>
    <row r="1767" spans="21:22" x14ac:dyDescent="0.25">
      <c r="U1767" s="5" t="s">
        <v>8221</v>
      </c>
      <c r="V1767">
        <v>24000</v>
      </c>
    </row>
    <row r="1768" spans="21:22" x14ac:dyDescent="0.25">
      <c r="U1768" s="5" t="s">
        <v>8221</v>
      </c>
      <c r="V1768">
        <v>1900</v>
      </c>
    </row>
    <row r="1769" spans="21:22" x14ac:dyDescent="0.25">
      <c r="U1769" s="5" t="s">
        <v>8221</v>
      </c>
      <c r="V1769">
        <v>10000</v>
      </c>
    </row>
    <row r="1770" spans="21:22" x14ac:dyDescent="0.25">
      <c r="U1770" s="5" t="s">
        <v>8221</v>
      </c>
      <c r="V1770">
        <v>5500</v>
      </c>
    </row>
    <row r="1771" spans="21:22" x14ac:dyDescent="0.25">
      <c r="U1771" s="5" t="s">
        <v>8221</v>
      </c>
      <c r="V1771">
        <v>8000</v>
      </c>
    </row>
    <row r="1772" spans="21:22" x14ac:dyDescent="0.25">
      <c r="U1772" s="5" t="s">
        <v>8221</v>
      </c>
      <c r="V1772">
        <v>33000</v>
      </c>
    </row>
    <row r="1773" spans="21:22" x14ac:dyDescent="0.25">
      <c r="U1773" s="5" t="s">
        <v>8221</v>
      </c>
      <c r="V1773">
        <v>3000</v>
      </c>
    </row>
    <row r="1774" spans="21:22" x14ac:dyDescent="0.25">
      <c r="U1774" s="5" t="s">
        <v>8221</v>
      </c>
      <c r="V1774">
        <v>25000</v>
      </c>
    </row>
    <row r="1775" spans="21:22" x14ac:dyDescent="0.25">
      <c r="U1775" s="5" t="s">
        <v>8221</v>
      </c>
      <c r="V1775">
        <v>3000</v>
      </c>
    </row>
    <row r="1776" spans="21:22" x14ac:dyDescent="0.25">
      <c r="U1776" s="5" t="s">
        <v>8221</v>
      </c>
      <c r="V1776">
        <v>9000</v>
      </c>
    </row>
    <row r="1777" spans="21:22" x14ac:dyDescent="0.25">
      <c r="U1777" s="5" t="s">
        <v>8221</v>
      </c>
      <c r="V1777">
        <v>28000</v>
      </c>
    </row>
    <row r="1778" spans="21:22" x14ac:dyDescent="0.25">
      <c r="U1778" s="5" t="s">
        <v>8221</v>
      </c>
      <c r="V1778">
        <v>19000</v>
      </c>
    </row>
    <row r="1779" spans="21:22" x14ac:dyDescent="0.25">
      <c r="U1779" s="5" t="s">
        <v>8221</v>
      </c>
      <c r="V1779">
        <v>10000</v>
      </c>
    </row>
    <row r="1780" spans="21:22" x14ac:dyDescent="0.25">
      <c r="U1780" s="5" t="s">
        <v>8221</v>
      </c>
      <c r="V1780">
        <v>16000</v>
      </c>
    </row>
    <row r="1781" spans="21:22" x14ac:dyDescent="0.25">
      <c r="U1781" s="5" t="s">
        <v>8221</v>
      </c>
      <c r="V1781">
        <v>4000</v>
      </c>
    </row>
    <row r="1782" spans="21:22" x14ac:dyDescent="0.25">
      <c r="U1782" s="5" t="s">
        <v>8221</v>
      </c>
      <c r="V1782">
        <v>46260</v>
      </c>
    </row>
    <row r="1783" spans="21:22" x14ac:dyDescent="0.25">
      <c r="U1783" s="5" t="s">
        <v>8221</v>
      </c>
      <c r="V1783">
        <v>17000</v>
      </c>
    </row>
    <row r="1784" spans="21:22" x14ac:dyDescent="0.25">
      <c r="U1784" s="5" t="s">
        <v>8221</v>
      </c>
      <c r="V1784">
        <v>3500</v>
      </c>
    </row>
    <row r="1785" spans="21:22" x14ac:dyDescent="0.25">
      <c r="U1785" s="5" t="s">
        <v>8221</v>
      </c>
      <c r="V1785">
        <v>17500</v>
      </c>
    </row>
    <row r="1786" spans="21:22" x14ac:dyDescent="0.25">
      <c r="U1786" s="5" t="s">
        <v>8221</v>
      </c>
      <c r="V1786">
        <v>15500</v>
      </c>
    </row>
    <row r="1787" spans="21:22" x14ac:dyDescent="0.25">
      <c r="U1787" s="5" t="s">
        <v>8221</v>
      </c>
      <c r="V1787">
        <v>22500</v>
      </c>
    </row>
    <row r="1788" spans="21:22" x14ac:dyDescent="0.25">
      <c r="U1788" s="5" t="s">
        <v>8221</v>
      </c>
      <c r="V1788">
        <v>20000</v>
      </c>
    </row>
    <row r="1789" spans="21:22" x14ac:dyDescent="0.25">
      <c r="U1789" s="5" t="s">
        <v>8221</v>
      </c>
      <c r="V1789">
        <v>5000</v>
      </c>
    </row>
    <row r="1790" spans="21:22" x14ac:dyDescent="0.25">
      <c r="U1790" s="5" t="s">
        <v>8221</v>
      </c>
      <c r="V1790">
        <v>28000</v>
      </c>
    </row>
    <row r="1791" spans="21:22" x14ac:dyDescent="0.25">
      <c r="U1791" s="5" t="s">
        <v>8221</v>
      </c>
      <c r="V1791">
        <v>3500</v>
      </c>
    </row>
    <row r="1792" spans="21:22" x14ac:dyDescent="0.25">
      <c r="U1792" s="5" t="s">
        <v>8221</v>
      </c>
      <c r="V1792">
        <v>450</v>
      </c>
    </row>
    <row r="1793" spans="21:22" x14ac:dyDescent="0.25">
      <c r="U1793" s="5" t="s">
        <v>8221</v>
      </c>
      <c r="V1793">
        <v>54000</v>
      </c>
    </row>
    <row r="1794" spans="21:22" x14ac:dyDescent="0.25">
      <c r="U1794" s="5" t="s">
        <v>8221</v>
      </c>
      <c r="V1794">
        <v>6500</v>
      </c>
    </row>
    <row r="1795" spans="21:22" x14ac:dyDescent="0.25">
      <c r="U1795" s="5" t="s">
        <v>8221</v>
      </c>
      <c r="V1795">
        <v>8750</v>
      </c>
    </row>
    <row r="1796" spans="21:22" x14ac:dyDescent="0.25">
      <c r="U1796" s="5" t="s">
        <v>8221</v>
      </c>
      <c r="V1796">
        <v>12000</v>
      </c>
    </row>
    <row r="1797" spans="21:22" x14ac:dyDescent="0.25">
      <c r="U1797" s="5" t="s">
        <v>8221</v>
      </c>
      <c r="V1797">
        <v>3000</v>
      </c>
    </row>
    <row r="1798" spans="21:22" x14ac:dyDescent="0.25">
      <c r="U1798" s="5" t="s">
        <v>8221</v>
      </c>
      <c r="V1798">
        <v>25000</v>
      </c>
    </row>
    <row r="1799" spans="21:22" x14ac:dyDescent="0.25">
      <c r="U1799" s="5" t="s">
        <v>8221</v>
      </c>
      <c r="V1799">
        <v>18000</v>
      </c>
    </row>
    <row r="1800" spans="21:22" x14ac:dyDescent="0.25">
      <c r="U1800" s="5" t="s">
        <v>8221</v>
      </c>
      <c r="V1800">
        <v>15000</v>
      </c>
    </row>
    <row r="1801" spans="21:22" x14ac:dyDescent="0.25">
      <c r="U1801" s="5" t="s">
        <v>8221</v>
      </c>
      <c r="V1801">
        <v>1200</v>
      </c>
    </row>
    <row r="1802" spans="21:22" x14ac:dyDescent="0.25">
      <c r="U1802" s="5" t="s">
        <v>8221</v>
      </c>
      <c r="V1802">
        <v>26000</v>
      </c>
    </row>
    <row r="1803" spans="21:22" x14ac:dyDescent="0.25">
      <c r="U1803" s="5" t="s">
        <v>8219</v>
      </c>
      <c r="V1803">
        <v>2500</v>
      </c>
    </row>
    <row r="1804" spans="21:22" x14ac:dyDescent="0.25">
      <c r="U1804" s="5" t="s">
        <v>8219</v>
      </c>
      <c r="V1804">
        <v>300</v>
      </c>
    </row>
    <row r="1805" spans="21:22" x14ac:dyDescent="0.25">
      <c r="U1805" s="5" t="s">
        <v>8219</v>
      </c>
      <c r="V1805">
        <v>700</v>
      </c>
    </row>
    <row r="1806" spans="21:22" x14ac:dyDescent="0.25">
      <c r="U1806" s="5" t="s">
        <v>8219</v>
      </c>
      <c r="V1806">
        <v>3000</v>
      </c>
    </row>
    <row r="1807" spans="21:22" x14ac:dyDescent="0.25">
      <c r="U1807" s="5" t="s">
        <v>8219</v>
      </c>
      <c r="V1807">
        <v>2000</v>
      </c>
    </row>
    <row r="1808" spans="21:22" x14ac:dyDescent="0.25">
      <c r="U1808" s="5" t="s">
        <v>8219</v>
      </c>
      <c r="V1808">
        <v>2000</v>
      </c>
    </row>
    <row r="1809" spans="21:22" x14ac:dyDescent="0.25">
      <c r="U1809" s="5" t="s">
        <v>8219</v>
      </c>
      <c r="V1809">
        <v>8000</v>
      </c>
    </row>
    <row r="1810" spans="21:22" x14ac:dyDescent="0.25">
      <c r="U1810" s="5" t="s">
        <v>8219</v>
      </c>
      <c r="V1810">
        <v>20000</v>
      </c>
    </row>
    <row r="1811" spans="21:22" x14ac:dyDescent="0.25">
      <c r="U1811" s="5" t="s">
        <v>8219</v>
      </c>
      <c r="V1811">
        <v>1500</v>
      </c>
    </row>
    <row r="1812" spans="21:22" x14ac:dyDescent="0.25">
      <c r="U1812" s="5" t="s">
        <v>8219</v>
      </c>
      <c r="V1812">
        <v>15000</v>
      </c>
    </row>
    <row r="1813" spans="21:22" x14ac:dyDescent="0.25">
      <c r="U1813" s="5" t="s">
        <v>8219</v>
      </c>
      <c r="V1813">
        <v>1000</v>
      </c>
    </row>
    <row r="1814" spans="21:22" x14ac:dyDescent="0.25">
      <c r="U1814" s="5" t="s">
        <v>8219</v>
      </c>
      <c r="V1814">
        <v>350</v>
      </c>
    </row>
    <row r="1815" spans="21:22" x14ac:dyDescent="0.25">
      <c r="U1815" s="5" t="s">
        <v>8219</v>
      </c>
      <c r="V1815">
        <v>400</v>
      </c>
    </row>
    <row r="1816" spans="21:22" x14ac:dyDescent="0.25">
      <c r="U1816" s="5" t="s">
        <v>8219</v>
      </c>
      <c r="V1816">
        <v>10000</v>
      </c>
    </row>
    <row r="1817" spans="21:22" x14ac:dyDescent="0.25">
      <c r="U1817" s="5" t="s">
        <v>8219</v>
      </c>
      <c r="V1817">
        <v>500</v>
      </c>
    </row>
    <row r="1818" spans="21:22" x14ac:dyDescent="0.25">
      <c r="U1818" s="5" t="s">
        <v>8219</v>
      </c>
      <c r="V1818">
        <v>5000</v>
      </c>
    </row>
    <row r="1819" spans="21:22" x14ac:dyDescent="0.25">
      <c r="U1819" s="5" t="s">
        <v>8219</v>
      </c>
      <c r="V1819">
        <v>600</v>
      </c>
    </row>
    <row r="1820" spans="21:22" x14ac:dyDescent="0.25">
      <c r="U1820" s="5" t="s">
        <v>8219</v>
      </c>
      <c r="V1820">
        <v>1000</v>
      </c>
    </row>
    <row r="1821" spans="21:22" x14ac:dyDescent="0.25">
      <c r="U1821" s="5" t="s">
        <v>8219</v>
      </c>
      <c r="V1821">
        <v>1000</v>
      </c>
    </row>
    <row r="1822" spans="21:22" x14ac:dyDescent="0.25">
      <c r="U1822" s="5" t="s">
        <v>8219</v>
      </c>
      <c r="V1822">
        <v>900</v>
      </c>
    </row>
    <row r="1823" spans="21:22" x14ac:dyDescent="0.25">
      <c r="U1823" s="5" t="s">
        <v>8219</v>
      </c>
      <c r="V1823">
        <v>2000</v>
      </c>
    </row>
    <row r="1824" spans="21:22" x14ac:dyDescent="0.25">
      <c r="U1824" s="5" t="s">
        <v>8219</v>
      </c>
      <c r="V1824">
        <v>2000</v>
      </c>
    </row>
    <row r="1825" spans="21:22" x14ac:dyDescent="0.25">
      <c r="U1825" s="5" t="s">
        <v>8219</v>
      </c>
      <c r="V1825">
        <v>10000</v>
      </c>
    </row>
    <row r="1826" spans="21:22" x14ac:dyDescent="0.25">
      <c r="U1826" s="5" t="s">
        <v>8219</v>
      </c>
      <c r="V1826">
        <v>1500</v>
      </c>
    </row>
    <row r="1827" spans="21:22" x14ac:dyDescent="0.25">
      <c r="U1827" s="5" t="s">
        <v>8219</v>
      </c>
      <c r="V1827">
        <v>1000</v>
      </c>
    </row>
    <row r="1828" spans="21:22" x14ac:dyDescent="0.25">
      <c r="U1828" s="5" t="s">
        <v>8219</v>
      </c>
      <c r="V1828">
        <v>15000</v>
      </c>
    </row>
    <row r="1829" spans="21:22" x14ac:dyDescent="0.25">
      <c r="U1829" s="5" t="s">
        <v>8219</v>
      </c>
      <c r="V1829">
        <v>2500</v>
      </c>
    </row>
    <row r="1830" spans="21:22" x14ac:dyDescent="0.25">
      <c r="U1830" s="5" t="s">
        <v>8219</v>
      </c>
      <c r="V1830">
        <v>3000</v>
      </c>
    </row>
    <row r="1831" spans="21:22" x14ac:dyDescent="0.25">
      <c r="U1831" s="5" t="s">
        <v>8219</v>
      </c>
      <c r="V1831">
        <v>300</v>
      </c>
    </row>
    <row r="1832" spans="21:22" x14ac:dyDescent="0.25">
      <c r="U1832" s="5" t="s">
        <v>8219</v>
      </c>
      <c r="V1832">
        <v>9000</v>
      </c>
    </row>
    <row r="1833" spans="21:22" x14ac:dyDescent="0.25">
      <c r="U1833" s="5" t="s">
        <v>8219</v>
      </c>
      <c r="V1833">
        <v>1300</v>
      </c>
    </row>
    <row r="1834" spans="21:22" x14ac:dyDescent="0.25">
      <c r="U1834" s="5" t="s">
        <v>8219</v>
      </c>
      <c r="V1834">
        <v>15000</v>
      </c>
    </row>
    <row r="1835" spans="21:22" x14ac:dyDescent="0.25">
      <c r="U1835" s="5" t="s">
        <v>8219</v>
      </c>
      <c r="V1835">
        <v>800</v>
      </c>
    </row>
    <row r="1836" spans="21:22" x14ac:dyDescent="0.25">
      <c r="U1836" s="5" t="s">
        <v>8219</v>
      </c>
      <c r="V1836">
        <v>15000</v>
      </c>
    </row>
    <row r="1837" spans="21:22" x14ac:dyDescent="0.25">
      <c r="U1837" s="5" t="s">
        <v>8219</v>
      </c>
      <c r="V1837">
        <v>8750</v>
      </c>
    </row>
    <row r="1838" spans="21:22" x14ac:dyDescent="0.25">
      <c r="U1838" s="5" t="s">
        <v>8219</v>
      </c>
      <c r="V1838">
        <v>2000</v>
      </c>
    </row>
    <row r="1839" spans="21:22" x14ac:dyDescent="0.25">
      <c r="U1839" s="5" t="s">
        <v>8219</v>
      </c>
      <c r="V1839">
        <v>3000</v>
      </c>
    </row>
    <row r="1840" spans="21:22" x14ac:dyDescent="0.25">
      <c r="U1840" s="5" t="s">
        <v>8219</v>
      </c>
      <c r="V1840">
        <v>5555.55</v>
      </c>
    </row>
    <row r="1841" spans="21:22" x14ac:dyDescent="0.25">
      <c r="U1841" s="5" t="s">
        <v>8219</v>
      </c>
      <c r="V1841">
        <v>3000</v>
      </c>
    </row>
    <row r="1842" spans="21:22" x14ac:dyDescent="0.25">
      <c r="U1842" s="5" t="s">
        <v>8219</v>
      </c>
      <c r="V1842">
        <v>750</v>
      </c>
    </row>
    <row r="1843" spans="21:22" x14ac:dyDescent="0.25">
      <c r="U1843" s="5" t="s">
        <v>8221</v>
      </c>
      <c r="V1843">
        <v>250000</v>
      </c>
    </row>
    <row r="1844" spans="21:22" x14ac:dyDescent="0.25">
      <c r="U1844" s="5" t="s">
        <v>8221</v>
      </c>
      <c r="V1844">
        <v>18000</v>
      </c>
    </row>
    <row r="1845" spans="21:22" x14ac:dyDescent="0.25">
      <c r="U1845" s="5" t="s">
        <v>8221</v>
      </c>
      <c r="V1845">
        <v>2500</v>
      </c>
    </row>
    <row r="1846" spans="21:22" x14ac:dyDescent="0.25">
      <c r="U1846" s="5" t="s">
        <v>8221</v>
      </c>
      <c r="V1846">
        <v>6500</v>
      </c>
    </row>
    <row r="1847" spans="21:22" x14ac:dyDescent="0.25">
      <c r="U1847" s="5" t="s">
        <v>8221</v>
      </c>
      <c r="V1847">
        <v>110000</v>
      </c>
    </row>
    <row r="1848" spans="21:22" x14ac:dyDescent="0.25">
      <c r="U1848" s="5" t="s">
        <v>8221</v>
      </c>
      <c r="V1848">
        <v>25000</v>
      </c>
    </row>
    <row r="1849" spans="21:22" x14ac:dyDescent="0.25">
      <c r="U1849" s="5" t="s">
        <v>8221</v>
      </c>
      <c r="V1849">
        <v>20000</v>
      </c>
    </row>
    <row r="1850" spans="21:22" x14ac:dyDescent="0.25">
      <c r="U1850" s="5" t="s">
        <v>8221</v>
      </c>
      <c r="V1850">
        <v>25000</v>
      </c>
    </row>
    <row r="1851" spans="21:22" x14ac:dyDescent="0.25">
      <c r="U1851" s="5" t="s">
        <v>8221</v>
      </c>
      <c r="V1851">
        <v>10000</v>
      </c>
    </row>
    <row r="1852" spans="21:22" x14ac:dyDescent="0.25">
      <c r="U1852" s="5" t="s">
        <v>8221</v>
      </c>
      <c r="V1852">
        <v>3500</v>
      </c>
    </row>
    <row r="1853" spans="21:22" x14ac:dyDescent="0.25">
      <c r="U1853" s="5" t="s">
        <v>8221</v>
      </c>
      <c r="V1853">
        <v>6500</v>
      </c>
    </row>
    <row r="1854" spans="21:22" x14ac:dyDescent="0.25">
      <c r="U1854" s="5" t="s">
        <v>8221</v>
      </c>
      <c r="V1854">
        <v>20000</v>
      </c>
    </row>
    <row r="1855" spans="21:22" x14ac:dyDescent="0.25">
      <c r="U1855" s="5" t="s">
        <v>8221</v>
      </c>
      <c r="V1855">
        <v>8000</v>
      </c>
    </row>
    <row r="1856" spans="21:22" x14ac:dyDescent="0.25">
      <c r="U1856" s="5" t="s">
        <v>8221</v>
      </c>
      <c r="V1856">
        <v>160000</v>
      </c>
    </row>
    <row r="1857" spans="21:22" x14ac:dyDescent="0.25">
      <c r="U1857" s="5" t="s">
        <v>8221</v>
      </c>
      <c r="V1857">
        <v>10000</v>
      </c>
    </row>
    <row r="1858" spans="21:22" x14ac:dyDescent="0.25">
      <c r="U1858" s="5" t="s">
        <v>8221</v>
      </c>
      <c r="V1858">
        <v>280</v>
      </c>
    </row>
    <row r="1859" spans="21:22" x14ac:dyDescent="0.25">
      <c r="U1859" s="5" t="s">
        <v>8221</v>
      </c>
      <c r="V1859">
        <v>60</v>
      </c>
    </row>
    <row r="1860" spans="21:22" x14ac:dyDescent="0.25">
      <c r="U1860" s="5" t="s">
        <v>8221</v>
      </c>
      <c r="V1860">
        <v>8000</v>
      </c>
    </row>
    <row r="1861" spans="21:22" x14ac:dyDescent="0.25">
      <c r="U1861" s="5" t="s">
        <v>8221</v>
      </c>
      <c r="V1861">
        <v>5000</v>
      </c>
    </row>
    <row r="1862" spans="21:22" x14ac:dyDescent="0.25">
      <c r="U1862" s="5" t="s">
        <v>8221</v>
      </c>
      <c r="V1862">
        <v>5000</v>
      </c>
    </row>
    <row r="1863" spans="21:22" x14ac:dyDescent="0.25">
      <c r="U1863" s="5" t="s">
        <v>8219</v>
      </c>
      <c r="V1863">
        <v>2000</v>
      </c>
    </row>
    <row r="1864" spans="21:22" x14ac:dyDescent="0.25">
      <c r="U1864" s="5" t="s">
        <v>8219</v>
      </c>
      <c r="V1864">
        <v>3350</v>
      </c>
    </row>
    <row r="1865" spans="21:22" x14ac:dyDescent="0.25">
      <c r="U1865" s="5" t="s">
        <v>8219</v>
      </c>
      <c r="V1865">
        <v>999</v>
      </c>
    </row>
    <row r="1866" spans="21:22" x14ac:dyDescent="0.25">
      <c r="U1866" s="5" t="s">
        <v>8219</v>
      </c>
      <c r="V1866">
        <v>1000</v>
      </c>
    </row>
    <row r="1867" spans="21:22" x14ac:dyDescent="0.25">
      <c r="U1867" s="5" t="s">
        <v>8219</v>
      </c>
      <c r="V1867">
        <v>4575</v>
      </c>
    </row>
    <row r="1868" spans="21:22" x14ac:dyDescent="0.25">
      <c r="U1868" s="5" t="s">
        <v>8219</v>
      </c>
      <c r="V1868">
        <v>1200</v>
      </c>
    </row>
    <row r="1869" spans="21:22" x14ac:dyDescent="0.25">
      <c r="U1869" s="5" t="s">
        <v>8219</v>
      </c>
      <c r="V1869">
        <v>3000</v>
      </c>
    </row>
    <row r="1870" spans="21:22" x14ac:dyDescent="0.25">
      <c r="U1870" s="5" t="s">
        <v>8219</v>
      </c>
      <c r="V1870">
        <v>2500</v>
      </c>
    </row>
    <row r="1871" spans="21:22" x14ac:dyDescent="0.25">
      <c r="U1871" s="5" t="s">
        <v>8219</v>
      </c>
      <c r="V1871">
        <v>2000</v>
      </c>
    </row>
    <row r="1872" spans="21:22" x14ac:dyDescent="0.25">
      <c r="U1872" s="5" t="s">
        <v>8219</v>
      </c>
      <c r="V1872">
        <v>12000</v>
      </c>
    </row>
    <row r="1873" spans="21:22" x14ac:dyDescent="0.25">
      <c r="U1873" s="5" t="s">
        <v>8219</v>
      </c>
      <c r="V1873">
        <v>10000</v>
      </c>
    </row>
    <row r="1874" spans="21:22" x14ac:dyDescent="0.25">
      <c r="U1874" s="5" t="s">
        <v>8219</v>
      </c>
      <c r="V1874">
        <v>500</v>
      </c>
    </row>
    <row r="1875" spans="21:22" x14ac:dyDescent="0.25">
      <c r="U1875" s="5" t="s">
        <v>8219</v>
      </c>
      <c r="V1875">
        <v>2500</v>
      </c>
    </row>
    <row r="1876" spans="21:22" x14ac:dyDescent="0.25">
      <c r="U1876" s="5" t="s">
        <v>8219</v>
      </c>
      <c r="V1876">
        <v>1000</v>
      </c>
    </row>
    <row r="1877" spans="21:22" x14ac:dyDescent="0.25">
      <c r="U1877" s="5" t="s">
        <v>8219</v>
      </c>
      <c r="V1877">
        <v>9072</v>
      </c>
    </row>
    <row r="1878" spans="21:22" x14ac:dyDescent="0.25">
      <c r="U1878" s="5" t="s">
        <v>8219</v>
      </c>
      <c r="V1878">
        <v>451</v>
      </c>
    </row>
    <row r="1879" spans="21:22" x14ac:dyDescent="0.25">
      <c r="U1879" s="5" t="s">
        <v>8219</v>
      </c>
      <c r="V1879">
        <v>6350</v>
      </c>
    </row>
    <row r="1880" spans="21:22" x14ac:dyDescent="0.25">
      <c r="U1880" s="5" t="s">
        <v>8219</v>
      </c>
      <c r="V1880">
        <v>1000</v>
      </c>
    </row>
    <row r="1881" spans="21:22" x14ac:dyDescent="0.25">
      <c r="U1881" s="5" t="s">
        <v>8219</v>
      </c>
      <c r="V1881">
        <v>900</v>
      </c>
    </row>
    <row r="1882" spans="21:22" x14ac:dyDescent="0.25">
      <c r="U1882" s="5" t="s">
        <v>8219</v>
      </c>
      <c r="V1882">
        <v>2500</v>
      </c>
    </row>
    <row r="1883" spans="21:22" x14ac:dyDescent="0.25">
      <c r="U1883" s="5" t="s">
        <v>8221</v>
      </c>
      <c r="V1883">
        <v>99000</v>
      </c>
    </row>
    <row r="1884" spans="21:22" x14ac:dyDescent="0.25">
      <c r="U1884" s="5" t="s">
        <v>8221</v>
      </c>
      <c r="V1884">
        <v>1000</v>
      </c>
    </row>
    <row r="1885" spans="21:22" x14ac:dyDescent="0.25">
      <c r="U1885" s="5" t="s">
        <v>8221</v>
      </c>
      <c r="V1885">
        <v>3000</v>
      </c>
    </row>
    <row r="1886" spans="21:22" x14ac:dyDescent="0.25">
      <c r="U1886" s="5" t="s">
        <v>8221</v>
      </c>
      <c r="V1886">
        <v>50000</v>
      </c>
    </row>
    <row r="1887" spans="21:22" x14ac:dyDescent="0.25">
      <c r="U1887" s="5" t="s">
        <v>8221</v>
      </c>
      <c r="V1887">
        <v>25000</v>
      </c>
    </row>
    <row r="1888" spans="21:22" x14ac:dyDescent="0.25">
      <c r="U1888" s="5" t="s">
        <v>8221</v>
      </c>
      <c r="V1888">
        <v>50000</v>
      </c>
    </row>
    <row r="1889" spans="21:22" x14ac:dyDescent="0.25">
      <c r="U1889" s="5" t="s">
        <v>8221</v>
      </c>
      <c r="V1889">
        <v>30000</v>
      </c>
    </row>
    <row r="1890" spans="21:22" x14ac:dyDescent="0.25">
      <c r="U1890" s="5" t="s">
        <v>8221</v>
      </c>
      <c r="V1890">
        <v>25000</v>
      </c>
    </row>
    <row r="1891" spans="21:22" x14ac:dyDescent="0.25">
      <c r="U1891" s="5" t="s">
        <v>8221</v>
      </c>
      <c r="V1891">
        <v>35000</v>
      </c>
    </row>
    <row r="1892" spans="21:22" x14ac:dyDescent="0.25">
      <c r="U1892" s="5" t="s">
        <v>8221</v>
      </c>
      <c r="V1892">
        <v>85000</v>
      </c>
    </row>
    <row r="1893" spans="21:22" x14ac:dyDescent="0.25">
      <c r="U1893" s="5" t="s">
        <v>8221</v>
      </c>
      <c r="V1893">
        <v>42500</v>
      </c>
    </row>
    <row r="1894" spans="21:22" x14ac:dyDescent="0.25">
      <c r="U1894" s="5" t="s">
        <v>8221</v>
      </c>
      <c r="V1894">
        <v>5000</v>
      </c>
    </row>
    <row r="1895" spans="21:22" x14ac:dyDescent="0.25">
      <c r="U1895" s="5" t="s">
        <v>8221</v>
      </c>
      <c r="V1895">
        <v>48000</v>
      </c>
    </row>
    <row r="1896" spans="21:22" x14ac:dyDescent="0.25">
      <c r="U1896" s="5" t="s">
        <v>8221</v>
      </c>
      <c r="V1896">
        <v>666</v>
      </c>
    </row>
    <row r="1897" spans="21:22" x14ac:dyDescent="0.25">
      <c r="U1897" s="5" t="s">
        <v>8221</v>
      </c>
      <c r="V1897">
        <v>500</v>
      </c>
    </row>
    <row r="1898" spans="21:22" x14ac:dyDescent="0.25">
      <c r="U1898" s="5" t="s">
        <v>8221</v>
      </c>
      <c r="V1898">
        <v>20000</v>
      </c>
    </row>
    <row r="1899" spans="21:22" x14ac:dyDescent="0.25">
      <c r="U1899" s="5" t="s">
        <v>8221</v>
      </c>
      <c r="V1899">
        <v>390000</v>
      </c>
    </row>
    <row r="1900" spans="21:22" x14ac:dyDescent="0.25">
      <c r="U1900" s="5" t="s">
        <v>8221</v>
      </c>
      <c r="V1900">
        <v>25000</v>
      </c>
    </row>
    <row r="1901" spans="21:22" x14ac:dyDescent="0.25">
      <c r="U1901" s="5" t="s">
        <v>8221</v>
      </c>
      <c r="V1901">
        <v>500</v>
      </c>
    </row>
    <row r="1902" spans="21:22" x14ac:dyDescent="0.25">
      <c r="U1902" s="5" t="s">
        <v>8221</v>
      </c>
      <c r="V1902">
        <v>10000</v>
      </c>
    </row>
    <row r="1903" spans="21:22" x14ac:dyDescent="0.25">
      <c r="U1903" s="5" t="s">
        <v>8219</v>
      </c>
      <c r="V1903">
        <v>1500</v>
      </c>
    </row>
    <row r="1904" spans="21:22" x14ac:dyDescent="0.25">
      <c r="U1904" s="5" t="s">
        <v>8219</v>
      </c>
      <c r="V1904">
        <v>2000</v>
      </c>
    </row>
    <row r="1905" spans="21:22" x14ac:dyDescent="0.25">
      <c r="U1905" s="5" t="s">
        <v>8219</v>
      </c>
      <c r="V1905">
        <v>125</v>
      </c>
    </row>
    <row r="1906" spans="21:22" x14ac:dyDescent="0.25">
      <c r="U1906" s="5" t="s">
        <v>8219</v>
      </c>
      <c r="V1906">
        <v>3000</v>
      </c>
    </row>
    <row r="1907" spans="21:22" x14ac:dyDescent="0.25">
      <c r="U1907" s="5" t="s">
        <v>8219</v>
      </c>
      <c r="V1907">
        <v>1500</v>
      </c>
    </row>
    <row r="1908" spans="21:22" x14ac:dyDescent="0.25">
      <c r="U1908" s="5" t="s">
        <v>8219</v>
      </c>
      <c r="V1908">
        <v>1500</v>
      </c>
    </row>
    <row r="1909" spans="21:22" x14ac:dyDescent="0.25">
      <c r="U1909" s="5" t="s">
        <v>8219</v>
      </c>
      <c r="V1909">
        <v>600</v>
      </c>
    </row>
    <row r="1910" spans="21:22" x14ac:dyDescent="0.25">
      <c r="U1910" s="5" t="s">
        <v>8219</v>
      </c>
      <c r="V1910">
        <v>2550</v>
      </c>
    </row>
    <row r="1911" spans="21:22" x14ac:dyDescent="0.25">
      <c r="U1911" s="5" t="s">
        <v>8219</v>
      </c>
      <c r="V1911">
        <v>3200</v>
      </c>
    </row>
    <row r="1912" spans="21:22" x14ac:dyDescent="0.25">
      <c r="U1912" s="5" t="s">
        <v>8219</v>
      </c>
      <c r="V1912">
        <v>1000</v>
      </c>
    </row>
    <row r="1913" spans="21:22" x14ac:dyDescent="0.25">
      <c r="U1913" s="5" t="s">
        <v>8219</v>
      </c>
      <c r="V1913">
        <v>2000</v>
      </c>
    </row>
    <row r="1914" spans="21:22" x14ac:dyDescent="0.25">
      <c r="U1914" s="5" t="s">
        <v>8219</v>
      </c>
      <c r="V1914">
        <v>5250</v>
      </c>
    </row>
    <row r="1915" spans="21:22" x14ac:dyDescent="0.25">
      <c r="U1915" s="5" t="s">
        <v>8219</v>
      </c>
      <c r="V1915">
        <v>6000</v>
      </c>
    </row>
    <row r="1916" spans="21:22" x14ac:dyDescent="0.25">
      <c r="U1916" s="5" t="s">
        <v>8219</v>
      </c>
      <c r="V1916">
        <v>5000</v>
      </c>
    </row>
    <row r="1917" spans="21:22" x14ac:dyDescent="0.25">
      <c r="U1917" s="5" t="s">
        <v>8219</v>
      </c>
      <c r="V1917">
        <v>2500</v>
      </c>
    </row>
    <row r="1918" spans="21:22" x14ac:dyDescent="0.25">
      <c r="U1918" s="5" t="s">
        <v>8219</v>
      </c>
      <c r="V1918">
        <v>7500</v>
      </c>
    </row>
    <row r="1919" spans="21:22" x14ac:dyDescent="0.25">
      <c r="U1919" s="5" t="s">
        <v>8219</v>
      </c>
      <c r="V1919">
        <v>600</v>
      </c>
    </row>
    <row r="1920" spans="21:22" x14ac:dyDescent="0.25">
      <c r="U1920" s="5" t="s">
        <v>8219</v>
      </c>
      <c r="V1920">
        <v>15000</v>
      </c>
    </row>
    <row r="1921" spans="21:22" x14ac:dyDescent="0.25">
      <c r="U1921" s="5" t="s">
        <v>8219</v>
      </c>
      <c r="V1921">
        <v>10000</v>
      </c>
    </row>
    <row r="1922" spans="21:22" x14ac:dyDescent="0.25">
      <c r="U1922" s="5" t="s">
        <v>8219</v>
      </c>
      <c r="V1922">
        <v>650</v>
      </c>
    </row>
    <row r="1923" spans="21:22" x14ac:dyDescent="0.25">
      <c r="U1923" s="5" t="s">
        <v>8219</v>
      </c>
      <c r="V1923">
        <v>250000</v>
      </c>
    </row>
    <row r="1924" spans="21:22" x14ac:dyDescent="0.25">
      <c r="U1924" s="5" t="s">
        <v>8219</v>
      </c>
      <c r="V1924">
        <v>6000</v>
      </c>
    </row>
    <row r="1925" spans="21:22" x14ac:dyDescent="0.25">
      <c r="U1925" s="5" t="s">
        <v>8219</v>
      </c>
      <c r="V1925">
        <v>10000</v>
      </c>
    </row>
    <row r="1926" spans="21:22" x14ac:dyDescent="0.25">
      <c r="U1926" s="5" t="s">
        <v>8219</v>
      </c>
      <c r="V1926">
        <v>40000</v>
      </c>
    </row>
    <row r="1927" spans="21:22" x14ac:dyDescent="0.25">
      <c r="U1927" s="5" t="s">
        <v>8219</v>
      </c>
      <c r="V1927">
        <v>100000</v>
      </c>
    </row>
    <row r="1928" spans="21:22" x14ac:dyDescent="0.25">
      <c r="U1928" s="5" t="s">
        <v>8219</v>
      </c>
      <c r="V1928">
        <v>7500</v>
      </c>
    </row>
    <row r="1929" spans="21:22" x14ac:dyDescent="0.25">
      <c r="U1929" s="5" t="s">
        <v>8219</v>
      </c>
      <c r="V1929">
        <v>800</v>
      </c>
    </row>
    <row r="1930" spans="21:22" x14ac:dyDescent="0.25">
      <c r="U1930" s="5" t="s">
        <v>8219</v>
      </c>
      <c r="V1930">
        <v>100000</v>
      </c>
    </row>
    <row r="1931" spans="21:22" x14ac:dyDescent="0.25">
      <c r="U1931" s="5" t="s">
        <v>8219</v>
      </c>
      <c r="V1931">
        <v>50000</v>
      </c>
    </row>
    <row r="1932" spans="21:22" x14ac:dyDescent="0.25">
      <c r="U1932" s="5" t="s">
        <v>8219</v>
      </c>
      <c r="V1932">
        <v>48000</v>
      </c>
    </row>
    <row r="1933" spans="21:22" x14ac:dyDescent="0.25">
      <c r="U1933" s="5" t="s">
        <v>8219</v>
      </c>
      <c r="V1933">
        <v>50000</v>
      </c>
    </row>
    <row r="1934" spans="21:22" x14ac:dyDescent="0.25">
      <c r="U1934" s="5" t="s">
        <v>8219</v>
      </c>
      <c r="V1934">
        <v>35000</v>
      </c>
    </row>
    <row r="1935" spans="21:22" x14ac:dyDescent="0.25">
      <c r="U1935" s="5" t="s">
        <v>8219</v>
      </c>
      <c r="V1935">
        <v>15000</v>
      </c>
    </row>
    <row r="1936" spans="21:22" x14ac:dyDescent="0.25">
      <c r="U1936" s="5" t="s">
        <v>8219</v>
      </c>
      <c r="V1936">
        <v>50000</v>
      </c>
    </row>
    <row r="1937" spans="21:22" x14ac:dyDescent="0.25">
      <c r="U1937" s="5" t="s">
        <v>8219</v>
      </c>
      <c r="V1937">
        <v>42000</v>
      </c>
    </row>
    <row r="1938" spans="21:22" x14ac:dyDescent="0.25">
      <c r="U1938" s="5" t="s">
        <v>8219</v>
      </c>
      <c r="V1938">
        <v>60000</v>
      </c>
    </row>
    <row r="1939" spans="21:22" x14ac:dyDescent="0.25">
      <c r="U1939" s="5" t="s">
        <v>8219</v>
      </c>
      <c r="V1939">
        <v>30000</v>
      </c>
    </row>
    <row r="1940" spans="21:22" x14ac:dyDescent="0.25">
      <c r="U1940" s="5" t="s">
        <v>8219</v>
      </c>
      <c r="V1940">
        <v>7000</v>
      </c>
    </row>
    <row r="1941" spans="21:22" x14ac:dyDescent="0.25">
      <c r="U1941" s="5" t="s">
        <v>8219</v>
      </c>
      <c r="V1941">
        <v>10000</v>
      </c>
    </row>
    <row r="1942" spans="21:22" x14ac:dyDescent="0.25">
      <c r="U1942" s="5" t="s">
        <v>8219</v>
      </c>
      <c r="V1942">
        <v>70000</v>
      </c>
    </row>
    <row r="1943" spans="21:22" x14ac:dyDescent="0.25">
      <c r="U1943" s="5" t="s">
        <v>8219</v>
      </c>
      <c r="V1943">
        <v>10000</v>
      </c>
    </row>
    <row r="1944" spans="21:22" x14ac:dyDescent="0.25">
      <c r="U1944" s="5" t="s">
        <v>8219</v>
      </c>
      <c r="V1944">
        <v>10000</v>
      </c>
    </row>
    <row r="1945" spans="21:22" x14ac:dyDescent="0.25">
      <c r="U1945" s="5" t="s">
        <v>8219</v>
      </c>
      <c r="V1945">
        <v>19000</v>
      </c>
    </row>
    <row r="1946" spans="21:22" x14ac:dyDescent="0.25">
      <c r="U1946" s="5" t="s">
        <v>8219</v>
      </c>
      <c r="V1946">
        <v>89200</v>
      </c>
    </row>
    <row r="1947" spans="21:22" x14ac:dyDescent="0.25">
      <c r="U1947" s="5" t="s">
        <v>8219</v>
      </c>
      <c r="V1947">
        <v>5000</v>
      </c>
    </row>
    <row r="1948" spans="21:22" x14ac:dyDescent="0.25">
      <c r="U1948" s="5" t="s">
        <v>8219</v>
      </c>
      <c r="V1948">
        <v>100000</v>
      </c>
    </row>
    <row r="1949" spans="21:22" x14ac:dyDescent="0.25">
      <c r="U1949" s="5" t="s">
        <v>8219</v>
      </c>
      <c r="V1949">
        <v>20000</v>
      </c>
    </row>
    <row r="1950" spans="21:22" x14ac:dyDescent="0.25">
      <c r="U1950" s="5" t="s">
        <v>8219</v>
      </c>
      <c r="V1950">
        <v>50000</v>
      </c>
    </row>
    <row r="1951" spans="21:22" x14ac:dyDescent="0.25">
      <c r="U1951" s="5" t="s">
        <v>8219</v>
      </c>
      <c r="V1951">
        <v>20000</v>
      </c>
    </row>
    <row r="1952" spans="21:22" x14ac:dyDescent="0.25">
      <c r="U1952" s="5" t="s">
        <v>8219</v>
      </c>
      <c r="V1952">
        <v>5000</v>
      </c>
    </row>
    <row r="1953" spans="21:22" x14ac:dyDescent="0.25">
      <c r="U1953" s="5" t="s">
        <v>8219</v>
      </c>
      <c r="V1953">
        <v>400000</v>
      </c>
    </row>
    <row r="1954" spans="21:22" x14ac:dyDescent="0.25">
      <c r="U1954" s="5" t="s">
        <v>8219</v>
      </c>
      <c r="V1954">
        <v>2500</v>
      </c>
    </row>
    <row r="1955" spans="21:22" x14ac:dyDescent="0.25">
      <c r="U1955" s="5" t="s">
        <v>8219</v>
      </c>
      <c r="V1955">
        <v>198000</v>
      </c>
    </row>
    <row r="1956" spans="21:22" x14ac:dyDescent="0.25">
      <c r="U1956" s="5" t="s">
        <v>8219</v>
      </c>
      <c r="V1956">
        <v>20000</v>
      </c>
    </row>
    <row r="1957" spans="21:22" x14ac:dyDescent="0.25">
      <c r="U1957" s="5" t="s">
        <v>8219</v>
      </c>
      <c r="V1957">
        <v>16000</v>
      </c>
    </row>
    <row r="1958" spans="21:22" x14ac:dyDescent="0.25">
      <c r="U1958" s="5" t="s">
        <v>8219</v>
      </c>
      <c r="V1958">
        <v>4000</v>
      </c>
    </row>
    <row r="1959" spans="21:22" x14ac:dyDescent="0.25">
      <c r="U1959" s="5" t="s">
        <v>8219</v>
      </c>
      <c r="V1959">
        <v>50000</v>
      </c>
    </row>
    <row r="1960" spans="21:22" x14ac:dyDescent="0.25">
      <c r="U1960" s="5" t="s">
        <v>8219</v>
      </c>
      <c r="V1960">
        <v>50000</v>
      </c>
    </row>
    <row r="1961" spans="21:22" x14ac:dyDescent="0.25">
      <c r="U1961" s="5" t="s">
        <v>8219</v>
      </c>
      <c r="V1961">
        <v>200000</v>
      </c>
    </row>
    <row r="1962" spans="21:22" x14ac:dyDescent="0.25">
      <c r="U1962" s="5" t="s">
        <v>8219</v>
      </c>
      <c r="V1962">
        <v>50000</v>
      </c>
    </row>
    <row r="1963" spans="21:22" x14ac:dyDescent="0.25">
      <c r="U1963" s="5" t="s">
        <v>8221</v>
      </c>
      <c r="V1963">
        <v>7500</v>
      </c>
    </row>
    <row r="1964" spans="21:22" x14ac:dyDescent="0.25">
      <c r="U1964" s="5" t="s">
        <v>8221</v>
      </c>
      <c r="V1964">
        <v>180000</v>
      </c>
    </row>
    <row r="1965" spans="21:22" x14ac:dyDescent="0.25">
      <c r="U1965" s="5" t="s">
        <v>8221</v>
      </c>
      <c r="V1965">
        <v>33000</v>
      </c>
    </row>
    <row r="1966" spans="21:22" x14ac:dyDescent="0.25">
      <c r="U1966" s="5" t="s">
        <v>8221</v>
      </c>
      <c r="V1966">
        <v>15000</v>
      </c>
    </row>
    <row r="1967" spans="21:22" x14ac:dyDescent="0.25">
      <c r="U1967" s="5" t="s">
        <v>8221</v>
      </c>
      <c r="V1967">
        <v>1600</v>
      </c>
    </row>
    <row r="1968" spans="21:22" x14ac:dyDescent="0.25">
      <c r="U1968" s="5" t="s">
        <v>8221</v>
      </c>
      <c r="V1968">
        <v>2000</v>
      </c>
    </row>
    <row r="1969" spans="21:22" x14ac:dyDescent="0.25">
      <c r="U1969" s="5" t="s">
        <v>8221</v>
      </c>
      <c r="V1969">
        <v>5500</v>
      </c>
    </row>
    <row r="1970" spans="21:22" x14ac:dyDescent="0.25">
      <c r="U1970" s="5" t="s">
        <v>8221</v>
      </c>
      <c r="V1970">
        <v>6000</v>
      </c>
    </row>
    <row r="1971" spans="21:22" x14ac:dyDescent="0.25">
      <c r="U1971" s="5" t="s">
        <v>8221</v>
      </c>
      <c r="V1971">
        <v>5000</v>
      </c>
    </row>
    <row r="1972" spans="21:22" x14ac:dyDescent="0.25">
      <c r="U1972" s="5" t="s">
        <v>8221</v>
      </c>
      <c r="V1972">
        <v>3000</v>
      </c>
    </row>
    <row r="1973" spans="21:22" x14ac:dyDescent="0.25">
      <c r="U1973" s="5" t="s">
        <v>8221</v>
      </c>
      <c r="V1973">
        <v>2000</v>
      </c>
    </row>
    <row r="1974" spans="21:22" x14ac:dyDescent="0.25">
      <c r="U1974" s="5" t="s">
        <v>8221</v>
      </c>
      <c r="V1974">
        <v>1500</v>
      </c>
    </row>
    <row r="1975" spans="21:22" x14ac:dyDescent="0.25">
      <c r="U1975" s="5" t="s">
        <v>8221</v>
      </c>
      <c r="V1975">
        <v>2000</v>
      </c>
    </row>
    <row r="1976" spans="21:22" x14ac:dyDescent="0.25">
      <c r="U1976" s="5" t="s">
        <v>8221</v>
      </c>
      <c r="V1976">
        <v>3200</v>
      </c>
    </row>
    <row r="1977" spans="21:22" x14ac:dyDescent="0.25">
      <c r="U1977" s="5" t="s">
        <v>8221</v>
      </c>
      <c r="V1977">
        <v>1000</v>
      </c>
    </row>
    <row r="1978" spans="21:22" x14ac:dyDescent="0.25">
      <c r="U1978" s="5" t="s">
        <v>8221</v>
      </c>
      <c r="V1978">
        <v>133800</v>
      </c>
    </row>
    <row r="1979" spans="21:22" x14ac:dyDescent="0.25">
      <c r="U1979" s="5" t="s">
        <v>8221</v>
      </c>
      <c r="V1979">
        <v>6500</v>
      </c>
    </row>
    <row r="1980" spans="21:22" x14ac:dyDescent="0.25">
      <c r="U1980" s="5" t="s">
        <v>8221</v>
      </c>
      <c r="V1980">
        <v>2500</v>
      </c>
    </row>
    <row r="1981" spans="21:22" x14ac:dyDescent="0.25">
      <c r="U1981" s="5" t="s">
        <v>8221</v>
      </c>
      <c r="V1981">
        <v>31000</v>
      </c>
    </row>
    <row r="1982" spans="21:22" x14ac:dyDescent="0.25">
      <c r="U1982" s="5" t="s">
        <v>8221</v>
      </c>
      <c r="V1982">
        <v>5000</v>
      </c>
    </row>
    <row r="1983" spans="21:22" x14ac:dyDescent="0.25">
      <c r="U1983" s="5" t="s">
        <v>8219</v>
      </c>
      <c r="V1983">
        <v>55000</v>
      </c>
    </row>
    <row r="1984" spans="21:22" x14ac:dyDescent="0.25">
      <c r="U1984" s="5" t="s">
        <v>8219</v>
      </c>
      <c r="V1984">
        <v>50000</v>
      </c>
    </row>
    <row r="1985" spans="21:22" x14ac:dyDescent="0.25">
      <c r="U1985" s="5" t="s">
        <v>8219</v>
      </c>
      <c r="V1985">
        <v>500</v>
      </c>
    </row>
    <row r="1986" spans="21:22" x14ac:dyDescent="0.25">
      <c r="U1986" s="5" t="s">
        <v>8219</v>
      </c>
      <c r="V1986">
        <v>50000</v>
      </c>
    </row>
    <row r="1987" spans="21:22" x14ac:dyDescent="0.25">
      <c r="U1987" s="5" t="s">
        <v>8219</v>
      </c>
      <c r="V1987">
        <v>30000</v>
      </c>
    </row>
    <row r="1988" spans="21:22" x14ac:dyDescent="0.25">
      <c r="U1988" s="5" t="s">
        <v>8219</v>
      </c>
      <c r="V1988">
        <v>50000</v>
      </c>
    </row>
    <row r="1989" spans="21:22" x14ac:dyDescent="0.25">
      <c r="U1989" s="5" t="s">
        <v>8219</v>
      </c>
      <c r="V1989">
        <v>10000</v>
      </c>
    </row>
    <row r="1990" spans="21:22" x14ac:dyDescent="0.25">
      <c r="U1990" s="5" t="s">
        <v>8219</v>
      </c>
      <c r="V1990">
        <v>1570.79</v>
      </c>
    </row>
    <row r="1991" spans="21:22" x14ac:dyDescent="0.25">
      <c r="U1991" s="5" t="s">
        <v>8219</v>
      </c>
      <c r="V1991">
        <v>50000</v>
      </c>
    </row>
    <row r="1992" spans="21:22" x14ac:dyDescent="0.25">
      <c r="U1992" s="5" t="s">
        <v>8219</v>
      </c>
      <c r="V1992">
        <v>30000</v>
      </c>
    </row>
    <row r="1993" spans="21:22" x14ac:dyDescent="0.25">
      <c r="U1993" s="5" t="s">
        <v>8219</v>
      </c>
      <c r="V1993">
        <v>50000</v>
      </c>
    </row>
    <row r="1994" spans="21:22" x14ac:dyDescent="0.25">
      <c r="U1994" s="5" t="s">
        <v>8219</v>
      </c>
      <c r="V1994">
        <v>5000</v>
      </c>
    </row>
    <row r="1995" spans="21:22" x14ac:dyDescent="0.25">
      <c r="U1995" s="5" t="s">
        <v>8219</v>
      </c>
      <c r="V1995">
        <v>160000</v>
      </c>
    </row>
    <row r="1996" spans="21:22" x14ac:dyDescent="0.25">
      <c r="U1996" s="5" t="s">
        <v>8219</v>
      </c>
      <c r="V1996">
        <v>30000</v>
      </c>
    </row>
    <row r="1997" spans="21:22" x14ac:dyDescent="0.25">
      <c r="U1997" s="5" t="s">
        <v>8219</v>
      </c>
      <c r="V1997">
        <v>7200</v>
      </c>
    </row>
    <row r="1998" spans="21:22" x14ac:dyDescent="0.25">
      <c r="U1998" s="5" t="s">
        <v>8219</v>
      </c>
      <c r="V1998">
        <v>10000</v>
      </c>
    </row>
    <row r="1999" spans="21:22" x14ac:dyDescent="0.25">
      <c r="U1999" s="5" t="s">
        <v>8219</v>
      </c>
      <c r="V1999">
        <v>25000</v>
      </c>
    </row>
    <row r="2000" spans="21:22" x14ac:dyDescent="0.25">
      <c r="U2000" s="5" t="s">
        <v>8219</v>
      </c>
      <c r="V2000">
        <v>65000</v>
      </c>
    </row>
    <row r="2001" spans="21:22" x14ac:dyDescent="0.25">
      <c r="U2001" s="5" t="s">
        <v>8219</v>
      </c>
      <c r="V2001">
        <v>40000</v>
      </c>
    </row>
    <row r="2002" spans="21:22" x14ac:dyDescent="0.25">
      <c r="U2002" s="5" t="s">
        <v>8219</v>
      </c>
      <c r="V2002">
        <v>1500</v>
      </c>
    </row>
    <row r="2003" spans="21:22" x14ac:dyDescent="0.25">
      <c r="U2003" s="5" t="s">
        <v>8219</v>
      </c>
      <c r="V2003">
        <v>5000</v>
      </c>
    </row>
    <row r="2004" spans="21:22" x14ac:dyDescent="0.25">
      <c r="U2004" s="5" t="s">
        <v>8219</v>
      </c>
      <c r="V2004">
        <v>100000</v>
      </c>
    </row>
    <row r="2005" spans="21:22" x14ac:dyDescent="0.25">
      <c r="U2005" s="5" t="s">
        <v>8219</v>
      </c>
      <c r="V2005">
        <v>100000</v>
      </c>
    </row>
    <row r="2006" spans="21:22" x14ac:dyDescent="0.25">
      <c r="U2006" s="5" t="s">
        <v>8219</v>
      </c>
      <c r="V2006">
        <v>4000</v>
      </c>
    </row>
    <row r="2007" spans="21:22" x14ac:dyDescent="0.25">
      <c r="U2007" s="5" t="s">
        <v>8219</v>
      </c>
      <c r="V2007">
        <v>80000</v>
      </c>
    </row>
    <row r="2008" spans="21:22" x14ac:dyDescent="0.25">
      <c r="U2008" s="5" t="s">
        <v>8219</v>
      </c>
      <c r="V2008">
        <v>25000</v>
      </c>
    </row>
    <row r="2009" spans="21:22" x14ac:dyDescent="0.25">
      <c r="U2009" s="5" t="s">
        <v>8219</v>
      </c>
      <c r="V2009">
        <v>100000</v>
      </c>
    </row>
    <row r="2010" spans="21:22" x14ac:dyDescent="0.25">
      <c r="U2010" s="5" t="s">
        <v>8219</v>
      </c>
      <c r="V2010">
        <v>3000</v>
      </c>
    </row>
    <row r="2011" spans="21:22" x14ac:dyDescent="0.25">
      <c r="U2011" s="5" t="s">
        <v>8219</v>
      </c>
      <c r="V2011">
        <v>2500</v>
      </c>
    </row>
    <row r="2012" spans="21:22" x14ac:dyDescent="0.25">
      <c r="U2012" s="5" t="s">
        <v>8219</v>
      </c>
      <c r="V2012">
        <v>32768</v>
      </c>
    </row>
    <row r="2013" spans="21:22" x14ac:dyDescent="0.25">
      <c r="U2013" s="5" t="s">
        <v>8219</v>
      </c>
      <c r="V2013">
        <v>50000</v>
      </c>
    </row>
    <row r="2014" spans="21:22" x14ac:dyDescent="0.25">
      <c r="U2014" s="5" t="s">
        <v>8219</v>
      </c>
      <c r="V2014">
        <v>25000</v>
      </c>
    </row>
    <row r="2015" spans="21:22" x14ac:dyDescent="0.25">
      <c r="U2015" s="5" t="s">
        <v>8219</v>
      </c>
      <c r="V2015">
        <v>25000</v>
      </c>
    </row>
    <row r="2016" spans="21:22" x14ac:dyDescent="0.25">
      <c r="U2016" s="5" t="s">
        <v>8219</v>
      </c>
      <c r="V2016">
        <v>78000</v>
      </c>
    </row>
    <row r="2017" spans="21:22" x14ac:dyDescent="0.25">
      <c r="U2017" s="5" t="s">
        <v>8219</v>
      </c>
      <c r="V2017">
        <v>80000</v>
      </c>
    </row>
    <row r="2018" spans="21:22" x14ac:dyDescent="0.25">
      <c r="U2018" s="5" t="s">
        <v>8219</v>
      </c>
      <c r="V2018">
        <v>30000</v>
      </c>
    </row>
    <row r="2019" spans="21:22" x14ac:dyDescent="0.25">
      <c r="U2019" s="5" t="s">
        <v>8219</v>
      </c>
      <c r="V2019">
        <v>10000</v>
      </c>
    </row>
    <row r="2020" spans="21:22" x14ac:dyDescent="0.25">
      <c r="U2020" s="5" t="s">
        <v>8219</v>
      </c>
      <c r="V2020">
        <v>8000</v>
      </c>
    </row>
    <row r="2021" spans="21:22" x14ac:dyDescent="0.25">
      <c r="U2021" s="5" t="s">
        <v>8219</v>
      </c>
      <c r="V2021">
        <v>125000</v>
      </c>
    </row>
    <row r="2022" spans="21:22" x14ac:dyDescent="0.25">
      <c r="U2022" s="5" t="s">
        <v>8219</v>
      </c>
      <c r="V2022">
        <v>3000</v>
      </c>
    </row>
    <row r="2023" spans="21:22" x14ac:dyDescent="0.25">
      <c r="U2023" s="5" t="s">
        <v>8219</v>
      </c>
      <c r="V2023">
        <v>9500</v>
      </c>
    </row>
    <row r="2024" spans="21:22" x14ac:dyDescent="0.25">
      <c r="U2024" s="5" t="s">
        <v>8219</v>
      </c>
      <c r="V2024">
        <v>10000</v>
      </c>
    </row>
    <row r="2025" spans="21:22" x14ac:dyDescent="0.25">
      <c r="U2025" s="5" t="s">
        <v>8219</v>
      </c>
      <c r="V2025">
        <v>1385</v>
      </c>
    </row>
    <row r="2026" spans="21:22" x14ac:dyDescent="0.25">
      <c r="U2026" s="5" t="s">
        <v>8219</v>
      </c>
      <c r="V2026">
        <v>15000</v>
      </c>
    </row>
    <row r="2027" spans="21:22" x14ac:dyDescent="0.25">
      <c r="U2027" s="5" t="s">
        <v>8219</v>
      </c>
      <c r="V2027">
        <v>4900</v>
      </c>
    </row>
    <row r="2028" spans="21:22" x14ac:dyDescent="0.25">
      <c r="U2028" s="5" t="s">
        <v>8219</v>
      </c>
      <c r="V2028">
        <v>10000</v>
      </c>
    </row>
    <row r="2029" spans="21:22" x14ac:dyDescent="0.25">
      <c r="U2029" s="5" t="s">
        <v>8219</v>
      </c>
      <c r="V2029">
        <v>98000</v>
      </c>
    </row>
    <row r="2030" spans="21:22" x14ac:dyDescent="0.25">
      <c r="U2030" s="5" t="s">
        <v>8219</v>
      </c>
      <c r="V2030">
        <v>85000</v>
      </c>
    </row>
    <row r="2031" spans="21:22" x14ac:dyDescent="0.25">
      <c r="U2031" s="5" t="s">
        <v>8219</v>
      </c>
      <c r="V2031">
        <v>50000</v>
      </c>
    </row>
    <row r="2032" spans="21:22" x14ac:dyDescent="0.25">
      <c r="U2032" s="5" t="s">
        <v>8219</v>
      </c>
      <c r="V2032">
        <v>10000</v>
      </c>
    </row>
    <row r="2033" spans="21:22" x14ac:dyDescent="0.25">
      <c r="U2033" s="5" t="s">
        <v>8219</v>
      </c>
      <c r="V2033">
        <v>8000</v>
      </c>
    </row>
    <row r="2034" spans="21:22" x14ac:dyDescent="0.25">
      <c r="U2034" s="5" t="s">
        <v>8219</v>
      </c>
      <c r="V2034">
        <v>50000</v>
      </c>
    </row>
    <row r="2035" spans="21:22" x14ac:dyDescent="0.25">
      <c r="U2035" s="5" t="s">
        <v>8219</v>
      </c>
      <c r="V2035">
        <v>5000</v>
      </c>
    </row>
    <row r="2036" spans="21:22" x14ac:dyDescent="0.25">
      <c r="U2036" s="5" t="s">
        <v>8219</v>
      </c>
      <c r="V2036">
        <v>35000</v>
      </c>
    </row>
    <row r="2037" spans="21:22" x14ac:dyDescent="0.25">
      <c r="U2037" s="5" t="s">
        <v>8219</v>
      </c>
      <c r="V2037">
        <v>6000</v>
      </c>
    </row>
    <row r="2038" spans="21:22" x14ac:dyDescent="0.25">
      <c r="U2038" s="5" t="s">
        <v>8219</v>
      </c>
      <c r="V2038">
        <v>50000</v>
      </c>
    </row>
    <row r="2039" spans="21:22" x14ac:dyDescent="0.25">
      <c r="U2039" s="5" t="s">
        <v>8219</v>
      </c>
      <c r="V2039">
        <v>15000</v>
      </c>
    </row>
    <row r="2040" spans="21:22" x14ac:dyDescent="0.25">
      <c r="U2040" s="5" t="s">
        <v>8219</v>
      </c>
      <c r="V2040">
        <v>2560</v>
      </c>
    </row>
    <row r="2041" spans="21:22" x14ac:dyDescent="0.25">
      <c r="U2041" s="5" t="s">
        <v>8219</v>
      </c>
      <c r="V2041">
        <v>30000</v>
      </c>
    </row>
    <row r="2042" spans="21:22" x14ac:dyDescent="0.25">
      <c r="U2042" s="5" t="s">
        <v>8219</v>
      </c>
      <c r="V2042">
        <v>25000</v>
      </c>
    </row>
    <row r="2043" spans="21:22" x14ac:dyDescent="0.25">
      <c r="U2043" s="5" t="s">
        <v>8219</v>
      </c>
      <c r="V2043">
        <v>5000</v>
      </c>
    </row>
    <row r="2044" spans="21:22" x14ac:dyDescent="0.25">
      <c r="U2044" s="5" t="s">
        <v>8219</v>
      </c>
      <c r="V2044">
        <v>100000</v>
      </c>
    </row>
    <row r="2045" spans="21:22" x14ac:dyDescent="0.25">
      <c r="U2045" s="5" t="s">
        <v>8219</v>
      </c>
      <c r="V2045">
        <v>4000</v>
      </c>
    </row>
    <row r="2046" spans="21:22" x14ac:dyDescent="0.25">
      <c r="U2046" s="5" t="s">
        <v>8219</v>
      </c>
      <c r="V2046">
        <v>261962</v>
      </c>
    </row>
    <row r="2047" spans="21:22" x14ac:dyDescent="0.25">
      <c r="U2047" s="5" t="s">
        <v>8219</v>
      </c>
      <c r="V2047">
        <v>40000</v>
      </c>
    </row>
    <row r="2048" spans="21:22" x14ac:dyDescent="0.25">
      <c r="U2048" s="5" t="s">
        <v>8219</v>
      </c>
      <c r="V2048">
        <v>2000</v>
      </c>
    </row>
    <row r="2049" spans="21:22" x14ac:dyDescent="0.25">
      <c r="U2049" s="5" t="s">
        <v>8219</v>
      </c>
      <c r="V2049">
        <v>495</v>
      </c>
    </row>
    <row r="2050" spans="21:22" x14ac:dyDescent="0.25">
      <c r="U2050" s="5" t="s">
        <v>8219</v>
      </c>
      <c r="V2050">
        <v>25000</v>
      </c>
    </row>
    <row r="2051" spans="21:22" x14ac:dyDescent="0.25">
      <c r="U2051" s="5" t="s">
        <v>8219</v>
      </c>
      <c r="V2051">
        <v>50000</v>
      </c>
    </row>
    <row r="2052" spans="21:22" x14ac:dyDescent="0.25">
      <c r="U2052" s="5" t="s">
        <v>8219</v>
      </c>
      <c r="V2052">
        <v>125000</v>
      </c>
    </row>
    <row r="2053" spans="21:22" x14ac:dyDescent="0.25">
      <c r="U2053" s="5" t="s">
        <v>8219</v>
      </c>
      <c r="V2053">
        <v>20000</v>
      </c>
    </row>
    <row r="2054" spans="21:22" x14ac:dyDescent="0.25">
      <c r="U2054" s="5" t="s">
        <v>8219</v>
      </c>
      <c r="V2054">
        <v>71500</v>
      </c>
    </row>
    <row r="2055" spans="21:22" x14ac:dyDescent="0.25">
      <c r="U2055" s="5" t="s">
        <v>8219</v>
      </c>
      <c r="V2055">
        <v>100000</v>
      </c>
    </row>
    <row r="2056" spans="21:22" x14ac:dyDescent="0.25">
      <c r="U2056" s="5" t="s">
        <v>8219</v>
      </c>
      <c r="V2056">
        <v>600</v>
      </c>
    </row>
    <row r="2057" spans="21:22" x14ac:dyDescent="0.25">
      <c r="U2057" s="5" t="s">
        <v>8219</v>
      </c>
      <c r="V2057">
        <v>9999</v>
      </c>
    </row>
    <row r="2058" spans="21:22" x14ac:dyDescent="0.25">
      <c r="U2058" s="5" t="s">
        <v>8219</v>
      </c>
      <c r="V2058">
        <v>179000</v>
      </c>
    </row>
    <row r="2059" spans="21:22" x14ac:dyDescent="0.25">
      <c r="U2059" s="5" t="s">
        <v>8219</v>
      </c>
      <c r="V2059">
        <v>50000</v>
      </c>
    </row>
    <row r="2060" spans="21:22" x14ac:dyDescent="0.25">
      <c r="U2060" s="5" t="s">
        <v>8219</v>
      </c>
      <c r="V2060">
        <v>20000</v>
      </c>
    </row>
    <row r="2061" spans="21:22" x14ac:dyDescent="0.25">
      <c r="U2061" s="5" t="s">
        <v>8219</v>
      </c>
      <c r="V2061">
        <v>10000</v>
      </c>
    </row>
    <row r="2062" spans="21:22" x14ac:dyDescent="0.25">
      <c r="U2062" s="5" t="s">
        <v>8219</v>
      </c>
      <c r="V2062">
        <v>1000</v>
      </c>
    </row>
    <row r="2063" spans="21:22" x14ac:dyDescent="0.25">
      <c r="U2063" s="5" t="s">
        <v>8219</v>
      </c>
      <c r="V2063">
        <v>3500</v>
      </c>
    </row>
    <row r="2064" spans="21:22" x14ac:dyDescent="0.25">
      <c r="U2064" s="5" t="s">
        <v>8219</v>
      </c>
      <c r="V2064">
        <v>1500</v>
      </c>
    </row>
    <row r="2065" spans="21:22" x14ac:dyDescent="0.25">
      <c r="U2065" s="5" t="s">
        <v>8219</v>
      </c>
      <c r="V2065">
        <v>750</v>
      </c>
    </row>
    <row r="2066" spans="21:22" x14ac:dyDescent="0.25">
      <c r="U2066" s="5" t="s">
        <v>8219</v>
      </c>
      <c r="V2066">
        <v>3000</v>
      </c>
    </row>
    <row r="2067" spans="21:22" x14ac:dyDescent="0.25">
      <c r="U2067" s="5" t="s">
        <v>8219</v>
      </c>
      <c r="V2067">
        <v>6000</v>
      </c>
    </row>
    <row r="2068" spans="21:22" x14ac:dyDescent="0.25">
      <c r="U2068" s="5" t="s">
        <v>8219</v>
      </c>
      <c r="V2068">
        <v>4000</v>
      </c>
    </row>
    <row r="2069" spans="21:22" x14ac:dyDescent="0.25">
      <c r="U2069" s="5" t="s">
        <v>8219</v>
      </c>
      <c r="V2069">
        <v>1500</v>
      </c>
    </row>
    <row r="2070" spans="21:22" x14ac:dyDescent="0.25">
      <c r="U2070" s="5" t="s">
        <v>8219</v>
      </c>
      <c r="V2070">
        <v>3000</v>
      </c>
    </row>
    <row r="2071" spans="21:22" x14ac:dyDescent="0.25">
      <c r="U2071" s="5" t="s">
        <v>8219</v>
      </c>
      <c r="V2071">
        <v>2500</v>
      </c>
    </row>
    <row r="2072" spans="21:22" x14ac:dyDescent="0.25">
      <c r="U2072" s="5" t="s">
        <v>8219</v>
      </c>
      <c r="V2072">
        <v>8000</v>
      </c>
    </row>
    <row r="2073" spans="21:22" x14ac:dyDescent="0.25">
      <c r="U2073" s="5" t="s">
        <v>8219</v>
      </c>
      <c r="V2073">
        <v>18000</v>
      </c>
    </row>
    <row r="2074" spans="21:22" x14ac:dyDescent="0.25">
      <c r="U2074" s="5" t="s">
        <v>8219</v>
      </c>
      <c r="V2074">
        <v>6000</v>
      </c>
    </row>
    <row r="2075" spans="21:22" x14ac:dyDescent="0.25">
      <c r="U2075" s="5" t="s">
        <v>8219</v>
      </c>
      <c r="V2075">
        <v>1500</v>
      </c>
    </row>
    <row r="2076" spans="21:22" x14ac:dyDescent="0.25">
      <c r="U2076" s="5" t="s">
        <v>8219</v>
      </c>
      <c r="V2076">
        <v>3500</v>
      </c>
    </row>
    <row r="2077" spans="21:22" x14ac:dyDescent="0.25">
      <c r="U2077" s="5" t="s">
        <v>8219</v>
      </c>
      <c r="V2077">
        <v>2500</v>
      </c>
    </row>
    <row r="2078" spans="21:22" x14ac:dyDescent="0.25">
      <c r="U2078" s="5" t="s">
        <v>8219</v>
      </c>
      <c r="V2078">
        <v>600</v>
      </c>
    </row>
    <row r="2079" spans="21:22" x14ac:dyDescent="0.25">
      <c r="U2079" s="5" t="s">
        <v>8219</v>
      </c>
      <c r="V2079">
        <v>3000</v>
      </c>
    </row>
    <row r="2080" spans="21:22" x14ac:dyDescent="0.25">
      <c r="U2080" s="5" t="s">
        <v>8219</v>
      </c>
      <c r="V2080">
        <v>6000</v>
      </c>
    </row>
    <row r="2081" spans="21:22" x14ac:dyDescent="0.25">
      <c r="U2081" s="5" t="s">
        <v>8219</v>
      </c>
      <c r="V2081">
        <v>3000</v>
      </c>
    </row>
    <row r="2082" spans="21:22" x14ac:dyDescent="0.25">
      <c r="U2082" s="5" t="s">
        <v>8219</v>
      </c>
      <c r="V2082">
        <v>600</v>
      </c>
    </row>
    <row r="2083" spans="21:22" x14ac:dyDescent="0.25">
      <c r="U2083" s="5" t="s">
        <v>8219</v>
      </c>
      <c r="V2083">
        <v>2000</v>
      </c>
    </row>
    <row r="2084" spans="21:22" x14ac:dyDescent="0.25">
      <c r="U2084" s="5" t="s">
        <v>8219</v>
      </c>
      <c r="V2084">
        <v>1000</v>
      </c>
    </row>
    <row r="2085" spans="21:22" x14ac:dyDescent="0.25">
      <c r="U2085" s="5" t="s">
        <v>8219</v>
      </c>
      <c r="V2085">
        <v>7777</v>
      </c>
    </row>
    <row r="2086" spans="21:22" x14ac:dyDescent="0.25">
      <c r="U2086" s="5" t="s">
        <v>8219</v>
      </c>
      <c r="V2086">
        <v>800</v>
      </c>
    </row>
    <row r="2087" spans="21:22" x14ac:dyDescent="0.25">
      <c r="U2087" s="5" t="s">
        <v>8219</v>
      </c>
      <c r="V2087">
        <v>2000</v>
      </c>
    </row>
    <row r="2088" spans="21:22" x14ac:dyDescent="0.25">
      <c r="U2088" s="5" t="s">
        <v>8219</v>
      </c>
      <c r="V2088">
        <v>2200</v>
      </c>
    </row>
    <row r="2089" spans="21:22" x14ac:dyDescent="0.25">
      <c r="U2089" s="5" t="s">
        <v>8219</v>
      </c>
      <c r="V2089">
        <v>2000</v>
      </c>
    </row>
    <row r="2090" spans="21:22" x14ac:dyDescent="0.25">
      <c r="U2090" s="5" t="s">
        <v>8219</v>
      </c>
      <c r="V2090">
        <v>16000</v>
      </c>
    </row>
    <row r="2091" spans="21:22" x14ac:dyDescent="0.25">
      <c r="U2091" s="5" t="s">
        <v>8219</v>
      </c>
      <c r="V2091">
        <v>4000</v>
      </c>
    </row>
    <row r="2092" spans="21:22" x14ac:dyDescent="0.25">
      <c r="U2092" s="5" t="s">
        <v>8219</v>
      </c>
      <c r="V2092">
        <v>2000</v>
      </c>
    </row>
    <row r="2093" spans="21:22" x14ac:dyDescent="0.25">
      <c r="U2093" s="5" t="s">
        <v>8219</v>
      </c>
      <c r="V2093">
        <v>2000</v>
      </c>
    </row>
    <row r="2094" spans="21:22" x14ac:dyDescent="0.25">
      <c r="U2094" s="5" t="s">
        <v>8219</v>
      </c>
      <c r="V2094">
        <v>300</v>
      </c>
    </row>
    <row r="2095" spans="21:22" x14ac:dyDescent="0.25">
      <c r="U2095" s="5" t="s">
        <v>8219</v>
      </c>
      <c r="V2095">
        <v>7000</v>
      </c>
    </row>
    <row r="2096" spans="21:22" x14ac:dyDescent="0.25">
      <c r="U2096" s="5" t="s">
        <v>8219</v>
      </c>
      <c r="V2096">
        <v>5000</v>
      </c>
    </row>
    <row r="2097" spans="21:22" x14ac:dyDescent="0.25">
      <c r="U2097" s="5" t="s">
        <v>8219</v>
      </c>
      <c r="V2097">
        <v>1500</v>
      </c>
    </row>
    <row r="2098" spans="21:22" x14ac:dyDescent="0.25">
      <c r="U2098" s="5" t="s">
        <v>8219</v>
      </c>
      <c r="V2098">
        <v>48000</v>
      </c>
    </row>
    <row r="2099" spans="21:22" x14ac:dyDescent="0.25">
      <c r="U2099" s="5" t="s">
        <v>8219</v>
      </c>
      <c r="V2099">
        <v>1200</v>
      </c>
    </row>
    <row r="2100" spans="21:22" x14ac:dyDescent="0.25">
      <c r="U2100" s="5" t="s">
        <v>8219</v>
      </c>
      <c r="V2100">
        <v>1000</v>
      </c>
    </row>
    <row r="2101" spans="21:22" x14ac:dyDescent="0.25">
      <c r="U2101" s="5" t="s">
        <v>8219</v>
      </c>
      <c r="V2101">
        <v>2000</v>
      </c>
    </row>
    <row r="2102" spans="21:22" x14ac:dyDescent="0.25">
      <c r="U2102" s="5" t="s">
        <v>8219</v>
      </c>
      <c r="V2102">
        <v>8000</v>
      </c>
    </row>
    <row r="2103" spans="21:22" x14ac:dyDescent="0.25">
      <c r="U2103" s="5" t="s">
        <v>8221</v>
      </c>
      <c r="V2103">
        <v>50000</v>
      </c>
    </row>
    <row r="2104" spans="21:22" x14ac:dyDescent="0.25">
      <c r="U2104" s="5" t="s">
        <v>8221</v>
      </c>
      <c r="V2104">
        <v>80000</v>
      </c>
    </row>
    <row r="2105" spans="21:22" x14ac:dyDescent="0.25">
      <c r="U2105" s="5" t="s">
        <v>8221</v>
      </c>
      <c r="V2105">
        <v>500</v>
      </c>
    </row>
    <row r="2106" spans="21:22" x14ac:dyDescent="0.25">
      <c r="U2106" s="5" t="s">
        <v>8221</v>
      </c>
      <c r="V2106">
        <v>1100</v>
      </c>
    </row>
    <row r="2107" spans="21:22" x14ac:dyDescent="0.25">
      <c r="U2107" s="5" t="s">
        <v>8221</v>
      </c>
      <c r="V2107">
        <v>60000</v>
      </c>
    </row>
    <row r="2108" spans="21:22" x14ac:dyDescent="0.25">
      <c r="U2108" s="5" t="s">
        <v>8221</v>
      </c>
      <c r="V2108">
        <v>20000</v>
      </c>
    </row>
    <row r="2109" spans="21:22" x14ac:dyDescent="0.25">
      <c r="U2109" s="5" t="s">
        <v>8221</v>
      </c>
      <c r="V2109">
        <v>28000</v>
      </c>
    </row>
    <row r="2110" spans="21:22" x14ac:dyDescent="0.25">
      <c r="U2110" s="5" t="s">
        <v>8221</v>
      </c>
      <c r="V2110">
        <v>15000</v>
      </c>
    </row>
    <row r="2111" spans="21:22" x14ac:dyDescent="0.25">
      <c r="U2111" s="5" t="s">
        <v>8221</v>
      </c>
      <c r="V2111">
        <v>2000</v>
      </c>
    </row>
    <row r="2112" spans="21:22" x14ac:dyDescent="0.25">
      <c r="U2112" s="5" t="s">
        <v>8221</v>
      </c>
      <c r="V2112">
        <v>42000</v>
      </c>
    </row>
    <row r="2113" spans="21:22" x14ac:dyDescent="0.25">
      <c r="U2113" s="5" t="s">
        <v>8221</v>
      </c>
      <c r="V2113">
        <v>500</v>
      </c>
    </row>
    <row r="2114" spans="21:22" x14ac:dyDescent="0.25">
      <c r="U2114" s="5" t="s">
        <v>8221</v>
      </c>
      <c r="V2114">
        <v>100000</v>
      </c>
    </row>
    <row r="2115" spans="21:22" x14ac:dyDescent="0.25">
      <c r="U2115" s="5" t="s">
        <v>8221</v>
      </c>
      <c r="V2115">
        <v>1000</v>
      </c>
    </row>
    <row r="2116" spans="21:22" x14ac:dyDescent="0.25">
      <c r="U2116" s="5" t="s">
        <v>8221</v>
      </c>
      <c r="V2116">
        <v>6000</v>
      </c>
    </row>
    <row r="2117" spans="21:22" x14ac:dyDescent="0.25">
      <c r="U2117" s="5" t="s">
        <v>8221</v>
      </c>
      <c r="V2117">
        <v>5000</v>
      </c>
    </row>
    <row r="2118" spans="21:22" x14ac:dyDescent="0.25">
      <c r="U2118" s="5" t="s">
        <v>8221</v>
      </c>
      <c r="V2118">
        <v>80000</v>
      </c>
    </row>
    <row r="2119" spans="21:22" x14ac:dyDescent="0.25">
      <c r="U2119" s="5" t="s">
        <v>8221</v>
      </c>
      <c r="V2119">
        <v>50000</v>
      </c>
    </row>
    <row r="2120" spans="21:22" x14ac:dyDescent="0.25">
      <c r="U2120" s="5" t="s">
        <v>8221</v>
      </c>
      <c r="V2120">
        <v>1000</v>
      </c>
    </row>
    <row r="2121" spans="21:22" x14ac:dyDescent="0.25">
      <c r="U2121" s="5" t="s">
        <v>8221</v>
      </c>
      <c r="V2121">
        <v>30000</v>
      </c>
    </row>
    <row r="2122" spans="21:22" x14ac:dyDescent="0.25">
      <c r="U2122" s="5" t="s">
        <v>8221</v>
      </c>
      <c r="V2122">
        <v>500000</v>
      </c>
    </row>
    <row r="2123" spans="21:22" x14ac:dyDescent="0.25">
      <c r="U2123" s="5" t="s">
        <v>8221</v>
      </c>
      <c r="V2123">
        <v>15000</v>
      </c>
    </row>
    <row r="2124" spans="21:22" x14ac:dyDescent="0.25">
      <c r="U2124" s="5" t="s">
        <v>8221</v>
      </c>
      <c r="V2124">
        <v>10500</v>
      </c>
    </row>
    <row r="2125" spans="21:22" x14ac:dyDescent="0.25">
      <c r="U2125" s="5" t="s">
        <v>8221</v>
      </c>
      <c r="V2125">
        <v>2000</v>
      </c>
    </row>
    <row r="2126" spans="21:22" x14ac:dyDescent="0.25">
      <c r="U2126" s="5" t="s">
        <v>8221</v>
      </c>
      <c r="V2126">
        <v>35500</v>
      </c>
    </row>
    <row r="2127" spans="21:22" x14ac:dyDescent="0.25">
      <c r="U2127" s="5" t="s">
        <v>8221</v>
      </c>
      <c r="V2127">
        <v>15000</v>
      </c>
    </row>
    <row r="2128" spans="21:22" x14ac:dyDescent="0.25">
      <c r="U2128" s="5" t="s">
        <v>8221</v>
      </c>
      <c r="V2128">
        <v>5000</v>
      </c>
    </row>
    <row r="2129" spans="21:22" x14ac:dyDescent="0.25">
      <c r="U2129" s="5" t="s">
        <v>8221</v>
      </c>
      <c r="V2129">
        <v>390000</v>
      </c>
    </row>
    <row r="2130" spans="21:22" x14ac:dyDescent="0.25">
      <c r="U2130" s="5" t="s">
        <v>8221</v>
      </c>
      <c r="V2130">
        <v>100</v>
      </c>
    </row>
    <row r="2131" spans="21:22" x14ac:dyDescent="0.25">
      <c r="U2131" s="5" t="s">
        <v>8221</v>
      </c>
      <c r="V2131">
        <v>2000</v>
      </c>
    </row>
    <row r="2132" spans="21:22" x14ac:dyDescent="0.25">
      <c r="U2132" s="5" t="s">
        <v>8221</v>
      </c>
      <c r="V2132">
        <v>50000</v>
      </c>
    </row>
    <row r="2133" spans="21:22" x14ac:dyDescent="0.25">
      <c r="U2133" s="5" t="s">
        <v>8221</v>
      </c>
      <c r="V2133">
        <v>45000</v>
      </c>
    </row>
    <row r="2134" spans="21:22" x14ac:dyDescent="0.25">
      <c r="U2134" s="5" t="s">
        <v>8221</v>
      </c>
      <c r="V2134">
        <v>30000</v>
      </c>
    </row>
    <row r="2135" spans="21:22" x14ac:dyDescent="0.25">
      <c r="U2135" s="5" t="s">
        <v>8221</v>
      </c>
      <c r="V2135">
        <v>372625</v>
      </c>
    </row>
    <row r="2136" spans="21:22" x14ac:dyDescent="0.25">
      <c r="U2136" s="5" t="s">
        <v>8221</v>
      </c>
      <c r="V2136">
        <v>250</v>
      </c>
    </row>
    <row r="2137" spans="21:22" x14ac:dyDescent="0.25">
      <c r="U2137" s="5" t="s">
        <v>8221</v>
      </c>
      <c r="V2137">
        <v>5000</v>
      </c>
    </row>
    <row r="2138" spans="21:22" x14ac:dyDescent="0.25">
      <c r="U2138" s="5" t="s">
        <v>8221</v>
      </c>
      <c r="V2138">
        <v>56000</v>
      </c>
    </row>
    <row r="2139" spans="21:22" x14ac:dyDescent="0.25">
      <c r="U2139" s="5" t="s">
        <v>8221</v>
      </c>
      <c r="V2139">
        <v>75000</v>
      </c>
    </row>
    <row r="2140" spans="21:22" x14ac:dyDescent="0.25">
      <c r="U2140" s="5" t="s">
        <v>8221</v>
      </c>
      <c r="V2140">
        <v>300000</v>
      </c>
    </row>
    <row r="2141" spans="21:22" x14ac:dyDescent="0.25">
      <c r="U2141" s="5" t="s">
        <v>8221</v>
      </c>
      <c r="V2141">
        <v>3600</v>
      </c>
    </row>
    <row r="2142" spans="21:22" x14ac:dyDescent="0.25">
      <c r="U2142" s="5" t="s">
        <v>8221</v>
      </c>
      <c r="V2142">
        <v>10000</v>
      </c>
    </row>
    <row r="2143" spans="21:22" x14ac:dyDescent="0.25">
      <c r="U2143" s="5" t="s">
        <v>8219</v>
      </c>
      <c r="V2143">
        <v>400</v>
      </c>
    </row>
    <row r="2144" spans="21:22" x14ac:dyDescent="0.25">
      <c r="U2144" s="5" t="s">
        <v>8219</v>
      </c>
      <c r="V2144">
        <v>4500</v>
      </c>
    </row>
    <row r="2145" spans="21:22" x14ac:dyDescent="0.25">
      <c r="U2145" s="5" t="s">
        <v>8219</v>
      </c>
      <c r="V2145">
        <v>2500</v>
      </c>
    </row>
    <row r="2146" spans="21:22" x14ac:dyDescent="0.25">
      <c r="U2146" s="5" t="s">
        <v>8219</v>
      </c>
      <c r="V2146">
        <v>5500</v>
      </c>
    </row>
    <row r="2147" spans="21:22" x14ac:dyDescent="0.25">
      <c r="U2147" s="5" t="s">
        <v>8219</v>
      </c>
      <c r="V2147">
        <v>2500</v>
      </c>
    </row>
    <row r="2148" spans="21:22" x14ac:dyDescent="0.25">
      <c r="U2148" s="5" t="s">
        <v>8219</v>
      </c>
      <c r="V2148">
        <v>2000</v>
      </c>
    </row>
    <row r="2149" spans="21:22" x14ac:dyDescent="0.25">
      <c r="U2149" s="5" t="s">
        <v>8219</v>
      </c>
      <c r="V2149">
        <v>150</v>
      </c>
    </row>
    <row r="2150" spans="21:22" x14ac:dyDescent="0.25">
      <c r="U2150" s="5" t="s">
        <v>8219</v>
      </c>
      <c r="V2150">
        <v>18000</v>
      </c>
    </row>
    <row r="2151" spans="21:22" x14ac:dyDescent="0.25">
      <c r="U2151" s="5" t="s">
        <v>8219</v>
      </c>
      <c r="V2151">
        <v>153</v>
      </c>
    </row>
    <row r="2152" spans="21:22" x14ac:dyDescent="0.25">
      <c r="U2152" s="5" t="s">
        <v>8219</v>
      </c>
      <c r="V2152">
        <v>350</v>
      </c>
    </row>
    <row r="2153" spans="21:22" x14ac:dyDescent="0.25">
      <c r="U2153" s="5" t="s">
        <v>8219</v>
      </c>
      <c r="V2153">
        <v>4000</v>
      </c>
    </row>
    <row r="2154" spans="21:22" x14ac:dyDescent="0.25">
      <c r="U2154" s="5" t="s">
        <v>8219</v>
      </c>
      <c r="V2154">
        <v>1000</v>
      </c>
    </row>
    <row r="2155" spans="21:22" x14ac:dyDescent="0.25">
      <c r="U2155" s="5" t="s">
        <v>8219</v>
      </c>
      <c r="V2155">
        <v>4200</v>
      </c>
    </row>
    <row r="2156" spans="21:22" x14ac:dyDescent="0.25">
      <c r="U2156" s="5" t="s">
        <v>8219</v>
      </c>
      <c r="V2156">
        <v>4000</v>
      </c>
    </row>
    <row r="2157" spans="21:22" x14ac:dyDescent="0.25">
      <c r="U2157" s="5" t="s">
        <v>8219</v>
      </c>
      <c r="V2157">
        <v>700</v>
      </c>
    </row>
    <row r="2158" spans="21:22" x14ac:dyDescent="0.25">
      <c r="U2158" s="5" t="s">
        <v>8219</v>
      </c>
      <c r="V2158">
        <v>5000</v>
      </c>
    </row>
    <row r="2159" spans="21:22" x14ac:dyDescent="0.25">
      <c r="U2159" s="5" t="s">
        <v>8219</v>
      </c>
      <c r="V2159">
        <v>2500</v>
      </c>
    </row>
    <row r="2160" spans="21:22" x14ac:dyDescent="0.25">
      <c r="U2160" s="5" t="s">
        <v>8219</v>
      </c>
      <c r="V2160">
        <v>25000</v>
      </c>
    </row>
    <row r="2161" spans="21:22" x14ac:dyDescent="0.25">
      <c r="U2161" s="5" t="s">
        <v>8219</v>
      </c>
      <c r="V2161">
        <v>1000</v>
      </c>
    </row>
    <row r="2162" spans="21:22" x14ac:dyDescent="0.25">
      <c r="U2162" s="5" t="s">
        <v>8219</v>
      </c>
      <c r="V2162">
        <v>5000</v>
      </c>
    </row>
    <row r="2163" spans="21:22" x14ac:dyDescent="0.25">
      <c r="U2163" s="5" t="s">
        <v>8219</v>
      </c>
      <c r="V2163">
        <v>2000</v>
      </c>
    </row>
    <row r="2164" spans="21:22" x14ac:dyDescent="0.25">
      <c r="U2164" s="5" t="s">
        <v>8219</v>
      </c>
      <c r="V2164">
        <v>3000</v>
      </c>
    </row>
    <row r="2165" spans="21:22" x14ac:dyDescent="0.25">
      <c r="U2165" s="5" t="s">
        <v>8219</v>
      </c>
      <c r="V2165">
        <v>1800</v>
      </c>
    </row>
    <row r="2166" spans="21:22" x14ac:dyDescent="0.25">
      <c r="U2166" s="5" t="s">
        <v>8219</v>
      </c>
      <c r="V2166">
        <v>10000</v>
      </c>
    </row>
    <row r="2167" spans="21:22" x14ac:dyDescent="0.25">
      <c r="U2167" s="5" t="s">
        <v>8219</v>
      </c>
      <c r="V2167">
        <v>5000</v>
      </c>
    </row>
    <row r="2168" spans="21:22" x14ac:dyDescent="0.25">
      <c r="U2168" s="5" t="s">
        <v>8219</v>
      </c>
      <c r="V2168">
        <v>20000</v>
      </c>
    </row>
    <row r="2169" spans="21:22" x14ac:dyDescent="0.25">
      <c r="U2169" s="5" t="s">
        <v>8219</v>
      </c>
      <c r="V2169">
        <v>20000</v>
      </c>
    </row>
    <row r="2170" spans="21:22" x14ac:dyDescent="0.25">
      <c r="U2170" s="5" t="s">
        <v>8219</v>
      </c>
      <c r="V2170">
        <v>5494</v>
      </c>
    </row>
    <row r="2171" spans="21:22" x14ac:dyDescent="0.25">
      <c r="U2171" s="5" t="s">
        <v>8219</v>
      </c>
      <c r="V2171">
        <v>1200</v>
      </c>
    </row>
    <row r="2172" spans="21:22" x14ac:dyDescent="0.25">
      <c r="U2172" s="5" t="s">
        <v>8219</v>
      </c>
      <c r="V2172">
        <v>19000</v>
      </c>
    </row>
    <row r="2173" spans="21:22" x14ac:dyDescent="0.25">
      <c r="U2173" s="5" t="s">
        <v>8219</v>
      </c>
      <c r="V2173">
        <v>750</v>
      </c>
    </row>
    <row r="2174" spans="21:22" x14ac:dyDescent="0.25">
      <c r="U2174" s="5" t="s">
        <v>8219</v>
      </c>
      <c r="V2174">
        <v>12000</v>
      </c>
    </row>
    <row r="2175" spans="21:22" x14ac:dyDescent="0.25">
      <c r="U2175" s="5" t="s">
        <v>8219</v>
      </c>
      <c r="V2175">
        <v>15000</v>
      </c>
    </row>
    <row r="2176" spans="21:22" x14ac:dyDescent="0.25">
      <c r="U2176" s="5" t="s">
        <v>8219</v>
      </c>
      <c r="V2176">
        <v>10000</v>
      </c>
    </row>
    <row r="2177" spans="21:22" x14ac:dyDescent="0.25">
      <c r="U2177" s="5" t="s">
        <v>8219</v>
      </c>
      <c r="V2177">
        <v>4600</v>
      </c>
    </row>
    <row r="2178" spans="21:22" x14ac:dyDescent="0.25">
      <c r="U2178" s="5" t="s">
        <v>8219</v>
      </c>
      <c r="V2178">
        <v>14000</v>
      </c>
    </row>
    <row r="2179" spans="21:22" x14ac:dyDescent="0.25">
      <c r="U2179" s="5" t="s">
        <v>8219</v>
      </c>
      <c r="V2179">
        <v>30000</v>
      </c>
    </row>
    <row r="2180" spans="21:22" x14ac:dyDescent="0.25">
      <c r="U2180" s="5" t="s">
        <v>8219</v>
      </c>
      <c r="V2180">
        <v>40000</v>
      </c>
    </row>
    <row r="2181" spans="21:22" x14ac:dyDescent="0.25">
      <c r="U2181" s="5" t="s">
        <v>8219</v>
      </c>
      <c r="V2181">
        <v>9000</v>
      </c>
    </row>
    <row r="2182" spans="21:22" x14ac:dyDescent="0.25">
      <c r="U2182" s="5" t="s">
        <v>8219</v>
      </c>
      <c r="V2182">
        <v>2000</v>
      </c>
    </row>
    <row r="2183" spans="21:22" x14ac:dyDescent="0.25">
      <c r="U2183" s="5" t="s">
        <v>8219</v>
      </c>
      <c r="V2183">
        <v>110</v>
      </c>
    </row>
    <row r="2184" spans="21:22" x14ac:dyDescent="0.25">
      <c r="U2184" s="5" t="s">
        <v>8219</v>
      </c>
      <c r="V2184">
        <v>4000</v>
      </c>
    </row>
    <row r="2185" spans="21:22" x14ac:dyDescent="0.25">
      <c r="U2185" s="5" t="s">
        <v>8219</v>
      </c>
      <c r="V2185">
        <v>2000</v>
      </c>
    </row>
    <row r="2186" spans="21:22" x14ac:dyDescent="0.25">
      <c r="U2186" s="5" t="s">
        <v>8219</v>
      </c>
      <c r="V2186">
        <v>1500</v>
      </c>
    </row>
    <row r="2187" spans="21:22" x14ac:dyDescent="0.25">
      <c r="U2187" s="5" t="s">
        <v>8219</v>
      </c>
      <c r="V2187">
        <v>750</v>
      </c>
    </row>
    <row r="2188" spans="21:22" x14ac:dyDescent="0.25">
      <c r="U2188" s="5" t="s">
        <v>8219</v>
      </c>
      <c r="V2188">
        <v>1100</v>
      </c>
    </row>
    <row r="2189" spans="21:22" x14ac:dyDescent="0.25">
      <c r="U2189" s="5" t="s">
        <v>8219</v>
      </c>
      <c r="V2189">
        <v>2000</v>
      </c>
    </row>
    <row r="2190" spans="21:22" x14ac:dyDescent="0.25">
      <c r="U2190" s="5" t="s">
        <v>8219</v>
      </c>
      <c r="V2190">
        <v>1000</v>
      </c>
    </row>
    <row r="2191" spans="21:22" x14ac:dyDescent="0.25">
      <c r="U2191" s="5" t="s">
        <v>8219</v>
      </c>
      <c r="V2191">
        <v>500</v>
      </c>
    </row>
    <row r="2192" spans="21:22" x14ac:dyDescent="0.25">
      <c r="U2192" s="5" t="s">
        <v>8219</v>
      </c>
      <c r="V2192">
        <v>4000</v>
      </c>
    </row>
    <row r="2193" spans="21:22" x14ac:dyDescent="0.25">
      <c r="U2193" s="5" t="s">
        <v>8219</v>
      </c>
      <c r="V2193">
        <v>2500</v>
      </c>
    </row>
    <row r="2194" spans="21:22" x14ac:dyDescent="0.25">
      <c r="U2194" s="5" t="s">
        <v>8219</v>
      </c>
      <c r="V2194">
        <v>6000</v>
      </c>
    </row>
    <row r="2195" spans="21:22" x14ac:dyDescent="0.25">
      <c r="U2195" s="5" t="s">
        <v>8219</v>
      </c>
      <c r="V2195">
        <v>5</v>
      </c>
    </row>
    <row r="2196" spans="21:22" x14ac:dyDescent="0.25">
      <c r="U2196" s="5" t="s">
        <v>8219</v>
      </c>
      <c r="V2196">
        <v>600</v>
      </c>
    </row>
    <row r="2197" spans="21:22" x14ac:dyDescent="0.25">
      <c r="U2197" s="5" t="s">
        <v>8219</v>
      </c>
      <c r="V2197">
        <v>550</v>
      </c>
    </row>
    <row r="2198" spans="21:22" x14ac:dyDescent="0.25">
      <c r="U2198" s="5" t="s">
        <v>8219</v>
      </c>
      <c r="V2198">
        <v>300</v>
      </c>
    </row>
    <row r="2199" spans="21:22" x14ac:dyDescent="0.25">
      <c r="U2199" s="5" t="s">
        <v>8219</v>
      </c>
      <c r="V2199">
        <v>420</v>
      </c>
    </row>
    <row r="2200" spans="21:22" x14ac:dyDescent="0.25">
      <c r="U2200" s="5" t="s">
        <v>8219</v>
      </c>
      <c r="V2200">
        <v>2000</v>
      </c>
    </row>
    <row r="2201" spans="21:22" x14ac:dyDescent="0.25">
      <c r="U2201" s="5" t="s">
        <v>8219</v>
      </c>
      <c r="V2201">
        <v>1000</v>
      </c>
    </row>
    <row r="2202" spans="21:22" x14ac:dyDescent="0.25">
      <c r="U2202" s="5" t="s">
        <v>8219</v>
      </c>
      <c r="V2202">
        <v>3500</v>
      </c>
    </row>
    <row r="2203" spans="21:22" x14ac:dyDescent="0.25">
      <c r="U2203" s="5" t="s">
        <v>8219</v>
      </c>
      <c r="V2203">
        <v>7500</v>
      </c>
    </row>
    <row r="2204" spans="21:22" x14ac:dyDescent="0.25">
      <c r="U2204" s="5" t="s">
        <v>8219</v>
      </c>
      <c r="V2204">
        <v>500</v>
      </c>
    </row>
    <row r="2205" spans="21:22" x14ac:dyDescent="0.25">
      <c r="U2205" s="5" t="s">
        <v>8219</v>
      </c>
      <c r="V2205">
        <v>19500</v>
      </c>
    </row>
    <row r="2206" spans="21:22" x14ac:dyDescent="0.25">
      <c r="U2206" s="5" t="s">
        <v>8219</v>
      </c>
      <c r="V2206">
        <v>10000</v>
      </c>
    </row>
    <row r="2207" spans="21:22" x14ac:dyDescent="0.25">
      <c r="U2207" s="5" t="s">
        <v>8219</v>
      </c>
      <c r="V2207">
        <v>21000</v>
      </c>
    </row>
    <row r="2208" spans="21:22" x14ac:dyDescent="0.25">
      <c r="U2208" s="5" t="s">
        <v>8219</v>
      </c>
      <c r="V2208">
        <v>18000</v>
      </c>
    </row>
    <row r="2209" spans="21:22" x14ac:dyDescent="0.25">
      <c r="U2209" s="5" t="s">
        <v>8219</v>
      </c>
      <c r="V2209">
        <v>13000</v>
      </c>
    </row>
    <row r="2210" spans="21:22" x14ac:dyDescent="0.25">
      <c r="U2210" s="5" t="s">
        <v>8219</v>
      </c>
      <c r="V2210">
        <v>1000</v>
      </c>
    </row>
    <row r="2211" spans="21:22" x14ac:dyDescent="0.25">
      <c r="U2211" s="5" t="s">
        <v>8219</v>
      </c>
      <c r="V2211">
        <v>8012</v>
      </c>
    </row>
    <row r="2212" spans="21:22" x14ac:dyDescent="0.25">
      <c r="U2212" s="5" t="s">
        <v>8219</v>
      </c>
      <c r="V2212">
        <v>8500</v>
      </c>
    </row>
    <row r="2213" spans="21:22" x14ac:dyDescent="0.25">
      <c r="U2213" s="5" t="s">
        <v>8219</v>
      </c>
      <c r="V2213">
        <v>2500</v>
      </c>
    </row>
    <row r="2214" spans="21:22" x14ac:dyDescent="0.25">
      <c r="U2214" s="5" t="s">
        <v>8219</v>
      </c>
      <c r="V2214">
        <v>5000</v>
      </c>
    </row>
    <row r="2215" spans="21:22" x14ac:dyDescent="0.25">
      <c r="U2215" s="5" t="s">
        <v>8219</v>
      </c>
      <c r="V2215">
        <v>2500</v>
      </c>
    </row>
    <row r="2216" spans="21:22" x14ac:dyDescent="0.25">
      <c r="U2216" s="5" t="s">
        <v>8219</v>
      </c>
      <c r="V2216">
        <v>100</v>
      </c>
    </row>
    <row r="2217" spans="21:22" x14ac:dyDescent="0.25">
      <c r="U2217" s="5" t="s">
        <v>8219</v>
      </c>
      <c r="V2217">
        <v>13000</v>
      </c>
    </row>
    <row r="2218" spans="21:22" x14ac:dyDescent="0.25">
      <c r="U2218" s="5" t="s">
        <v>8219</v>
      </c>
      <c r="V2218">
        <v>2800</v>
      </c>
    </row>
    <row r="2219" spans="21:22" x14ac:dyDescent="0.25">
      <c r="U2219" s="5" t="s">
        <v>8219</v>
      </c>
      <c r="V2219">
        <v>18000</v>
      </c>
    </row>
    <row r="2220" spans="21:22" x14ac:dyDescent="0.25">
      <c r="U2220" s="5" t="s">
        <v>8219</v>
      </c>
      <c r="V2220">
        <v>4000</v>
      </c>
    </row>
    <row r="2221" spans="21:22" x14ac:dyDescent="0.25">
      <c r="U2221" s="5" t="s">
        <v>8219</v>
      </c>
      <c r="V2221">
        <v>25000</v>
      </c>
    </row>
    <row r="2222" spans="21:22" x14ac:dyDescent="0.25">
      <c r="U2222" s="5" t="s">
        <v>8219</v>
      </c>
      <c r="V2222">
        <v>5000</v>
      </c>
    </row>
    <row r="2223" spans="21:22" x14ac:dyDescent="0.25">
      <c r="U2223" s="5" t="s">
        <v>8219</v>
      </c>
      <c r="V2223">
        <v>1000</v>
      </c>
    </row>
    <row r="2224" spans="21:22" x14ac:dyDescent="0.25">
      <c r="U2224" s="5" t="s">
        <v>8219</v>
      </c>
      <c r="V2224">
        <v>10000</v>
      </c>
    </row>
    <row r="2225" spans="21:22" x14ac:dyDescent="0.25">
      <c r="U2225" s="5" t="s">
        <v>8219</v>
      </c>
      <c r="V2225">
        <v>1</v>
      </c>
    </row>
    <row r="2226" spans="21:22" x14ac:dyDescent="0.25">
      <c r="U2226" s="5" t="s">
        <v>8219</v>
      </c>
      <c r="V2226">
        <v>5000</v>
      </c>
    </row>
    <row r="2227" spans="21:22" x14ac:dyDescent="0.25">
      <c r="U2227" s="5" t="s">
        <v>8219</v>
      </c>
      <c r="V2227">
        <v>4000</v>
      </c>
    </row>
    <row r="2228" spans="21:22" x14ac:dyDescent="0.25">
      <c r="U2228" s="5" t="s">
        <v>8219</v>
      </c>
      <c r="V2228">
        <v>2500</v>
      </c>
    </row>
    <row r="2229" spans="21:22" x14ac:dyDescent="0.25">
      <c r="U2229" s="5" t="s">
        <v>8219</v>
      </c>
      <c r="V2229">
        <v>18500</v>
      </c>
    </row>
    <row r="2230" spans="21:22" x14ac:dyDescent="0.25">
      <c r="U2230" s="5" t="s">
        <v>8219</v>
      </c>
      <c r="V2230">
        <v>7000</v>
      </c>
    </row>
    <row r="2231" spans="21:22" x14ac:dyDescent="0.25">
      <c r="U2231" s="5" t="s">
        <v>8219</v>
      </c>
      <c r="V2231">
        <v>3500</v>
      </c>
    </row>
    <row r="2232" spans="21:22" x14ac:dyDescent="0.25">
      <c r="U2232" s="5" t="s">
        <v>8219</v>
      </c>
      <c r="V2232">
        <v>25000</v>
      </c>
    </row>
    <row r="2233" spans="21:22" x14ac:dyDescent="0.25">
      <c r="U2233" s="5" t="s">
        <v>8219</v>
      </c>
      <c r="V2233">
        <v>8500</v>
      </c>
    </row>
    <row r="2234" spans="21:22" x14ac:dyDescent="0.25">
      <c r="U2234" s="5" t="s">
        <v>8219</v>
      </c>
      <c r="V2234">
        <v>9000</v>
      </c>
    </row>
    <row r="2235" spans="21:22" x14ac:dyDescent="0.25">
      <c r="U2235" s="5" t="s">
        <v>8219</v>
      </c>
      <c r="V2235">
        <v>8000</v>
      </c>
    </row>
    <row r="2236" spans="21:22" x14ac:dyDescent="0.25">
      <c r="U2236" s="5" t="s">
        <v>8219</v>
      </c>
      <c r="V2236">
        <v>500</v>
      </c>
    </row>
    <row r="2237" spans="21:22" x14ac:dyDescent="0.25">
      <c r="U2237" s="5" t="s">
        <v>8219</v>
      </c>
      <c r="V2237">
        <v>3950</v>
      </c>
    </row>
    <row r="2238" spans="21:22" x14ac:dyDescent="0.25">
      <c r="U2238" s="5" t="s">
        <v>8219</v>
      </c>
      <c r="V2238">
        <v>480</v>
      </c>
    </row>
    <row r="2239" spans="21:22" x14ac:dyDescent="0.25">
      <c r="U2239" s="5" t="s">
        <v>8219</v>
      </c>
      <c r="V2239">
        <v>2500</v>
      </c>
    </row>
    <row r="2240" spans="21:22" x14ac:dyDescent="0.25">
      <c r="U2240" s="5" t="s">
        <v>8219</v>
      </c>
      <c r="V2240">
        <v>2200</v>
      </c>
    </row>
    <row r="2241" spans="21:22" x14ac:dyDescent="0.25">
      <c r="U2241" s="5" t="s">
        <v>8219</v>
      </c>
      <c r="V2241">
        <v>1000</v>
      </c>
    </row>
    <row r="2242" spans="21:22" x14ac:dyDescent="0.25">
      <c r="U2242" s="5" t="s">
        <v>8219</v>
      </c>
      <c r="V2242">
        <v>2500</v>
      </c>
    </row>
    <row r="2243" spans="21:22" x14ac:dyDescent="0.25">
      <c r="U2243" s="5" t="s">
        <v>8219</v>
      </c>
      <c r="V2243">
        <v>1000</v>
      </c>
    </row>
    <row r="2244" spans="21:22" x14ac:dyDescent="0.25">
      <c r="U2244" s="5" t="s">
        <v>8219</v>
      </c>
      <c r="V2244">
        <v>3300</v>
      </c>
    </row>
    <row r="2245" spans="21:22" x14ac:dyDescent="0.25">
      <c r="U2245" s="5" t="s">
        <v>8219</v>
      </c>
      <c r="V2245">
        <v>7500</v>
      </c>
    </row>
    <row r="2246" spans="21:22" x14ac:dyDescent="0.25">
      <c r="U2246" s="5" t="s">
        <v>8219</v>
      </c>
      <c r="V2246">
        <v>6000</v>
      </c>
    </row>
    <row r="2247" spans="21:22" x14ac:dyDescent="0.25">
      <c r="U2247" s="5" t="s">
        <v>8219</v>
      </c>
      <c r="V2247">
        <v>200</v>
      </c>
    </row>
    <row r="2248" spans="21:22" x14ac:dyDescent="0.25">
      <c r="U2248" s="5" t="s">
        <v>8219</v>
      </c>
      <c r="V2248">
        <v>1500</v>
      </c>
    </row>
    <row r="2249" spans="21:22" x14ac:dyDescent="0.25">
      <c r="U2249" s="5" t="s">
        <v>8219</v>
      </c>
      <c r="V2249">
        <v>20000</v>
      </c>
    </row>
    <row r="2250" spans="21:22" x14ac:dyDescent="0.25">
      <c r="U2250" s="5" t="s">
        <v>8219</v>
      </c>
      <c r="V2250">
        <v>28000</v>
      </c>
    </row>
    <row r="2251" spans="21:22" x14ac:dyDescent="0.25">
      <c r="U2251" s="5" t="s">
        <v>8219</v>
      </c>
      <c r="V2251">
        <v>2500</v>
      </c>
    </row>
    <row r="2252" spans="21:22" x14ac:dyDescent="0.25">
      <c r="U2252" s="5" t="s">
        <v>8219</v>
      </c>
      <c r="V2252">
        <v>25000</v>
      </c>
    </row>
    <row r="2253" spans="21:22" x14ac:dyDescent="0.25">
      <c r="U2253" s="5" t="s">
        <v>8219</v>
      </c>
      <c r="V2253">
        <v>20000</v>
      </c>
    </row>
    <row r="2254" spans="21:22" x14ac:dyDescent="0.25">
      <c r="U2254" s="5" t="s">
        <v>8219</v>
      </c>
      <c r="V2254">
        <v>1000</v>
      </c>
    </row>
    <row r="2255" spans="21:22" x14ac:dyDescent="0.25">
      <c r="U2255" s="5" t="s">
        <v>8219</v>
      </c>
      <c r="V2255">
        <v>2500</v>
      </c>
    </row>
    <row r="2256" spans="21:22" x14ac:dyDescent="0.25">
      <c r="U2256" s="5" t="s">
        <v>8219</v>
      </c>
      <c r="V2256">
        <v>2500</v>
      </c>
    </row>
    <row r="2257" spans="21:22" x14ac:dyDescent="0.25">
      <c r="U2257" s="5" t="s">
        <v>8219</v>
      </c>
      <c r="V2257">
        <v>650</v>
      </c>
    </row>
    <row r="2258" spans="21:22" x14ac:dyDescent="0.25">
      <c r="U2258" s="5" t="s">
        <v>8219</v>
      </c>
      <c r="V2258">
        <v>4589</v>
      </c>
    </row>
    <row r="2259" spans="21:22" x14ac:dyDescent="0.25">
      <c r="U2259" s="5" t="s">
        <v>8219</v>
      </c>
      <c r="V2259">
        <v>8500</v>
      </c>
    </row>
    <row r="2260" spans="21:22" x14ac:dyDescent="0.25">
      <c r="U2260" s="5" t="s">
        <v>8219</v>
      </c>
      <c r="V2260">
        <v>2000</v>
      </c>
    </row>
    <row r="2261" spans="21:22" x14ac:dyDescent="0.25">
      <c r="U2261" s="5" t="s">
        <v>8219</v>
      </c>
      <c r="V2261">
        <v>1000</v>
      </c>
    </row>
    <row r="2262" spans="21:22" x14ac:dyDescent="0.25">
      <c r="U2262" s="5" t="s">
        <v>8219</v>
      </c>
      <c r="V2262">
        <v>9800</v>
      </c>
    </row>
    <row r="2263" spans="21:22" x14ac:dyDescent="0.25">
      <c r="U2263" s="5" t="s">
        <v>8219</v>
      </c>
      <c r="V2263">
        <v>300</v>
      </c>
    </row>
    <row r="2264" spans="21:22" x14ac:dyDescent="0.25">
      <c r="U2264" s="5" t="s">
        <v>8219</v>
      </c>
      <c r="V2264">
        <v>750</v>
      </c>
    </row>
    <row r="2265" spans="21:22" x14ac:dyDescent="0.25">
      <c r="U2265" s="5" t="s">
        <v>8219</v>
      </c>
      <c r="V2265">
        <v>3000</v>
      </c>
    </row>
    <row r="2266" spans="21:22" x14ac:dyDescent="0.25">
      <c r="U2266" s="5" t="s">
        <v>8219</v>
      </c>
      <c r="V2266">
        <v>6000</v>
      </c>
    </row>
    <row r="2267" spans="21:22" x14ac:dyDescent="0.25">
      <c r="U2267" s="5" t="s">
        <v>8219</v>
      </c>
      <c r="V2267">
        <v>3000</v>
      </c>
    </row>
    <row r="2268" spans="21:22" x14ac:dyDescent="0.25">
      <c r="U2268" s="5" t="s">
        <v>8219</v>
      </c>
      <c r="V2268">
        <v>1500</v>
      </c>
    </row>
    <row r="2269" spans="21:22" x14ac:dyDescent="0.25">
      <c r="U2269" s="5" t="s">
        <v>8219</v>
      </c>
      <c r="V2269">
        <v>4500</v>
      </c>
    </row>
    <row r="2270" spans="21:22" x14ac:dyDescent="0.25">
      <c r="U2270" s="5" t="s">
        <v>8219</v>
      </c>
      <c r="V2270">
        <v>1000</v>
      </c>
    </row>
    <row r="2271" spans="21:22" x14ac:dyDescent="0.25">
      <c r="U2271" s="5" t="s">
        <v>8219</v>
      </c>
      <c r="V2271">
        <v>1500</v>
      </c>
    </row>
    <row r="2272" spans="21:22" x14ac:dyDescent="0.25">
      <c r="U2272" s="5" t="s">
        <v>8219</v>
      </c>
      <c r="V2272">
        <v>1500</v>
      </c>
    </row>
    <row r="2273" spans="21:22" x14ac:dyDescent="0.25">
      <c r="U2273" s="5" t="s">
        <v>8219</v>
      </c>
      <c r="V2273">
        <v>2500</v>
      </c>
    </row>
    <row r="2274" spans="21:22" x14ac:dyDescent="0.25">
      <c r="U2274" s="5" t="s">
        <v>8219</v>
      </c>
      <c r="V2274">
        <v>2000</v>
      </c>
    </row>
    <row r="2275" spans="21:22" x14ac:dyDescent="0.25">
      <c r="U2275" s="5" t="s">
        <v>8219</v>
      </c>
      <c r="V2275">
        <v>850</v>
      </c>
    </row>
    <row r="2276" spans="21:22" x14ac:dyDescent="0.25">
      <c r="U2276" s="5" t="s">
        <v>8219</v>
      </c>
      <c r="V2276">
        <v>5000</v>
      </c>
    </row>
    <row r="2277" spans="21:22" x14ac:dyDescent="0.25">
      <c r="U2277" s="5" t="s">
        <v>8219</v>
      </c>
      <c r="V2277">
        <v>1200</v>
      </c>
    </row>
    <row r="2278" spans="21:22" x14ac:dyDescent="0.25">
      <c r="U2278" s="5" t="s">
        <v>8219</v>
      </c>
      <c r="V2278">
        <v>7000</v>
      </c>
    </row>
    <row r="2279" spans="21:22" x14ac:dyDescent="0.25">
      <c r="U2279" s="5" t="s">
        <v>8219</v>
      </c>
      <c r="V2279">
        <v>1000</v>
      </c>
    </row>
    <row r="2280" spans="21:22" x14ac:dyDescent="0.25">
      <c r="U2280" s="5" t="s">
        <v>8219</v>
      </c>
      <c r="V2280">
        <v>30000</v>
      </c>
    </row>
    <row r="2281" spans="21:22" x14ac:dyDescent="0.25">
      <c r="U2281" s="5" t="s">
        <v>8219</v>
      </c>
      <c r="V2281">
        <v>300</v>
      </c>
    </row>
    <row r="2282" spans="21:22" x14ac:dyDescent="0.25">
      <c r="U2282" s="5" t="s">
        <v>8219</v>
      </c>
      <c r="V2282">
        <v>800</v>
      </c>
    </row>
    <row r="2283" spans="21:22" x14ac:dyDescent="0.25">
      <c r="U2283" s="5" t="s">
        <v>8219</v>
      </c>
      <c r="V2283">
        <v>5000</v>
      </c>
    </row>
    <row r="2284" spans="21:22" x14ac:dyDescent="0.25">
      <c r="U2284" s="5" t="s">
        <v>8219</v>
      </c>
      <c r="V2284">
        <v>2300</v>
      </c>
    </row>
    <row r="2285" spans="21:22" x14ac:dyDescent="0.25">
      <c r="U2285" s="5" t="s">
        <v>8219</v>
      </c>
      <c r="V2285">
        <v>6450</v>
      </c>
    </row>
    <row r="2286" spans="21:22" x14ac:dyDescent="0.25">
      <c r="U2286" s="5" t="s">
        <v>8219</v>
      </c>
      <c r="V2286">
        <v>6000</v>
      </c>
    </row>
    <row r="2287" spans="21:22" x14ac:dyDescent="0.25">
      <c r="U2287" s="5" t="s">
        <v>8219</v>
      </c>
      <c r="V2287">
        <v>18000</v>
      </c>
    </row>
    <row r="2288" spans="21:22" x14ac:dyDescent="0.25">
      <c r="U2288" s="5" t="s">
        <v>8219</v>
      </c>
      <c r="V2288">
        <v>3500</v>
      </c>
    </row>
    <row r="2289" spans="21:22" x14ac:dyDescent="0.25">
      <c r="U2289" s="5" t="s">
        <v>8219</v>
      </c>
      <c r="V2289">
        <v>1964.47</v>
      </c>
    </row>
    <row r="2290" spans="21:22" x14ac:dyDescent="0.25">
      <c r="U2290" s="5" t="s">
        <v>8219</v>
      </c>
      <c r="V2290">
        <v>50000</v>
      </c>
    </row>
    <row r="2291" spans="21:22" x14ac:dyDescent="0.25">
      <c r="U2291" s="5" t="s">
        <v>8219</v>
      </c>
      <c r="V2291">
        <v>6000</v>
      </c>
    </row>
    <row r="2292" spans="21:22" x14ac:dyDescent="0.25">
      <c r="U2292" s="5" t="s">
        <v>8219</v>
      </c>
      <c r="V2292">
        <v>18500</v>
      </c>
    </row>
    <row r="2293" spans="21:22" x14ac:dyDescent="0.25">
      <c r="U2293" s="5" t="s">
        <v>8219</v>
      </c>
      <c r="V2293">
        <v>9000</v>
      </c>
    </row>
    <row r="2294" spans="21:22" x14ac:dyDescent="0.25">
      <c r="U2294" s="5" t="s">
        <v>8219</v>
      </c>
      <c r="V2294">
        <v>3000</v>
      </c>
    </row>
    <row r="2295" spans="21:22" x14ac:dyDescent="0.25">
      <c r="U2295" s="5" t="s">
        <v>8219</v>
      </c>
      <c r="V2295">
        <v>5000</v>
      </c>
    </row>
    <row r="2296" spans="21:22" x14ac:dyDescent="0.25">
      <c r="U2296" s="5" t="s">
        <v>8219</v>
      </c>
      <c r="V2296">
        <v>1200</v>
      </c>
    </row>
    <row r="2297" spans="21:22" x14ac:dyDescent="0.25">
      <c r="U2297" s="5" t="s">
        <v>8219</v>
      </c>
      <c r="V2297">
        <v>2500</v>
      </c>
    </row>
    <row r="2298" spans="21:22" x14ac:dyDescent="0.25">
      <c r="U2298" s="5" t="s">
        <v>8219</v>
      </c>
      <c r="V2298">
        <v>15000</v>
      </c>
    </row>
    <row r="2299" spans="21:22" x14ac:dyDescent="0.25">
      <c r="U2299" s="5" t="s">
        <v>8219</v>
      </c>
      <c r="V2299">
        <v>400</v>
      </c>
    </row>
    <row r="2300" spans="21:22" x14ac:dyDescent="0.25">
      <c r="U2300" s="5" t="s">
        <v>8219</v>
      </c>
      <c r="V2300">
        <v>5000</v>
      </c>
    </row>
    <row r="2301" spans="21:22" x14ac:dyDescent="0.25">
      <c r="U2301" s="5" t="s">
        <v>8219</v>
      </c>
      <c r="V2301">
        <v>3000</v>
      </c>
    </row>
    <row r="2302" spans="21:22" x14ac:dyDescent="0.25">
      <c r="U2302" s="5" t="s">
        <v>8219</v>
      </c>
      <c r="V2302">
        <v>5000</v>
      </c>
    </row>
    <row r="2303" spans="21:22" x14ac:dyDescent="0.25">
      <c r="U2303" s="5" t="s">
        <v>8219</v>
      </c>
      <c r="V2303">
        <v>35000</v>
      </c>
    </row>
    <row r="2304" spans="21:22" x14ac:dyDescent="0.25">
      <c r="U2304" s="5" t="s">
        <v>8219</v>
      </c>
      <c r="V2304">
        <v>10000</v>
      </c>
    </row>
    <row r="2305" spans="21:22" x14ac:dyDescent="0.25">
      <c r="U2305" s="5" t="s">
        <v>8219</v>
      </c>
      <c r="V2305">
        <v>25000</v>
      </c>
    </row>
    <row r="2306" spans="21:22" x14ac:dyDescent="0.25">
      <c r="U2306" s="5" t="s">
        <v>8219</v>
      </c>
      <c r="V2306">
        <v>35000</v>
      </c>
    </row>
    <row r="2307" spans="21:22" x14ac:dyDescent="0.25">
      <c r="U2307" s="5" t="s">
        <v>8219</v>
      </c>
      <c r="V2307">
        <v>8000</v>
      </c>
    </row>
    <row r="2308" spans="21:22" x14ac:dyDescent="0.25">
      <c r="U2308" s="5" t="s">
        <v>8219</v>
      </c>
      <c r="V2308">
        <v>25000</v>
      </c>
    </row>
    <row r="2309" spans="21:22" x14ac:dyDescent="0.25">
      <c r="U2309" s="5" t="s">
        <v>8219</v>
      </c>
      <c r="V2309">
        <v>600</v>
      </c>
    </row>
    <row r="2310" spans="21:22" x14ac:dyDescent="0.25">
      <c r="U2310" s="5" t="s">
        <v>8219</v>
      </c>
      <c r="V2310">
        <v>4000</v>
      </c>
    </row>
    <row r="2311" spans="21:22" x14ac:dyDescent="0.25">
      <c r="U2311" s="5" t="s">
        <v>8219</v>
      </c>
      <c r="V2311">
        <v>25000</v>
      </c>
    </row>
    <row r="2312" spans="21:22" x14ac:dyDescent="0.25">
      <c r="U2312" s="5" t="s">
        <v>8219</v>
      </c>
      <c r="V2312">
        <v>20000</v>
      </c>
    </row>
    <row r="2313" spans="21:22" x14ac:dyDescent="0.25">
      <c r="U2313" s="5" t="s">
        <v>8219</v>
      </c>
      <c r="V2313">
        <v>12000</v>
      </c>
    </row>
    <row r="2314" spans="21:22" x14ac:dyDescent="0.25">
      <c r="U2314" s="5" t="s">
        <v>8219</v>
      </c>
      <c r="V2314">
        <v>15000</v>
      </c>
    </row>
    <row r="2315" spans="21:22" x14ac:dyDescent="0.25">
      <c r="U2315" s="5" t="s">
        <v>8219</v>
      </c>
      <c r="V2315">
        <v>25000</v>
      </c>
    </row>
    <row r="2316" spans="21:22" x14ac:dyDescent="0.25">
      <c r="U2316" s="5" t="s">
        <v>8219</v>
      </c>
      <c r="V2316">
        <v>40000</v>
      </c>
    </row>
    <row r="2317" spans="21:22" x14ac:dyDescent="0.25">
      <c r="U2317" s="5" t="s">
        <v>8220</v>
      </c>
      <c r="V2317">
        <v>5000</v>
      </c>
    </row>
    <row r="2318" spans="21:22" x14ac:dyDescent="0.25">
      <c r="U2318" s="5" t="s">
        <v>8220</v>
      </c>
      <c r="V2318">
        <v>5500</v>
      </c>
    </row>
    <row r="2319" spans="21:22" x14ac:dyDescent="0.25">
      <c r="U2319" s="5" t="s">
        <v>8220</v>
      </c>
      <c r="V2319">
        <v>10000</v>
      </c>
    </row>
    <row r="2320" spans="21:22" x14ac:dyDescent="0.25">
      <c r="U2320" s="5" t="s">
        <v>8220</v>
      </c>
      <c r="V2320">
        <v>1000</v>
      </c>
    </row>
    <row r="2321" spans="21:22" x14ac:dyDescent="0.25">
      <c r="U2321" s="5" t="s">
        <v>8220</v>
      </c>
      <c r="V2321">
        <v>3000</v>
      </c>
    </row>
    <row r="2322" spans="21:22" x14ac:dyDescent="0.25">
      <c r="U2322" s="5" t="s">
        <v>8220</v>
      </c>
      <c r="V2322">
        <v>60000</v>
      </c>
    </row>
    <row r="2323" spans="21:22" x14ac:dyDescent="0.25">
      <c r="U2323" s="5" t="s">
        <v>8220</v>
      </c>
      <c r="V2323">
        <v>1000</v>
      </c>
    </row>
    <row r="2324" spans="21:22" x14ac:dyDescent="0.25">
      <c r="U2324" s="5" t="s">
        <v>8220</v>
      </c>
      <c r="V2324">
        <v>70000</v>
      </c>
    </row>
    <row r="2325" spans="21:22" x14ac:dyDescent="0.25">
      <c r="U2325" s="5" t="s">
        <v>8220</v>
      </c>
      <c r="V2325">
        <v>474900</v>
      </c>
    </row>
    <row r="2326" spans="21:22" x14ac:dyDescent="0.25">
      <c r="U2326" s="5" t="s">
        <v>8220</v>
      </c>
      <c r="V2326">
        <v>50000</v>
      </c>
    </row>
    <row r="2327" spans="21:22" x14ac:dyDescent="0.25">
      <c r="U2327" s="5" t="s">
        <v>8220</v>
      </c>
      <c r="V2327">
        <v>18900</v>
      </c>
    </row>
    <row r="2328" spans="21:22" x14ac:dyDescent="0.25">
      <c r="U2328" s="5" t="s">
        <v>8220</v>
      </c>
      <c r="V2328">
        <v>2000</v>
      </c>
    </row>
    <row r="2329" spans="21:22" x14ac:dyDescent="0.25">
      <c r="U2329" s="5" t="s">
        <v>8220</v>
      </c>
      <c r="V2329">
        <v>1000</v>
      </c>
    </row>
    <row r="2330" spans="21:22" x14ac:dyDescent="0.25">
      <c r="U2330" s="5" t="s">
        <v>8220</v>
      </c>
      <c r="V2330">
        <v>35000</v>
      </c>
    </row>
    <row r="2331" spans="21:22" x14ac:dyDescent="0.25">
      <c r="U2331" s="5" t="s">
        <v>8220</v>
      </c>
      <c r="V2331">
        <v>8000</v>
      </c>
    </row>
    <row r="2332" spans="21:22" x14ac:dyDescent="0.25">
      <c r="U2332" s="5" t="s">
        <v>8220</v>
      </c>
      <c r="V2332">
        <v>10000</v>
      </c>
    </row>
    <row r="2333" spans="21:22" x14ac:dyDescent="0.25">
      <c r="U2333" s="5" t="s">
        <v>8220</v>
      </c>
      <c r="V2333">
        <v>27000</v>
      </c>
    </row>
    <row r="2334" spans="21:22" x14ac:dyDescent="0.25">
      <c r="U2334" s="5" t="s">
        <v>8220</v>
      </c>
      <c r="V2334">
        <v>1500</v>
      </c>
    </row>
    <row r="2335" spans="21:22" x14ac:dyDescent="0.25">
      <c r="U2335" s="5" t="s">
        <v>8220</v>
      </c>
      <c r="V2335">
        <v>7500</v>
      </c>
    </row>
    <row r="2336" spans="21:22" x14ac:dyDescent="0.25">
      <c r="U2336" s="5" t="s">
        <v>8220</v>
      </c>
      <c r="V2336">
        <v>5000</v>
      </c>
    </row>
    <row r="2337" spans="21:22" x14ac:dyDescent="0.25">
      <c r="U2337" s="5" t="s">
        <v>8220</v>
      </c>
      <c r="V2337">
        <v>200</v>
      </c>
    </row>
    <row r="2338" spans="21:22" x14ac:dyDescent="0.25">
      <c r="U2338" s="5" t="s">
        <v>8220</v>
      </c>
      <c r="V2338">
        <v>420</v>
      </c>
    </row>
    <row r="2339" spans="21:22" x14ac:dyDescent="0.25">
      <c r="U2339" s="5" t="s">
        <v>8220</v>
      </c>
      <c r="V2339">
        <v>175000</v>
      </c>
    </row>
    <row r="2340" spans="21:22" x14ac:dyDescent="0.25">
      <c r="U2340" s="5" t="s">
        <v>8220</v>
      </c>
      <c r="V2340">
        <v>128</v>
      </c>
    </row>
    <row r="2341" spans="21:22" x14ac:dyDescent="0.25">
      <c r="U2341" s="5" t="s">
        <v>8220</v>
      </c>
      <c r="V2341">
        <v>1000</v>
      </c>
    </row>
    <row r="2342" spans="21:22" x14ac:dyDescent="0.25">
      <c r="U2342" s="5" t="s">
        <v>8220</v>
      </c>
      <c r="V2342">
        <v>25000</v>
      </c>
    </row>
    <row r="2343" spans="21:22" x14ac:dyDescent="0.25">
      <c r="U2343" s="5" t="s">
        <v>8220</v>
      </c>
      <c r="V2343">
        <v>50000</v>
      </c>
    </row>
    <row r="2344" spans="21:22" x14ac:dyDescent="0.25">
      <c r="U2344" s="5" t="s">
        <v>8220</v>
      </c>
      <c r="V2344">
        <v>40000</v>
      </c>
    </row>
    <row r="2345" spans="21:22" x14ac:dyDescent="0.25">
      <c r="U2345" s="5" t="s">
        <v>8220</v>
      </c>
      <c r="V2345">
        <v>25000</v>
      </c>
    </row>
    <row r="2346" spans="21:22" x14ac:dyDescent="0.25">
      <c r="U2346" s="5" t="s">
        <v>8220</v>
      </c>
      <c r="V2346">
        <v>25000</v>
      </c>
    </row>
    <row r="2347" spans="21:22" x14ac:dyDescent="0.25">
      <c r="U2347" s="5" t="s">
        <v>8220</v>
      </c>
      <c r="V2347">
        <v>2000</v>
      </c>
    </row>
    <row r="2348" spans="21:22" x14ac:dyDescent="0.25">
      <c r="U2348" s="5" t="s">
        <v>8220</v>
      </c>
      <c r="V2348">
        <v>5500</v>
      </c>
    </row>
    <row r="2349" spans="21:22" x14ac:dyDescent="0.25">
      <c r="U2349" s="5" t="s">
        <v>8220</v>
      </c>
      <c r="V2349">
        <v>850000</v>
      </c>
    </row>
    <row r="2350" spans="21:22" x14ac:dyDescent="0.25">
      <c r="U2350" s="5" t="s">
        <v>8220</v>
      </c>
      <c r="V2350">
        <v>22000</v>
      </c>
    </row>
    <row r="2351" spans="21:22" x14ac:dyDescent="0.25">
      <c r="U2351" s="5" t="s">
        <v>8220</v>
      </c>
      <c r="V2351">
        <v>10000</v>
      </c>
    </row>
    <row r="2352" spans="21:22" x14ac:dyDescent="0.25">
      <c r="U2352" s="5" t="s">
        <v>8220</v>
      </c>
      <c r="V2352">
        <v>3000</v>
      </c>
    </row>
    <row r="2353" spans="21:22" x14ac:dyDescent="0.25">
      <c r="U2353" s="5" t="s">
        <v>8220</v>
      </c>
      <c r="V2353">
        <v>2500</v>
      </c>
    </row>
    <row r="2354" spans="21:22" x14ac:dyDescent="0.25">
      <c r="U2354" s="5" t="s">
        <v>8220</v>
      </c>
      <c r="V2354">
        <v>110000</v>
      </c>
    </row>
    <row r="2355" spans="21:22" x14ac:dyDescent="0.25">
      <c r="U2355" s="5" t="s">
        <v>8220</v>
      </c>
      <c r="V2355">
        <v>30000</v>
      </c>
    </row>
    <row r="2356" spans="21:22" x14ac:dyDescent="0.25">
      <c r="U2356" s="5" t="s">
        <v>8220</v>
      </c>
      <c r="V2356">
        <v>15000</v>
      </c>
    </row>
    <row r="2357" spans="21:22" x14ac:dyDescent="0.25">
      <c r="U2357" s="5" t="s">
        <v>8220</v>
      </c>
      <c r="V2357">
        <v>86350</v>
      </c>
    </row>
    <row r="2358" spans="21:22" x14ac:dyDescent="0.25">
      <c r="U2358" s="5" t="s">
        <v>8220</v>
      </c>
      <c r="V2358">
        <v>3000</v>
      </c>
    </row>
    <row r="2359" spans="21:22" x14ac:dyDescent="0.25">
      <c r="U2359" s="5" t="s">
        <v>8220</v>
      </c>
      <c r="V2359">
        <v>10000</v>
      </c>
    </row>
    <row r="2360" spans="21:22" x14ac:dyDescent="0.25">
      <c r="U2360" s="5" t="s">
        <v>8220</v>
      </c>
      <c r="V2360">
        <v>1000</v>
      </c>
    </row>
    <row r="2361" spans="21:22" x14ac:dyDescent="0.25">
      <c r="U2361" s="5" t="s">
        <v>8220</v>
      </c>
      <c r="V2361">
        <v>65000</v>
      </c>
    </row>
    <row r="2362" spans="21:22" x14ac:dyDescent="0.25">
      <c r="U2362" s="5" t="s">
        <v>8220</v>
      </c>
      <c r="V2362">
        <v>30000</v>
      </c>
    </row>
    <row r="2363" spans="21:22" x14ac:dyDescent="0.25">
      <c r="U2363" s="5" t="s">
        <v>8220</v>
      </c>
      <c r="V2363">
        <v>150000</v>
      </c>
    </row>
    <row r="2364" spans="21:22" x14ac:dyDescent="0.25">
      <c r="U2364" s="5" t="s">
        <v>8220</v>
      </c>
      <c r="V2364">
        <v>37000</v>
      </c>
    </row>
    <row r="2365" spans="21:22" x14ac:dyDescent="0.25">
      <c r="U2365" s="5" t="s">
        <v>8220</v>
      </c>
      <c r="V2365">
        <v>16000</v>
      </c>
    </row>
    <row r="2366" spans="21:22" x14ac:dyDescent="0.25">
      <c r="U2366" s="5" t="s">
        <v>8220</v>
      </c>
      <c r="V2366">
        <v>510000</v>
      </c>
    </row>
    <row r="2367" spans="21:22" x14ac:dyDescent="0.25">
      <c r="U2367" s="5" t="s">
        <v>8220</v>
      </c>
      <c r="V2367">
        <v>20000</v>
      </c>
    </row>
    <row r="2368" spans="21:22" x14ac:dyDescent="0.25">
      <c r="U2368" s="5" t="s">
        <v>8220</v>
      </c>
      <c r="V2368">
        <v>4200</v>
      </c>
    </row>
    <row r="2369" spans="21:22" x14ac:dyDescent="0.25">
      <c r="U2369" s="5" t="s">
        <v>8220</v>
      </c>
      <c r="V2369">
        <v>100000</v>
      </c>
    </row>
    <row r="2370" spans="21:22" x14ac:dyDescent="0.25">
      <c r="U2370" s="5" t="s">
        <v>8220</v>
      </c>
      <c r="V2370">
        <v>5000</v>
      </c>
    </row>
    <row r="2371" spans="21:22" x14ac:dyDescent="0.25">
      <c r="U2371" s="5" t="s">
        <v>8220</v>
      </c>
      <c r="V2371">
        <v>33000</v>
      </c>
    </row>
    <row r="2372" spans="21:22" x14ac:dyDescent="0.25">
      <c r="U2372" s="5" t="s">
        <v>8220</v>
      </c>
      <c r="V2372">
        <v>5000</v>
      </c>
    </row>
    <row r="2373" spans="21:22" x14ac:dyDescent="0.25">
      <c r="U2373" s="5" t="s">
        <v>8220</v>
      </c>
      <c r="V2373">
        <v>124000</v>
      </c>
    </row>
    <row r="2374" spans="21:22" x14ac:dyDescent="0.25">
      <c r="U2374" s="5" t="s">
        <v>8220</v>
      </c>
      <c r="V2374">
        <v>4000</v>
      </c>
    </row>
    <row r="2375" spans="21:22" x14ac:dyDescent="0.25">
      <c r="U2375" s="5" t="s">
        <v>8220</v>
      </c>
      <c r="V2375">
        <v>13000</v>
      </c>
    </row>
    <row r="2376" spans="21:22" x14ac:dyDescent="0.25">
      <c r="U2376" s="5" t="s">
        <v>8220</v>
      </c>
      <c r="V2376">
        <v>50000</v>
      </c>
    </row>
    <row r="2377" spans="21:22" x14ac:dyDescent="0.25">
      <c r="U2377" s="5" t="s">
        <v>8221</v>
      </c>
      <c r="V2377">
        <v>28000</v>
      </c>
    </row>
    <row r="2378" spans="21:22" x14ac:dyDescent="0.25">
      <c r="U2378" s="5" t="s">
        <v>8221</v>
      </c>
      <c r="V2378">
        <v>12000</v>
      </c>
    </row>
    <row r="2379" spans="21:22" x14ac:dyDescent="0.25">
      <c r="U2379" s="5" t="s">
        <v>8221</v>
      </c>
      <c r="V2379">
        <v>1200</v>
      </c>
    </row>
    <row r="2380" spans="21:22" x14ac:dyDescent="0.25">
      <c r="U2380" s="5" t="s">
        <v>8221</v>
      </c>
      <c r="V2380">
        <v>15000</v>
      </c>
    </row>
    <row r="2381" spans="21:22" x14ac:dyDescent="0.25">
      <c r="U2381" s="5" t="s">
        <v>8221</v>
      </c>
      <c r="V2381">
        <v>5000</v>
      </c>
    </row>
    <row r="2382" spans="21:22" x14ac:dyDescent="0.25">
      <c r="U2382" s="5" t="s">
        <v>8221</v>
      </c>
      <c r="V2382">
        <v>3250</v>
      </c>
    </row>
    <row r="2383" spans="21:22" x14ac:dyDescent="0.25">
      <c r="U2383" s="5" t="s">
        <v>8221</v>
      </c>
      <c r="V2383">
        <v>22000</v>
      </c>
    </row>
    <row r="2384" spans="21:22" x14ac:dyDescent="0.25">
      <c r="U2384" s="5" t="s">
        <v>8221</v>
      </c>
      <c r="V2384">
        <v>15000</v>
      </c>
    </row>
    <row r="2385" spans="21:22" x14ac:dyDescent="0.25">
      <c r="U2385" s="5" t="s">
        <v>8221</v>
      </c>
      <c r="V2385">
        <v>25000</v>
      </c>
    </row>
    <row r="2386" spans="21:22" x14ac:dyDescent="0.25">
      <c r="U2386" s="5" t="s">
        <v>8221</v>
      </c>
      <c r="V2386">
        <v>15000</v>
      </c>
    </row>
    <row r="2387" spans="21:22" x14ac:dyDescent="0.25">
      <c r="U2387" s="5" t="s">
        <v>8221</v>
      </c>
      <c r="V2387">
        <v>25000</v>
      </c>
    </row>
    <row r="2388" spans="21:22" x14ac:dyDescent="0.25">
      <c r="U2388" s="5" t="s">
        <v>8221</v>
      </c>
      <c r="V2388">
        <v>8000</v>
      </c>
    </row>
    <row r="2389" spans="21:22" x14ac:dyDescent="0.25">
      <c r="U2389" s="5" t="s">
        <v>8221</v>
      </c>
      <c r="V2389">
        <v>3000</v>
      </c>
    </row>
    <row r="2390" spans="21:22" x14ac:dyDescent="0.25">
      <c r="U2390" s="5" t="s">
        <v>8221</v>
      </c>
      <c r="V2390">
        <v>15000</v>
      </c>
    </row>
    <row r="2391" spans="21:22" x14ac:dyDescent="0.25">
      <c r="U2391" s="5" t="s">
        <v>8221</v>
      </c>
      <c r="V2391">
        <v>60000</v>
      </c>
    </row>
    <row r="2392" spans="21:22" x14ac:dyDescent="0.25">
      <c r="U2392" s="5" t="s">
        <v>8221</v>
      </c>
      <c r="V2392">
        <v>20000</v>
      </c>
    </row>
    <row r="2393" spans="21:22" x14ac:dyDescent="0.25">
      <c r="U2393" s="5" t="s">
        <v>8221</v>
      </c>
      <c r="V2393">
        <v>1000</v>
      </c>
    </row>
    <row r="2394" spans="21:22" x14ac:dyDescent="0.25">
      <c r="U2394" s="5" t="s">
        <v>8221</v>
      </c>
      <c r="V2394">
        <v>25000</v>
      </c>
    </row>
    <row r="2395" spans="21:22" x14ac:dyDescent="0.25">
      <c r="U2395" s="5" t="s">
        <v>8221</v>
      </c>
      <c r="V2395">
        <v>3000</v>
      </c>
    </row>
    <row r="2396" spans="21:22" x14ac:dyDescent="0.25">
      <c r="U2396" s="5" t="s">
        <v>8221</v>
      </c>
      <c r="V2396">
        <v>16870</v>
      </c>
    </row>
    <row r="2397" spans="21:22" x14ac:dyDescent="0.25">
      <c r="U2397" s="5" t="s">
        <v>8221</v>
      </c>
      <c r="V2397">
        <v>6000</v>
      </c>
    </row>
    <row r="2398" spans="21:22" x14ac:dyDescent="0.25">
      <c r="U2398" s="5" t="s">
        <v>8221</v>
      </c>
      <c r="V2398">
        <v>500</v>
      </c>
    </row>
    <row r="2399" spans="21:22" x14ac:dyDescent="0.25">
      <c r="U2399" s="5" t="s">
        <v>8221</v>
      </c>
      <c r="V2399">
        <v>60000</v>
      </c>
    </row>
    <row r="2400" spans="21:22" x14ac:dyDescent="0.25">
      <c r="U2400" s="5" t="s">
        <v>8221</v>
      </c>
      <c r="V2400">
        <v>25000</v>
      </c>
    </row>
    <row r="2401" spans="21:22" x14ac:dyDescent="0.25">
      <c r="U2401" s="5" t="s">
        <v>8221</v>
      </c>
      <c r="V2401">
        <v>3500</v>
      </c>
    </row>
    <row r="2402" spans="21:22" x14ac:dyDescent="0.25">
      <c r="U2402" s="5" t="s">
        <v>8221</v>
      </c>
      <c r="V2402">
        <v>20000</v>
      </c>
    </row>
    <row r="2403" spans="21:22" x14ac:dyDescent="0.25">
      <c r="U2403" s="5" t="s">
        <v>8221</v>
      </c>
      <c r="V2403">
        <v>50000</v>
      </c>
    </row>
    <row r="2404" spans="21:22" x14ac:dyDescent="0.25">
      <c r="U2404" s="5" t="s">
        <v>8221</v>
      </c>
      <c r="V2404">
        <v>35000</v>
      </c>
    </row>
    <row r="2405" spans="21:22" x14ac:dyDescent="0.25">
      <c r="U2405" s="5" t="s">
        <v>8221</v>
      </c>
      <c r="V2405">
        <v>140000</v>
      </c>
    </row>
    <row r="2406" spans="21:22" x14ac:dyDescent="0.25">
      <c r="U2406" s="5" t="s">
        <v>8221</v>
      </c>
      <c r="V2406">
        <v>3000</v>
      </c>
    </row>
    <row r="2407" spans="21:22" x14ac:dyDescent="0.25">
      <c r="U2407" s="5" t="s">
        <v>8221</v>
      </c>
      <c r="V2407">
        <v>100000</v>
      </c>
    </row>
    <row r="2408" spans="21:22" x14ac:dyDescent="0.25">
      <c r="U2408" s="5" t="s">
        <v>8221</v>
      </c>
      <c r="V2408">
        <v>14000</v>
      </c>
    </row>
    <row r="2409" spans="21:22" x14ac:dyDescent="0.25">
      <c r="U2409" s="5" t="s">
        <v>8221</v>
      </c>
      <c r="V2409">
        <v>10000</v>
      </c>
    </row>
    <row r="2410" spans="21:22" x14ac:dyDescent="0.25">
      <c r="U2410" s="5" t="s">
        <v>8221</v>
      </c>
      <c r="V2410">
        <v>20000</v>
      </c>
    </row>
    <row r="2411" spans="21:22" x14ac:dyDescent="0.25">
      <c r="U2411" s="5" t="s">
        <v>8221</v>
      </c>
      <c r="V2411">
        <v>250000</v>
      </c>
    </row>
    <row r="2412" spans="21:22" x14ac:dyDescent="0.25">
      <c r="U2412" s="5" t="s">
        <v>8221</v>
      </c>
      <c r="V2412">
        <v>117000</v>
      </c>
    </row>
    <row r="2413" spans="21:22" x14ac:dyDescent="0.25">
      <c r="U2413" s="5" t="s">
        <v>8221</v>
      </c>
      <c r="V2413">
        <v>8000</v>
      </c>
    </row>
    <row r="2414" spans="21:22" x14ac:dyDescent="0.25">
      <c r="U2414" s="5" t="s">
        <v>8221</v>
      </c>
      <c r="V2414">
        <v>15000</v>
      </c>
    </row>
    <row r="2415" spans="21:22" x14ac:dyDescent="0.25">
      <c r="U2415" s="5" t="s">
        <v>8221</v>
      </c>
      <c r="V2415">
        <v>10000</v>
      </c>
    </row>
    <row r="2416" spans="21:22" x14ac:dyDescent="0.25">
      <c r="U2416" s="5" t="s">
        <v>8221</v>
      </c>
      <c r="V2416">
        <v>5000</v>
      </c>
    </row>
    <row r="2417" spans="21:22" x14ac:dyDescent="0.25">
      <c r="U2417" s="5" t="s">
        <v>8219</v>
      </c>
      <c r="V2417">
        <v>7500</v>
      </c>
    </row>
    <row r="2418" spans="21:22" x14ac:dyDescent="0.25">
      <c r="U2418" s="5" t="s">
        <v>8219</v>
      </c>
      <c r="V2418">
        <v>24000</v>
      </c>
    </row>
    <row r="2419" spans="21:22" x14ac:dyDescent="0.25">
      <c r="U2419" s="5" t="s">
        <v>8219</v>
      </c>
      <c r="V2419">
        <v>20000</v>
      </c>
    </row>
    <row r="2420" spans="21:22" x14ac:dyDescent="0.25">
      <c r="U2420" s="5" t="s">
        <v>8219</v>
      </c>
      <c r="V2420">
        <v>3000</v>
      </c>
    </row>
    <row r="2421" spans="21:22" x14ac:dyDescent="0.25">
      <c r="U2421" s="5" t="s">
        <v>8219</v>
      </c>
      <c r="V2421">
        <v>5000</v>
      </c>
    </row>
    <row r="2422" spans="21:22" x14ac:dyDescent="0.25">
      <c r="U2422" s="5" t="s">
        <v>8219</v>
      </c>
      <c r="V2422">
        <v>5000</v>
      </c>
    </row>
    <row r="2423" spans="21:22" x14ac:dyDescent="0.25">
      <c r="U2423" s="5" t="s">
        <v>8219</v>
      </c>
      <c r="V2423">
        <v>2500</v>
      </c>
    </row>
    <row r="2424" spans="21:22" x14ac:dyDescent="0.25">
      <c r="U2424" s="5" t="s">
        <v>8219</v>
      </c>
      <c r="V2424">
        <v>400</v>
      </c>
    </row>
    <row r="2425" spans="21:22" x14ac:dyDescent="0.25">
      <c r="U2425" s="5" t="s">
        <v>8219</v>
      </c>
      <c r="V2425">
        <v>10000</v>
      </c>
    </row>
    <row r="2426" spans="21:22" x14ac:dyDescent="0.25">
      <c r="U2426" s="5" t="s">
        <v>8219</v>
      </c>
      <c r="V2426">
        <v>15000</v>
      </c>
    </row>
    <row r="2427" spans="21:22" x14ac:dyDescent="0.25">
      <c r="U2427" s="5" t="s">
        <v>8219</v>
      </c>
      <c r="V2427">
        <v>10000</v>
      </c>
    </row>
    <row r="2428" spans="21:22" x14ac:dyDescent="0.25">
      <c r="U2428" s="5" t="s">
        <v>8219</v>
      </c>
      <c r="V2428">
        <v>600</v>
      </c>
    </row>
    <row r="2429" spans="21:22" x14ac:dyDescent="0.25">
      <c r="U2429" s="5" t="s">
        <v>8219</v>
      </c>
      <c r="V2429">
        <v>3000</v>
      </c>
    </row>
    <row r="2430" spans="21:22" x14ac:dyDescent="0.25">
      <c r="U2430" s="5" t="s">
        <v>8219</v>
      </c>
      <c r="V2430">
        <v>35000</v>
      </c>
    </row>
    <row r="2431" spans="21:22" x14ac:dyDescent="0.25">
      <c r="U2431" s="5" t="s">
        <v>8219</v>
      </c>
      <c r="V2431">
        <v>300</v>
      </c>
    </row>
    <row r="2432" spans="21:22" x14ac:dyDescent="0.25">
      <c r="U2432" s="5" t="s">
        <v>8219</v>
      </c>
      <c r="V2432">
        <v>1500</v>
      </c>
    </row>
    <row r="2433" spans="21:22" x14ac:dyDescent="0.25">
      <c r="U2433" s="5" t="s">
        <v>8219</v>
      </c>
      <c r="V2433">
        <v>23000</v>
      </c>
    </row>
    <row r="2434" spans="21:22" x14ac:dyDescent="0.25">
      <c r="U2434" s="5" t="s">
        <v>8219</v>
      </c>
      <c r="V2434">
        <v>5000</v>
      </c>
    </row>
    <row r="2435" spans="21:22" x14ac:dyDescent="0.25">
      <c r="U2435" s="5" t="s">
        <v>8219</v>
      </c>
      <c r="V2435">
        <v>30000</v>
      </c>
    </row>
    <row r="2436" spans="21:22" x14ac:dyDescent="0.25">
      <c r="U2436" s="5" t="s">
        <v>8219</v>
      </c>
      <c r="V2436">
        <v>8500</v>
      </c>
    </row>
    <row r="2437" spans="21:22" x14ac:dyDescent="0.25">
      <c r="U2437" s="5" t="s">
        <v>8219</v>
      </c>
      <c r="V2437">
        <v>7500</v>
      </c>
    </row>
    <row r="2438" spans="21:22" x14ac:dyDescent="0.25">
      <c r="U2438" s="5" t="s">
        <v>8219</v>
      </c>
      <c r="V2438">
        <v>3000</v>
      </c>
    </row>
    <row r="2439" spans="21:22" x14ac:dyDescent="0.25">
      <c r="U2439" s="5" t="s">
        <v>8219</v>
      </c>
      <c r="V2439">
        <v>2000</v>
      </c>
    </row>
    <row r="2440" spans="21:22" x14ac:dyDescent="0.25">
      <c r="U2440" s="5" t="s">
        <v>8219</v>
      </c>
      <c r="V2440">
        <v>2000</v>
      </c>
    </row>
    <row r="2441" spans="21:22" x14ac:dyDescent="0.25">
      <c r="U2441" s="5" t="s">
        <v>8219</v>
      </c>
      <c r="V2441">
        <v>700</v>
      </c>
    </row>
    <row r="2442" spans="21:22" x14ac:dyDescent="0.25">
      <c r="U2442" s="5" t="s">
        <v>8219</v>
      </c>
      <c r="V2442">
        <v>2500</v>
      </c>
    </row>
    <row r="2443" spans="21:22" x14ac:dyDescent="0.25">
      <c r="U2443" s="5" t="s">
        <v>8219</v>
      </c>
      <c r="V2443">
        <v>1000</v>
      </c>
    </row>
    <row r="2444" spans="21:22" x14ac:dyDescent="0.25">
      <c r="U2444" s="5" t="s">
        <v>8219</v>
      </c>
      <c r="V2444">
        <v>2000</v>
      </c>
    </row>
    <row r="2445" spans="21:22" x14ac:dyDescent="0.25">
      <c r="U2445" s="5" t="s">
        <v>8219</v>
      </c>
      <c r="V2445">
        <v>1200</v>
      </c>
    </row>
    <row r="2446" spans="21:22" x14ac:dyDescent="0.25">
      <c r="U2446" s="5" t="s">
        <v>8219</v>
      </c>
      <c r="V2446">
        <v>1000</v>
      </c>
    </row>
    <row r="2447" spans="21:22" x14ac:dyDescent="0.25">
      <c r="U2447" s="5" t="s">
        <v>8219</v>
      </c>
      <c r="V2447">
        <v>500</v>
      </c>
    </row>
    <row r="2448" spans="21:22" x14ac:dyDescent="0.25">
      <c r="U2448" s="5" t="s">
        <v>8219</v>
      </c>
      <c r="V2448">
        <v>7500</v>
      </c>
    </row>
    <row r="2449" spans="21:22" x14ac:dyDescent="0.25">
      <c r="U2449" s="5" t="s">
        <v>8219</v>
      </c>
      <c r="V2449">
        <v>2000</v>
      </c>
    </row>
    <row r="2450" spans="21:22" x14ac:dyDescent="0.25">
      <c r="U2450" s="5" t="s">
        <v>8219</v>
      </c>
      <c r="V2450">
        <v>5000</v>
      </c>
    </row>
    <row r="2451" spans="21:22" x14ac:dyDescent="0.25">
      <c r="U2451" s="5" t="s">
        <v>8219</v>
      </c>
      <c r="V2451">
        <v>2500</v>
      </c>
    </row>
    <row r="2452" spans="21:22" x14ac:dyDescent="0.25">
      <c r="U2452" s="5" t="s">
        <v>8219</v>
      </c>
      <c r="V2452">
        <v>3200</v>
      </c>
    </row>
    <row r="2453" spans="21:22" x14ac:dyDescent="0.25">
      <c r="U2453" s="5" t="s">
        <v>8219</v>
      </c>
      <c r="V2453">
        <v>750</v>
      </c>
    </row>
    <row r="2454" spans="21:22" x14ac:dyDescent="0.25">
      <c r="U2454" s="5" t="s">
        <v>8219</v>
      </c>
      <c r="V2454">
        <v>8000</v>
      </c>
    </row>
    <row r="2455" spans="21:22" x14ac:dyDescent="0.25">
      <c r="U2455" s="5" t="s">
        <v>8219</v>
      </c>
      <c r="V2455">
        <v>300</v>
      </c>
    </row>
    <row r="2456" spans="21:22" x14ac:dyDescent="0.25">
      <c r="U2456" s="5" t="s">
        <v>8219</v>
      </c>
      <c r="V2456">
        <v>2000</v>
      </c>
    </row>
    <row r="2457" spans="21:22" x14ac:dyDescent="0.25">
      <c r="U2457" s="5" t="s">
        <v>8219</v>
      </c>
      <c r="V2457">
        <v>4000</v>
      </c>
    </row>
    <row r="2458" spans="21:22" x14ac:dyDescent="0.25">
      <c r="U2458" s="5" t="s">
        <v>8219</v>
      </c>
      <c r="V2458">
        <v>1000</v>
      </c>
    </row>
    <row r="2459" spans="21:22" x14ac:dyDescent="0.25">
      <c r="U2459" s="5" t="s">
        <v>8219</v>
      </c>
      <c r="V2459">
        <v>1100</v>
      </c>
    </row>
    <row r="2460" spans="21:22" x14ac:dyDescent="0.25">
      <c r="U2460" s="5" t="s">
        <v>8219</v>
      </c>
      <c r="V2460">
        <v>3500</v>
      </c>
    </row>
    <row r="2461" spans="21:22" x14ac:dyDescent="0.25">
      <c r="U2461" s="5" t="s">
        <v>8219</v>
      </c>
      <c r="V2461">
        <v>2000</v>
      </c>
    </row>
    <row r="2462" spans="21:22" x14ac:dyDescent="0.25">
      <c r="U2462" s="5" t="s">
        <v>8219</v>
      </c>
      <c r="V2462">
        <v>300</v>
      </c>
    </row>
    <row r="2463" spans="21:22" x14ac:dyDescent="0.25">
      <c r="U2463" s="5" t="s">
        <v>8219</v>
      </c>
      <c r="V2463">
        <v>1500</v>
      </c>
    </row>
    <row r="2464" spans="21:22" x14ac:dyDescent="0.25">
      <c r="U2464" s="5" t="s">
        <v>8219</v>
      </c>
      <c r="V2464">
        <v>3000</v>
      </c>
    </row>
    <row r="2465" spans="21:22" x14ac:dyDescent="0.25">
      <c r="U2465" s="5" t="s">
        <v>8219</v>
      </c>
      <c r="V2465">
        <v>3500</v>
      </c>
    </row>
    <row r="2466" spans="21:22" x14ac:dyDescent="0.25">
      <c r="U2466" s="5" t="s">
        <v>8219</v>
      </c>
      <c r="V2466">
        <v>500</v>
      </c>
    </row>
    <row r="2467" spans="21:22" x14ac:dyDescent="0.25">
      <c r="U2467" s="5" t="s">
        <v>8219</v>
      </c>
      <c r="V2467">
        <v>500</v>
      </c>
    </row>
    <row r="2468" spans="21:22" x14ac:dyDescent="0.25">
      <c r="U2468" s="5" t="s">
        <v>8219</v>
      </c>
      <c r="V2468">
        <v>600</v>
      </c>
    </row>
    <row r="2469" spans="21:22" x14ac:dyDescent="0.25">
      <c r="U2469" s="5" t="s">
        <v>8219</v>
      </c>
      <c r="V2469">
        <v>20000</v>
      </c>
    </row>
    <row r="2470" spans="21:22" x14ac:dyDescent="0.25">
      <c r="U2470" s="5" t="s">
        <v>8219</v>
      </c>
      <c r="V2470">
        <v>1500</v>
      </c>
    </row>
    <row r="2471" spans="21:22" x14ac:dyDescent="0.25">
      <c r="U2471" s="5" t="s">
        <v>8219</v>
      </c>
      <c r="V2471">
        <v>1500</v>
      </c>
    </row>
    <row r="2472" spans="21:22" x14ac:dyDescent="0.25">
      <c r="U2472" s="5" t="s">
        <v>8219</v>
      </c>
      <c r="V2472">
        <v>6000</v>
      </c>
    </row>
    <row r="2473" spans="21:22" x14ac:dyDescent="0.25">
      <c r="U2473" s="5" t="s">
        <v>8219</v>
      </c>
      <c r="V2473">
        <v>4000</v>
      </c>
    </row>
    <row r="2474" spans="21:22" x14ac:dyDescent="0.25">
      <c r="U2474" s="5" t="s">
        <v>8219</v>
      </c>
      <c r="V2474">
        <v>1000</v>
      </c>
    </row>
    <row r="2475" spans="21:22" x14ac:dyDescent="0.25">
      <c r="U2475" s="5" t="s">
        <v>8219</v>
      </c>
      <c r="V2475">
        <v>4000</v>
      </c>
    </row>
    <row r="2476" spans="21:22" x14ac:dyDescent="0.25">
      <c r="U2476" s="5" t="s">
        <v>8219</v>
      </c>
      <c r="V2476">
        <v>600</v>
      </c>
    </row>
    <row r="2477" spans="21:22" x14ac:dyDescent="0.25">
      <c r="U2477" s="5" t="s">
        <v>8221</v>
      </c>
      <c r="V2477">
        <v>11000</v>
      </c>
    </row>
    <row r="2478" spans="21:22" x14ac:dyDescent="0.25">
      <c r="U2478" s="5" t="s">
        <v>8221</v>
      </c>
      <c r="V2478">
        <v>110000</v>
      </c>
    </row>
    <row r="2479" spans="21:22" x14ac:dyDescent="0.25">
      <c r="U2479" s="5" t="s">
        <v>8221</v>
      </c>
      <c r="V2479">
        <v>10000</v>
      </c>
    </row>
    <row r="2480" spans="21:22" x14ac:dyDescent="0.25">
      <c r="U2480" s="5" t="s">
        <v>8221</v>
      </c>
      <c r="V2480">
        <v>35000</v>
      </c>
    </row>
    <row r="2481" spans="21:22" x14ac:dyDescent="0.25">
      <c r="U2481" s="5" t="s">
        <v>8221</v>
      </c>
      <c r="V2481">
        <v>7000</v>
      </c>
    </row>
    <row r="2482" spans="21:22" x14ac:dyDescent="0.25">
      <c r="U2482" s="5" t="s">
        <v>8221</v>
      </c>
      <c r="V2482">
        <v>5000</v>
      </c>
    </row>
    <row r="2483" spans="21:22" x14ac:dyDescent="0.25">
      <c r="U2483" s="5" t="s">
        <v>8221</v>
      </c>
      <c r="V2483">
        <v>42850</v>
      </c>
    </row>
    <row r="2484" spans="21:22" x14ac:dyDescent="0.25">
      <c r="U2484" s="5" t="s">
        <v>8221</v>
      </c>
      <c r="V2484">
        <v>20000</v>
      </c>
    </row>
    <row r="2485" spans="21:22" x14ac:dyDescent="0.25">
      <c r="U2485" s="5" t="s">
        <v>8221</v>
      </c>
      <c r="V2485">
        <v>95000</v>
      </c>
    </row>
    <row r="2486" spans="21:22" x14ac:dyDescent="0.25">
      <c r="U2486" s="5" t="s">
        <v>8221</v>
      </c>
      <c r="V2486">
        <v>50000</v>
      </c>
    </row>
    <row r="2487" spans="21:22" x14ac:dyDescent="0.25">
      <c r="U2487" s="5" t="s">
        <v>8221</v>
      </c>
      <c r="V2487">
        <v>100000</v>
      </c>
    </row>
    <row r="2488" spans="21:22" x14ac:dyDescent="0.25">
      <c r="U2488" s="5" t="s">
        <v>8221</v>
      </c>
      <c r="V2488">
        <v>1150</v>
      </c>
    </row>
    <row r="2489" spans="21:22" x14ac:dyDescent="0.25">
      <c r="U2489" s="5" t="s">
        <v>8221</v>
      </c>
      <c r="V2489">
        <v>180000</v>
      </c>
    </row>
    <row r="2490" spans="21:22" x14ac:dyDescent="0.25">
      <c r="U2490" s="5" t="s">
        <v>8221</v>
      </c>
      <c r="V2490">
        <v>12000</v>
      </c>
    </row>
    <row r="2491" spans="21:22" x14ac:dyDescent="0.25">
      <c r="U2491" s="5" t="s">
        <v>8221</v>
      </c>
      <c r="V2491">
        <v>5000</v>
      </c>
    </row>
    <row r="2492" spans="21:22" x14ac:dyDescent="0.25">
      <c r="U2492" s="5" t="s">
        <v>8221</v>
      </c>
      <c r="V2492">
        <v>22000</v>
      </c>
    </row>
    <row r="2493" spans="21:22" x14ac:dyDescent="0.25">
      <c r="U2493" s="5" t="s">
        <v>8221</v>
      </c>
      <c r="V2493">
        <v>18000</v>
      </c>
    </row>
    <row r="2494" spans="21:22" x14ac:dyDescent="0.25">
      <c r="U2494" s="5" t="s">
        <v>8221</v>
      </c>
      <c r="V2494">
        <v>5000</v>
      </c>
    </row>
    <row r="2495" spans="21:22" x14ac:dyDescent="0.25">
      <c r="U2495" s="5" t="s">
        <v>8221</v>
      </c>
      <c r="V2495">
        <v>150000</v>
      </c>
    </row>
    <row r="2496" spans="21:22" x14ac:dyDescent="0.25">
      <c r="U2496" s="5" t="s">
        <v>8221</v>
      </c>
      <c r="V2496">
        <v>100000</v>
      </c>
    </row>
    <row r="2497" spans="21:22" x14ac:dyDescent="0.25">
      <c r="U2497" s="5" t="s">
        <v>8219</v>
      </c>
      <c r="V2497">
        <v>12500</v>
      </c>
    </row>
    <row r="2498" spans="21:22" x14ac:dyDescent="0.25">
      <c r="U2498" s="5" t="s">
        <v>8219</v>
      </c>
      <c r="V2498">
        <v>5000</v>
      </c>
    </row>
    <row r="2499" spans="21:22" x14ac:dyDescent="0.25">
      <c r="U2499" s="5" t="s">
        <v>8219</v>
      </c>
      <c r="V2499">
        <v>900</v>
      </c>
    </row>
    <row r="2500" spans="21:22" x14ac:dyDescent="0.25">
      <c r="U2500" s="5" t="s">
        <v>8219</v>
      </c>
      <c r="V2500">
        <v>7500</v>
      </c>
    </row>
    <row r="2501" spans="21:22" x14ac:dyDescent="0.25">
      <c r="U2501" s="5" t="s">
        <v>8219</v>
      </c>
      <c r="V2501">
        <v>8000</v>
      </c>
    </row>
    <row r="2502" spans="21:22" x14ac:dyDescent="0.25">
      <c r="U2502" s="5" t="s">
        <v>8219</v>
      </c>
      <c r="V2502">
        <v>4000</v>
      </c>
    </row>
    <row r="2503" spans="21:22" x14ac:dyDescent="0.25">
      <c r="U2503" s="5" t="s">
        <v>8219</v>
      </c>
      <c r="V2503">
        <v>4000</v>
      </c>
    </row>
    <row r="2504" spans="21:22" x14ac:dyDescent="0.25">
      <c r="U2504" s="5" t="s">
        <v>8219</v>
      </c>
      <c r="V2504">
        <v>4000</v>
      </c>
    </row>
    <row r="2505" spans="21:22" x14ac:dyDescent="0.25">
      <c r="U2505" s="5" t="s">
        <v>8219</v>
      </c>
      <c r="V2505">
        <v>6000</v>
      </c>
    </row>
    <row r="2506" spans="21:22" x14ac:dyDescent="0.25">
      <c r="U2506" s="5" t="s">
        <v>8219</v>
      </c>
      <c r="V2506">
        <v>6500</v>
      </c>
    </row>
    <row r="2507" spans="21:22" x14ac:dyDescent="0.25">
      <c r="U2507" s="5" t="s">
        <v>8219</v>
      </c>
      <c r="V2507">
        <v>4500</v>
      </c>
    </row>
    <row r="2508" spans="21:22" x14ac:dyDescent="0.25">
      <c r="U2508" s="5" t="s">
        <v>8219</v>
      </c>
      <c r="V2508">
        <v>4000</v>
      </c>
    </row>
    <row r="2509" spans="21:22" x14ac:dyDescent="0.25">
      <c r="U2509" s="5" t="s">
        <v>8219</v>
      </c>
      <c r="V2509">
        <v>7500</v>
      </c>
    </row>
    <row r="2510" spans="21:22" x14ac:dyDescent="0.25">
      <c r="U2510" s="5" t="s">
        <v>8219</v>
      </c>
      <c r="V2510">
        <v>2000</v>
      </c>
    </row>
    <row r="2511" spans="21:22" x14ac:dyDescent="0.25">
      <c r="U2511" s="5" t="s">
        <v>8219</v>
      </c>
      <c r="V2511">
        <v>20000</v>
      </c>
    </row>
    <row r="2512" spans="21:22" x14ac:dyDescent="0.25">
      <c r="U2512" s="5" t="s">
        <v>8219</v>
      </c>
      <c r="V2512">
        <v>25</v>
      </c>
    </row>
    <row r="2513" spans="21:22" x14ac:dyDescent="0.25">
      <c r="U2513" s="5" t="s">
        <v>8219</v>
      </c>
      <c r="V2513">
        <v>1000</v>
      </c>
    </row>
    <row r="2514" spans="21:22" x14ac:dyDescent="0.25">
      <c r="U2514" s="5" t="s">
        <v>8219</v>
      </c>
      <c r="V2514">
        <v>18000</v>
      </c>
    </row>
    <row r="2515" spans="21:22" x14ac:dyDescent="0.25">
      <c r="U2515" s="5" t="s">
        <v>8219</v>
      </c>
      <c r="V2515">
        <v>10000</v>
      </c>
    </row>
    <row r="2516" spans="21:22" x14ac:dyDescent="0.25">
      <c r="U2516" s="5" t="s">
        <v>8219</v>
      </c>
      <c r="V2516">
        <v>2500</v>
      </c>
    </row>
    <row r="2517" spans="21:22" x14ac:dyDescent="0.25">
      <c r="U2517" s="5" t="s">
        <v>8219</v>
      </c>
      <c r="V2517">
        <v>3500</v>
      </c>
    </row>
    <row r="2518" spans="21:22" x14ac:dyDescent="0.25">
      <c r="U2518" s="5" t="s">
        <v>8219</v>
      </c>
      <c r="V2518">
        <v>700</v>
      </c>
    </row>
    <row r="2519" spans="21:22" x14ac:dyDescent="0.25">
      <c r="U2519" s="5" t="s">
        <v>8219</v>
      </c>
      <c r="V2519">
        <v>250</v>
      </c>
    </row>
    <row r="2520" spans="21:22" x14ac:dyDescent="0.25">
      <c r="U2520" s="5" t="s">
        <v>8219</v>
      </c>
      <c r="V2520">
        <v>5000</v>
      </c>
    </row>
    <row r="2521" spans="21:22" x14ac:dyDescent="0.25">
      <c r="U2521" s="5" t="s">
        <v>8219</v>
      </c>
      <c r="V2521">
        <v>2000</v>
      </c>
    </row>
    <row r="2522" spans="21:22" x14ac:dyDescent="0.25">
      <c r="U2522" s="5" t="s">
        <v>8219</v>
      </c>
      <c r="V2522">
        <v>3500</v>
      </c>
    </row>
    <row r="2523" spans="21:22" x14ac:dyDescent="0.25">
      <c r="U2523" s="5" t="s">
        <v>8219</v>
      </c>
      <c r="V2523">
        <v>5500</v>
      </c>
    </row>
    <row r="2524" spans="21:22" x14ac:dyDescent="0.25">
      <c r="U2524" s="5" t="s">
        <v>8219</v>
      </c>
      <c r="V2524">
        <v>6000</v>
      </c>
    </row>
    <row r="2525" spans="21:22" x14ac:dyDescent="0.25">
      <c r="U2525" s="5" t="s">
        <v>8219</v>
      </c>
      <c r="V2525">
        <v>1570</v>
      </c>
    </row>
    <row r="2526" spans="21:22" x14ac:dyDescent="0.25">
      <c r="U2526" s="5" t="s">
        <v>8219</v>
      </c>
      <c r="V2526">
        <v>6500</v>
      </c>
    </row>
    <row r="2527" spans="21:22" x14ac:dyDescent="0.25">
      <c r="U2527" s="5" t="s">
        <v>8219</v>
      </c>
      <c r="V2527">
        <v>3675</v>
      </c>
    </row>
    <row r="2528" spans="21:22" x14ac:dyDescent="0.25">
      <c r="U2528" s="5" t="s">
        <v>8219</v>
      </c>
      <c r="V2528">
        <v>3000</v>
      </c>
    </row>
    <row r="2529" spans="21:22" x14ac:dyDescent="0.25">
      <c r="U2529" s="5" t="s">
        <v>8219</v>
      </c>
      <c r="V2529">
        <v>1500</v>
      </c>
    </row>
    <row r="2530" spans="21:22" x14ac:dyDescent="0.25">
      <c r="U2530" s="5" t="s">
        <v>8219</v>
      </c>
      <c r="V2530">
        <v>3000</v>
      </c>
    </row>
    <row r="2531" spans="21:22" x14ac:dyDescent="0.25">
      <c r="U2531" s="5" t="s">
        <v>8219</v>
      </c>
      <c r="V2531">
        <v>2000</v>
      </c>
    </row>
    <row r="2532" spans="21:22" x14ac:dyDescent="0.25">
      <c r="U2532" s="5" t="s">
        <v>8219</v>
      </c>
      <c r="V2532">
        <v>745</v>
      </c>
    </row>
    <row r="2533" spans="21:22" x14ac:dyDescent="0.25">
      <c r="U2533" s="5" t="s">
        <v>8219</v>
      </c>
      <c r="V2533">
        <v>900</v>
      </c>
    </row>
    <row r="2534" spans="21:22" x14ac:dyDescent="0.25">
      <c r="U2534" s="5" t="s">
        <v>8219</v>
      </c>
      <c r="V2534">
        <v>1250</v>
      </c>
    </row>
    <row r="2535" spans="21:22" x14ac:dyDescent="0.25">
      <c r="U2535" s="5" t="s">
        <v>8219</v>
      </c>
      <c r="V2535">
        <v>800</v>
      </c>
    </row>
    <row r="2536" spans="21:22" x14ac:dyDescent="0.25">
      <c r="U2536" s="5" t="s">
        <v>8219</v>
      </c>
      <c r="V2536">
        <v>3000</v>
      </c>
    </row>
    <row r="2537" spans="21:22" x14ac:dyDescent="0.25">
      <c r="U2537" s="5" t="s">
        <v>8220</v>
      </c>
      <c r="V2537">
        <v>100000</v>
      </c>
    </row>
    <row r="2538" spans="21:22" x14ac:dyDescent="0.25">
      <c r="U2538" s="5" t="s">
        <v>8220</v>
      </c>
      <c r="V2538">
        <v>10000</v>
      </c>
    </row>
    <row r="2539" spans="21:22" x14ac:dyDescent="0.25">
      <c r="U2539" s="5" t="s">
        <v>8220</v>
      </c>
      <c r="V2539">
        <v>20000</v>
      </c>
    </row>
    <row r="2540" spans="21:22" x14ac:dyDescent="0.25">
      <c r="U2540" s="5" t="s">
        <v>8220</v>
      </c>
      <c r="V2540">
        <v>40000</v>
      </c>
    </row>
    <row r="2541" spans="21:22" x14ac:dyDescent="0.25">
      <c r="U2541" s="5" t="s">
        <v>8220</v>
      </c>
      <c r="V2541">
        <v>10000</v>
      </c>
    </row>
    <row r="2542" spans="21:22" x14ac:dyDescent="0.25">
      <c r="U2542" s="5" t="s">
        <v>8220</v>
      </c>
      <c r="V2542">
        <v>35000</v>
      </c>
    </row>
    <row r="2543" spans="21:22" x14ac:dyDescent="0.25">
      <c r="U2543" s="5" t="s">
        <v>8220</v>
      </c>
      <c r="V2543">
        <v>45000</v>
      </c>
    </row>
    <row r="2544" spans="21:22" x14ac:dyDescent="0.25">
      <c r="U2544" s="5" t="s">
        <v>8220</v>
      </c>
      <c r="V2544">
        <v>10000</v>
      </c>
    </row>
    <row r="2545" spans="21:22" x14ac:dyDescent="0.25">
      <c r="U2545" s="5" t="s">
        <v>8220</v>
      </c>
      <c r="V2545">
        <v>6500</v>
      </c>
    </row>
    <row r="2546" spans="21:22" x14ac:dyDescent="0.25">
      <c r="U2546" s="5" t="s">
        <v>8220</v>
      </c>
      <c r="V2546">
        <v>7000</v>
      </c>
    </row>
    <row r="2547" spans="21:22" x14ac:dyDescent="0.25">
      <c r="U2547" s="5" t="s">
        <v>8220</v>
      </c>
      <c r="V2547">
        <v>100000</v>
      </c>
    </row>
    <row r="2548" spans="21:22" x14ac:dyDescent="0.25">
      <c r="U2548" s="5" t="s">
        <v>8220</v>
      </c>
      <c r="V2548">
        <v>30000</v>
      </c>
    </row>
    <row r="2549" spans="21:22" x14ac:dyDescent="0.25">
      <c r="U2549" s="5" t="s">
        <v>8220</v>
      </c>
      <c r="V2549">
        <v>8000</v>
      </c>
    </row>
    <row r="2550" spans="21:22" x14ac:dyDescent="0.25">
      <c r="U2550" s="5" t="s">
        <v>8220</v>
      </c>
      <c r="V2550">
        <v>10000</v>
      </c>
    </row>
    <row r="2551" spans="21:22" x14ac:dyDescent="0.25">
      <c r="U2551" s="5" t="s">
        <v>8220</v>
      </c>
      <c r="V2551">
        <v>85000</v>
      </c>
    </row>
    <row r="2552" spans="21:22" x14ac:dyDescent="0.25">
      <c r="U2552" s="5" t="s">
        <v>8220</v>
      </c>
      <c r="V2552">
        <v>10000</v>
      </c>
    </row>
    <row r="2553" spans="21:22" x14ac:dyDescent="0.25">
      <c r="U2553" s="5" t="s">
        <v>8220</v>
      </c>
      <c r="V2553">
        <v>15000</v>
      </c>
    </row>
    <row r="2554" spans="21:22" x14ac:dyDescent="0.25">
      <c r="U2554" s="5" t="s">
        <v>8220</v>
      </c>
      <c r="V2554">
        <v>6000</v>
      </c>
    </row>
    <row r="2555" spans="21:22" x14ac:dyDescent="0.25">
      <c r="U2555" s="5" t="s">
        <v>8220</v>
      </c>
      <c r="V2555">
        <v>200000</v>
      </c>
    </row>
    <row r="2556" spans="21:22" x14ac:dyDescent="0.25">
      <c r="U2556" s="5" t="s">
        <v>8220</v>
      </c>
      <c r="V2556">
        <v>8500</v>
      </c>
    </row>
    <row r="2557" spans="21:22" x14ac:dyDescent="0.25">
      <c r="U2557" s="5" t="s">
        <v>8221</v>
      </c>
      <c r="V2557">
        <v>5000</v>
      </c>
    </row>
    <row r="2558" spans="21:22" x14ac:dyDescent="0.25">
      <c r="U2558" s="5" t="s">
        <v>8221</v>
      </c>
      <c r="V2558">
        <v>90000</v>
      </c>
    </row>
    <row r="2559" spans="21:22" x14ac:dyDescent="0.25">
      <c r="U2559" s="5" t="s">
        <v>8221</v>
      </c>
      <c r="V2559">
        <v>1000</v>
      </c>
    </row>
    <row r="2560" spans="21:22" x14ac:dyDescent="0.25">
      <c r="U2560" s="5" t="s">
        <v>8221</v>
      </c>
      <c r="V2560">
        <v>10000</v>
      </c>
    </row>
    <row r="2561" spans="21:22" x14ac:dyDescent="0.25">
      <c r="U2561" s="5" t="s">
        <v>8221</v>
      </c>
      <c r="V2561">
        <v>30000</v>
      </c>
    </row>
    <row r="2562" spans="21:22" x14ac:dyDescent="0.25">
      <c r="U2562" s="5" t="s">
        <v>8221</v>
      </c>
      <c r="V2562">
        <v>3000</v>
      </c>
    </row>
    <row r="2563" spans="21:22" x14ac:dyDescent="0.25">
      <c r="U2563" s="5" t="s">
        <v>8221</v>
      </c>
      <c r="V2563">
        <v>50000</v>
      </c>
    </row>
    <row r="2564" spans="21:22" x14ac:dyDescent="0.25">
      <c r="U2564" s="5" t="s">
        <v>8221</v>
      </c>
      <c r="V2564">
        <v>6000</v>
      </c>
    </row>
    <row r="2565" spans="21:22" x14ac:dyDescent="0.25">
      <c r="U2565" s="5" t="s">
        <v>8221</v>
      </c>
      <c r="V2565">
        <v>50000</v>
      </c>
    </row>
    <row r="2566" spans="21:22" x14ac:dyDescent="0.25">
      <c r="U2566" s="5" t="s">
        <v>8221</v>
      </c>
      <c r="V2566">
        <v>3000</v>
      </c>
    </row>
    <row r="2567" spans="21:22" x14ac:dyDescent="0.25">
      <c r="U2567" s="5" t="s">
        <v>8221</v>
      </c>
      <c r="V2567">
        <v>1500</v>
      </c>
    </row>
    <row r="2568" spans="21:22" x14ac:dyDescent="0.25">
      <c r="U2568" s="5" t="s">
        <v>8221</v>
      </c>
      <c r="V2568">
        <v>30000</v>
      </c>
    </row>
    <row r="2569" spans="21:22" x14ac:dyDescent="0.25">
      <c r="U2569" s="5" t="s">
        <v>8221</v>
      </c>
      <c r="V2569">
        <v>10000</v>
      </c>
    </row>
    <row r="2570" spans="21:22" x14ac:dyDescent="0.25">
      <c r="U2570" s="5" t="s">
        <v>8221</v>
      </c>
      <c r="V2570">
        <v>80000</v>
      </c>
    </row>
    <row r="2571" spans="21:22" x14ac:dyDescent="0.25">
      <c r="U2571" s="5" t="s">
        <v>8221</v>
      </c>
      <c r="V2571">
        <v>15000</v>
      </c>
    </row>
    <row r="2572" spans="21:22" x14ac:dyDescent="0.25">
      <c r="U2572" s="5" t="s">
        <v>8221</v>
      </c>
      <c r="V2572">
        <v>35000</v>
      </c>
    </row>
    <row r="2573" spans="21:22" x14ac:dyDescent="0.25">
      <c r="U2573" s="5" t="s">
        <v>8221</v>
      </c>
      <c r="V2573">
        <v>1500</v>
      </c>
    </row>
    <row r="2574" spans="21:22" x14ac:dyDescent="0.25">
      <c r="U2574" s="5" t="s">
        <v>8221</v>
      </c>
      <c r="V2574">
        <v>3000</v>
      </c>
    </row>
    <row r="2575" spans="21:22" x14ac:dyDescent="0.25">
      <c r="U2575" s="5" t="s">
        <v>8221</v>
      </c>
      <c r="V2575">
        <v>9041</v>
      </c>
    </row>
    <row r="2576" spans="21:22" x14ac:dyDescent="0.25">
      <c r="U2576" s="5" t="s">
        <v>8221</v>
      </c>
      <c r="V2576">
        <v>50000</v>
      </c>
    </row>
    <row r="2577" spans="21:22" x14ac:dyDescent="0.25">
      <c r="U2577" s="5" t="s">
        <v>8219</v>
      </c>
      <c r="V2577">
        <v>500</v>
      </c>
    </row>
    <row r="2578" spans="21:22" x14ac:dyDescent="0.25">
      <c r="U2578" s="5" t="s">
        <v>8219</v>
      </c>
      <c r="V2578">
        <v>12000</v>
      </c>
    </row>
    <row r="2579" spans="21:22" x14ac:dyDescent="0.25">
      <c r="U2579" s="5" t="s">
        <v>8219</v>
      </c>
      <c r="V2579">
        <v>1750</v>
      </c>
    </row>
    <row r="2580" spans="21:22" x14ac:dyDescent="0.25">
      <c r="U2580" s="5" t="s">
        <v>8219</v>
      </c>
      <c r="V2580">
        <v>20000</v>
      </c>
    </row>
    <row r="2581" spans="21:22" x14ac:dyDescent="0.25">
      <c r="U2581" s="5" t="s">
        <v>8219</v>
      </c>
      <c r="V2581">
        <v>100000</v>
      </c>
    </row>
    <row r="2582" spans="21:22" x14ac:dyDescent="0.25">
      <c r="U2582" s="5" t="s">
        <v>8219</v>
      </c>
      <c r="V2582">
        <v>11000</v>
      </c>
    </row>
    <row r="2583" spans="21:22" x14ac:dyDescent="0.25">
      <c r="U2583" s="5" t="s">
        <v>8219</v>
      </c>
      <c r="V2583">
        <v>8000</v>
      </c>
    </row>
    <row r="2584" spans="21:22" x14ac:dyDescent="0.25">
      <c r="U2584" s="5" t="s">
        <v>8219</v>
      </c>
      <c r="V2584">
        <v>8000</v>
      </c>
    </row>
    <row r="2585" spans="21:22" x14ac:dyDescent="0.25">
      <c r="U2585" s="5" t="s">
        <v>8219</v>
      </c>
      <c r="V2585">
        <v>35000</v>
      </c>
    </row>
    <row r="2586" spans="21:22" x14ac:dyDescent="0.25">
      <c r="U2586" s="5" t="s">
        <v>8219</v>
      </c>
      <c r="V2586">
        <v>22765</v>
      </c>
    </row>
    <row r="2587" spans="21:22" x14ac:dyDescent="0.25">
      <c r="U2587" s="5" t="s">
        <v>8219</v>
      </c>
      <c r="V2587">
        <v>11000</v>
      </c>
    </row>
    <row r="2588" spans="21:22" x14ac:dyDescent="0.25">
      <c r="U2588" s="5" t="s">
        <v>8219</v>
      </c>
      <c r="V2588">
        <v>10000</v>
      </c>
    </row>
    <row r="2589" spans="21:22" x14ac:dyDescent="0.25">
      <c r="U2589" s="5" t="s">
        <v>8219</v>
      </c>
      <c r="V2589">
        <v>7500</v>
      </c>
    </row>
    <row r="2590" spans="21:22" x14ac:dyDescent="0.25">
      <c r="U2590" s="5" t="s">
        <v>8219</v>
      </c>
      <c r="V2590">
        <v>10500</v>
      </c>
    </row>
    <row r="2591" spans="21:22" x14ac:dyDescent="0.25">
      <c r="U2591" s="5" t="s">
        <v>8219</v>
      </c>
      <c r="V2591">
        <v>2001</v>
      </c>
    </row>
    <row r="2592" spans="21:22" x14ac:dyDescent="0.25">
      <c r="U2592" s="5" t="s">
        <v>8219</v>
      </c>
      <c r="V2592">
        <v>25000</v>
      </c>
    </row>
    <row r="2593" spans="21:22" x14ac:dyDescent="0.25">
      <c r="U2593" s="5" t="s">
        <v>8219</v>
      </c>
      <c r="V2593">
        <v>500</v>
      </c>
    </row>
    <row r="2594" spans="21:22" x14ac:dyDescent="0.25">
      <c r="U2594" s="5" t="s">
        <v>8219</v>
      </c>
      <c r="V2594">
        <v>15000</v>
      </c>
    </row>
    <row r="2595" spans="21:22" x14ac:dyDescent="0.25">
      <c r="U2595" s="5" t="s">
        <v>8219</v>
      </c>
      <c r="V2595">
        <v>1000</v>
      </c>
    </row>
    <row r="2596" spans="21:22" x14ac:dyDescent="0.25">
      <c r="U2596" s="5" t="s">
        <v>8219</v>
      </c>
      <c r="V2596">
        <v>65000</v>
      </c>
    </row>
    <row r="2597" spans="21:22" x14ac:dyDescent="0.25">
      <c r="U2597" s="5" t="s">
        <v>8219</v>
      </c>
      <c r="V2597">
        <v>15000</v>
      </c>
    </row>
    <row r="2598" spans="21:22" x14ac:dyDescent="0.25">
      <c r="U2598" s="5" t="s">
        <v>8219</v>
      </c>
      <c r="V2598">
        <v>1500</v>
      </c>
    </row>
    <row r="2599" spans="21:22" x14ac:dyDescent="0.25">
      <c r="U2599" s="5" t="s">
        <v>8219</v>
      </c>
      <c r="V2599">
        <v>2000</v>
      </c>
    </row>
    <row r="2600" spans="21:22" x14ac:dyDescent="0.25">
      <c r="U2600" s="5" t="s">
        <v>8219</v>
      </c>
      <c r="V2600">
        <v>8000</v>
      </c>
    </row>
    <row r="2601" spans="21:22" x14ac:dyDescent="0.25">
      <c r="U2601" s="5" t="s">
        <v>8219</v>
      </c>
      <c r="V2601">
        <v>150</v>
      </c>
    </row>
    <row r="2602" spans="21:22" x14ac:dyDescent="0.25">
      <c r="U2602" s="5" t="s">
        <v>8219</v>
      </c>
      <c r="V2602">
        <v>2500</v>
      </c>
    </row>
    <row r="2603" spans="21:22" x14ac:dyDescent="0.25">
      <c r="U2603" s="5" t="s">
        <v>8219</v>
      </c>
      <c r="V2603">
        <v>150</v>
      </c>
    </row>
    <row r="2604" spans="21:22" x14ac:dyDescent="0.25">
      <c r="U2604" s="5" t="s">
        <v>8219</v>
      </c>
      <c r="V2604">
        <v>839</v>
      </c>
    </row>
    <row r="2605" spans="21:22" x14ac:dyDescent="0.25">
      <c r="U2605" s="5" t="s">
        <v>8219</v>
      </c>
      <c r="V2605">
        <v>5000</v>
      </c>
    </row>
    <row r="2606" spans="21:22" x14ac:dyDescent="0.25">
      <c r="U2606" s="5" t="s">
        <v>8219</v>
      </c>
      <c r="V2606">
        <v>2000</v>
      </c>
    </row>
    <row r="2607" spans="21:22" x14ac:dyDescent="0.25">
      <c r="U2607" s="5" t="s">
        <v>8219</v>
      </c>
      <c r="V2607">
        <v>20000</v>
      </c>
    </row>
    <row r="2608" spans="21:22" x14ac:dyDescent="0.25">
      <c r="U2608" s="5" t="s">
        <v>8219</v>
      </c>
      <c r="V2608">
        <v>1070</v>
      </c>
    </row>
    <row r="2609" spans="21:22" x14ac:dyDescent="0.25">
      <c r="U2609" s="5" t="s">
        <v>8219</v>
      </c>
      <c r="V2609">
        <v>5000</v>
      </c>
    </row>
    <row r="2610" spans="21:22" x14ac:dyDescent="0.25">
      <c r="U2610" s="5" t="s">
        <v>8219</v>
      </c>
      <c r="V2610">
        <v>930</v>
      </c>
    </row>
    <row r="2611" spans="21:22" x14ac:dyDescent="0.25">
      <c r="U2611" s="5" t="s">
        <v>8219</v>
      </c>
      <c r="V2611">
        <v>11500</v>
      </c>
    </row>
    <row r="2612" spans="21:22" x14ac:dyDescent="0.25">
      <c r="U2612" s="5" t="s">
        <v>8219</v>
      </c>
      <c r="V2612">
        <v>1000</v>
      </c>
    </row>
    <row r="2613" spans="21:22" x14ac:dyDescent="0.25">
      <c r="U2613" s="5" t="s">
        <v>8219</v>
      </c>
      <c r="V2613">
        <v>500</v>
      </c>
    </row>
    <row r="2614" spans="21:22" x14ac:dyDescent="0.25">
      <c r="U2614" s="5" t="s">
        <v>8219</v>
      </c>
      <c r="V2614">
        <v>347</v>
      </c>
    </row>
    <row r="2615" spans="21:22" x14ac:dyDescent="0.25">
      <c r="U2615" s="5" t="s">
        <v>8219</v>
      </c>
      <c r="V2615">
        <v>300</v>
      </c>
    </row>
    <row r="2616" spans="21:22" x14ac:dyDescent="0.25">
      <c r="U2616" s="5" t="s">
        <v>8219</v>
      </c>
      <c r="V2616">
        <v>3000</v>
      </c>
    </row>
    <row r="2617" spans="21:22" x14ac:dyDescent="0.25">
      <c r="U2617" s="5" t="s">
        <v>8221</v>
      </c>
      <c r="V2617">
        <v>1500</v>
      </c>
    </row>
    <row r="2618" spans="21:22" x14ac:dyDescent="0.25">
      <c r="U2618" s="5" t="s">
        <v>8221</v>
      </c>
      <c r="V2618">
        <v>500000</v>
      </c>
    </row>
    <row r="2619" spans="21:22" x14ac:dyDescent="0.25">
      <c r="U2619" s="5" t="s">
        <v>8220</v>
      </c>
      <c r="V2619">
        <v>1000000</v>
      </c>
    </row>
    <row r="2620" spans="21:22" x14ac:dyDescent="0.25">
      <c r="U2620" s="5" t="s">
        <v>8220</v>
      </c>
      <c r="V2620">
        <v>100000</v>
      </c>
    </row>
    <row r="2621" spans="21:22" x14ac:dyDescent="0.25">
      <c r="U2621" s="5" t="s">
        <v>8220</v>
      </c>
      <c r="V2621">
        <v>20000</v>
      </c>
    </row>
    <row r="2622" spans="21:22" x14ac:dyDescent="0.25">
      <c r="U2622" s="5" t="s">
        <v>8220</v>
      </c>
      <c r="V2622">
        <v>500000</v>
      </c>
    </row>
    <row r="2623" spans="21:22" x14ac:dyDescent="0.25">
      <c r="U2623" s="5" t="s">
        <v>8220</v>
      </c>
      <c r="V2623">
        <v>2500</v>
      </c>
    </row>
    <row r="2624" spans="21:22" x14ac:dyDescent="0.25">
      <c r="U2624" s="5" t="s">
        <v>8220</v>
      </c>
      <c r="V2624">
        <v>12000</v>
      </c>
    </row>
    <row r="2625" spans="21:22" x14ac:dyDescent="0.25">
      <c r="U2625" s="5" t="s">
        <v>8220</v>
      </c>
      <c r="V2625">
        <v>125000</v>
      </c>
    </row>
    <row r="2626" spans="21:22" x14ac:dyDescent="0.25">
      <c r="U2626" s="5" t="s">
        <v>8220</v>
      </c>
      <c r="V2626">
        <v>60000</v>
      </c>
    </row>
    <row r="2627" spans="21:22" x14ac:dyDescent="0.25">
      <c r="U2627" s="5" t="s">
        <v>8220</v>
      </c>
      <c r="V2627">
        <v>280000</v>
      </c>
    </row>
    <row r="2628" spans="21:22" x14ac:dyDescent="0.25">
      <c r="U2628" s="5" t="s">
        <v>8220</v>
      </c>
      <c r="V2628">
        <v>100000</v>
      </c>
    </row>
    <row r="2629" spans="21:22" x14ac:dyDescent="0.25">
      <c r="U2629" s="5" t="s">
        <v>8220</v>
      </c>
      <c r="V2629">
        <v>51000</v>
      </c>
    </row>
    <row r="2630" spans="21:22" x14ac:dyDescent="0.25">
      <c r="U2630" s="5" t="s">
        <v>8220</v>
      </c>
      <c r="V2630">
        <v>100000</v>
      </c>
    </row>
    <row r="2631" spans="21:22" x14ac:dyDescent="0.25">
      <c r="U2631" s="5" t="s">
        <v>8220</v>
      </c>
      <c r="V2631">
        <v>15000</v>
      </c>
    </row>
    <row r="2632" spans="21:22" x14ac:dyDescent="0.25">
      <c r="U2632" s="5" t="s">
        <v>8220</v>
      </c>
      <c r="V2632">
        <v>150000</v>
      </c>
    </row>
    <row r="2633" spans="21:22" x14ac:dyDescent="0.25">
      <c r="U2633" s="5" t="s">
        <v>8220</v>
      </c>
      <c r="V2633">
        <v>30000</v>
      </c>
    </row>
    <row r="2634" spans="21:22" x14ac:dyDescent="0.25">
      <c r="U2634" s="5" t="s">
        <v>8220</v>
      </c>
      <c r="V2634">
        <v>98000</v>
      </c>
    </row>
    <row r="2635" spans="21:22" x14ac:dyDescent="0.25">
      <c r="U2635" s="5" t="s">
        <v>8220</v>
      </c>
      <c r="V2635">
        <v>49000</v>
      </c>
    </row>
    <row r="2636" spans="21:22" x14ac:dyDescent="0.25">
      <c r="U2636" s="5" t="s">
        <v>8220</v>
      </c>
      <c r="V2636">
        <v>20000</v>
      </c>
    </row>
    <row r="2637" spans="21:22" x14ac:dyDescent="0.25">
      <c r="U2637" s="5" t="s">
        <v>8219</v>
      </c>
      <c r="V2637">
        <v>5000</v>
      </c>
    </row>
    <row r="2638" spans="21:22" x14ac:dyDescent="0.25">
      <c r="U2638" s="5" t="s">
        <v>8219</v>
      </c>
      <c r="V2638">
        <v>20000</v>
      </c>
    </row>
    <row r="2639" spans="21:22" x14ac:dyDescent="0.25">
      <c r="U2639" s="5" t="s">
        <v>8219</v>
      </c>
      <c r="V2639">
        <v>20000</v>
      </c>
    </row>
    <row r="2640" spans="21:22" x14ac:dyDescent="0.25">
      <c r="U2640" s="5" t="s">
        <v>8219</v>
      </c>
      <c r="V2640">
        <v>17500</v>
      </c>
    </row>
    <row r="2641" spans="21:22" x14ac:dyDescent="0.25">
      <c r="U2641" s="5" t="s">
        <v>8219</v>
      </c>
      <c r="V2641">
        <v>3500</v>
      </c>
    </row>
    <row r="2642" spans="21:22" x14ac:dyDescent="0.25">
      <c r="U2642" s="5" t="s">
        <v>8219</v>
      </c>
      <c r="V2642">
        <v>10000</v>
      </c>
    </row>
    <row r="2643" spans="21:22" x14ac:dyDescent="0.25">
      <c r="U2643" s="5" t="s">
        <v>8219</v>
      </c>
      <c r="V2643">
        <v>1500</v>
      </c>
    </row>
    <row r="2644" spans="21:22" x14ac:dyDescent="0.25">
      <c r="U2644" s="5" t="s">
        <v>8219</v>
      </c>
      <c r="V2644">
        <v>1000</v>
      </c>
    </row>
    <row r="2645" spans="21:22" x14ac:dyDescent="0.25">
      <c r="U2645" s="5" t="s">
        <v>8219</v>
      </c>
      <c r="V2645">
        <v>800</v>
      </c>
    </row>
    <row r="2646" spans="21:22" x14ac:dyDescent="0.25">
      <c r="U2646" s="5" t="s">
        <v>8221</v>
      </c>
      <c r="V2646">
        <v>38888</v>
      </c>
    </row>
    <row r="2647" spans="21:22" x14ac:dyDescent="0.25">
      <c r="U2647" s="5" t="s">
        <v>8221</v>
      </c>
      <c r="V2647">
        <v>25000</v>
      </c>
    </row>
    <row r="2648" spans="21:22" x14ac:dyDescent="0.25">
      <c r="U2648" s="5" t="s">
        <v>8221</v>
      </c>
      <c r="V2648">
        <v>10000</v>
      </c>
    </row>
    <row r="2649" spans="21:22" x14ac:dyDescent="0.25">
      <c r="U2649" s="5" t="s">
        <v>8221</v>
      </c>
      <c r="V2649">
        <v>40000</v>
      </c>
    </row>
    <row r="2650" spans="21:22" x14ac:dyDescent="0.25">
      <c r="U2650" s="5" t="s">
        <v>8221</v>
      </c>
      <c r="V2650">
        <v>35000</v>
      </c>
    </row>
    <row r="2651" spans="21:22" x14ac:dyDescent="0.25">
      <c r="U2651" s="5" t="s">
        <v>8221</v>
      </c>
      <c r="V2651">
        <v>25000</v>
      </c>
    </row>
    <row r="2652" spans="21:22" x14ac:dyDescent="0.25">
      <c r="U2652" s="5" t="s">
        <v>8221</v>
      </c>
      <c r="V2652">
        <v>2100</v>
      </c>
    </row>
    <row r="2653" spans="21:22" x14ac:dyDescent="0.25">
      <c r="U2653" s="5" t="s">
        <v>8221</v>
      </c>
      <c r="V2653">
        <v>19500</v>
      </c>
    </row>
    <row r="2654" spans="21:22" x14ac:dyDescent="0.25">
      <c r="U2654" s="5" t="s">
        <v>8221</v>
      </c>
      <c r="V2654">
        <v>8000000</v>
      </c>
    </row>
    <row r="2655" spans="21:22" x14ac:dyDescent="0.25">
      <c r="U2655" s="5" t="s">
        <v>8221</v>
      </c>
      <c r="V2655">
        <v>40000</v>
      </c>
    </row>
    <row r="2656" spans="21:22" x14ac:dyDescent="0.25">
      <c r="U2656" s="5" t="s">
        <v>8221</v>
      </c>
      <c r="V2656">
        <v>32000</v>
      </c>
    </row>
    <row r="2657" spans="21:22" x14ac:dyDescent="0.25">
      <c r="U2657" s="5" t="s">
        <v>8221</v>
      </c>
      <c r="V2657">
        <v>8000</v>
      </c>
    </row>
    <row r="2658" spans="21:22" x14ac:dyDescent="0.25">
      <c r="U2658" s="5" t="s">
        <v>8221</v>
      </c>
      <c r="V2658">
        <v>6000</v>
      </c>
    </row>
    <row r="2659" spans="21:22" x14ac:dyDescent="0.25">
      <c r="U2659" s="5" t="s">
        <v>8221</v>
      </c>
      <c r="V2659">
        <v>15000</v>
      </c>
    </row>
    <row r="2660" spans="21:22" x14ac:dyDescent="0.25">
      <c r="U2660" s="5" t="s">
        <v>8221</v>
      </c>
      <c r="V2660">
        <v>70000</v>
      </c>
    </row>
    <row r="2661" spans="21:22" x14ac:dyDescent="0.25">
      <c r="U2661" s="5" t="s">
        <v>8221</v>
      </c>
      <c r="V2661">
        <v>50000</v>
      </c>
    </row>
    <row r="2662" spans="21:22" x14ac:dyDescent="0.25">
      <c r="U2662" s="5" t="s">
        <v>8221</v>
      </c>
      <c r="V2662">
        <v>30000</v>
      </c>
    </row>
    <row r="2663" spans="21:22" x14ac:dyDescent="0.25">
      <c r="U2663" s="5" t="s">
        <v>8221</v>
      </c>
      <c r="V2663">
        <v>15000</v>
      </c>
    </row>
    <row r="2664" spans="21:22" x14ac:dyDescent="0.25">
      <c r="U2664" s="5" t="s">
        <v>8221</v>
      </c>
      <c r="V2664">
        <v>50000</v>
      </c>
    </row>
    <row r="2665" spans="21:22" x14ac:dyDescent="0.25">
      <c r="U2665" s="5" t="s">
        <v>8221</v>
      </c>
      <c r="V2665">
        <v>35000</v>
      </c>
    </row>
    <row r="2666" spans="21:22" x14ac:dyDescent="0.25">
      <c r="U2666" s="5" t="s">
        <v>8221</v>
      </c>
      <c r="V2666">
        <v>80000</v>
      </c>
    </row>
    <row r="2667" spans="21:22" x14ac:dyDescent="0.25">
      <c r="U2667" s="5" t="s">
        <v>8221</v>
      </c>
      <c r="V2667">
        <v>65000</v>
      </c>
    </row>
    <row r="2668" spans="21:22" x14ac:dyDescent="0.25">
      <c r="U2668" s="5" t="s">
        <v>8221</v>
      </c>
      <c r="V2668">
        <v>3500</v>
      </c>
    </row>
    <row r="2669" spans="21:22" x14ac:dyDescent="0.25">
      <c r="U2669" s="5" t="s">
        <v>8221</v>
      </c>
      <c r="V2669">
        <v>5000</v>
      </c>
    </row>
    <row r="2670" spans="21:22" x14ac:dyDescent="0.25">
      <c r="U2670" s="5" t="s">
        <v>8221</v>
      </c>
      <c r="V2670">
        <v>30000</v>
      </c>
    </row>
    <row r="2671" spans="21:22" x14ac:dyDescent="0.25">
      <c r="U2671" s="5" t="s">
        <v>8221</v>
      </c>
      <c r="V2671">
        <v>15000</v>
      </c>
    </row>
    <row r="2672" spans="21:22" x14ac:dyDescent="0.25">
      <c r="U2672" s="5" t="s">
        <v>8221</v>
      </c>
      <c r="V2672">
        <v>60000</v>
      </c>
    </row>
    <row r="2673" spans="21:22" x14ac:dyDescent="0.25">
      <c r="U2673" s="5" t="s">
        <v>8221</v>
      </c>
      <c r="V2673">
        <v>23000</v>
      </c>
    </row>
    <row r="2674" spans="21:22" x14ac:dyDescent="0.25">
      <c r="U2674" s="5" t="s">
        <v>8221</v>
      </c>
      <c r="V2674">
        <v>8000</v>
      </c>
    </row>
    <row r="2675" spans="21:22" x14ac:dyDescent="0.25">
      <c r="U2675" s="5" t="s">
        <v>8221</v>
      </c>
      <c r="V2675">
        <v>2</v>
      </c>
    </row>
    <row r="2676" spans="21:22" x14ac:dyDescent="0.25">
      <c r="U2676" s="5" t="s">
        <v>8221</v>
      </c>
      <c r="V2676">
        <v>9999</v>
      </c>
    </row>
    <row r="2677" spans="21:22" x14ac:dyDescent="0.25">
      <c r="U2677" s="5" t="s">
        <v>8219</v>
      </c>
      <c r="V2677">
        <v>35000</v>
      </c>
    </row>
    <row r="2678" spans="21:22" x14ac:dyDescent="0.25">
      <c r="U2678" s="5" t="s">
        <v>8219</v>
      </c>
      <c r="V2678">
        <v>8000</v>
      </c>
    </row>
    <row r="2679" spans="21:22" x14ac:dyDescent="0.25">
      <c r="U2679" s="5" t="s">
        <v>8219</v>
      </c>
      <c r="V2679">
        <v>20000</v>
      </c>
    </row>
    <row r="2680" spans="21:22" x14ac:dyDescent="0.25">
      <c r="U2680" s="5" t="s">
        <v>8219</v>
      </c>
      <c r="V2680">
        <v>50000</v>
      </c>
    </row>
    <row r="2681" spans="21:22" x14ac:dyDescent="0.25">
      <c r="U2681" s="5" t="s">
        <v>8219</v>
      </c>
      <c r="V2681">
        <v>60000</v>
      </c>
    </row>
    <row r="2682" spans="21:22" x14ac:dyDescent="0.25">
      <c r="U2682" s="5" t="s">
        <v>8219</v>
      </c>
      <c r="V2682">
        <v>3910</v>
      </c>
    </row>
    <row r="2683" spans="21:22" x14ac:dyDescent="0.25">
      <c r="U2683" s="5" t="s">
        <v>8219</v>
      </c>
      <c r="V2683">
        <v>5500</v>
      </c>
    </row>
    <row r="2684" spans="21:22" x14ac:dyDescent="0.25">
      <c r="U2684" s="5" t="s">
        <v>8219</v>
      </c>
      <c r="V2684">
        <v>150000</v>
      </c>
    </row>
    <row r="2685" spans="21:22" x14ac:dyDescent="0.25">
      <c r="U2685" s="5" t="s">
        <v>8219</v>
      </c>
      <c r="V2685">
        <v>25000</v>
      </c>
    </row>
    <row r="2686" spans="21:22" x14ac:dyDescent="0.25">
      <c r="U2686" s="5" t="s">
        <v>8219</v>
      </c>
      <c r="V2686">
        <v>12000</v>
      </c>
    </row>
    <row r="2687" spans="21:22" x14ac:dyDescent="0.25">
      <c r="U2687" s="5" t="s">
        <v>8219</v>
      </c>
      <c r="V2687">
        <v>10000</v>
      </c>
    </row>
    <row r="2688" spans="21:22" x14ac:dyDescent="0.25">
      <c r="U2688" s="5" t="s">
        <v>8219</v>
      </c>
      <c r="V2688">
        <v>25000</v>
      </c>
    </row>
    <row r="2689" spans="21:22" x14ac:dyDescent="0.25">
      <c r="U2689" s="5" t="s">
        <v>8219</v>
      </c>
      <c r="V2689">
        <v>18000</v>
      </c>
    </row>
    <row r="2690" spans="21:22" x14ac:dyDescent="0.25">
      <c r="U2690" s="5" t="s">
        <v>8219</v>
      </c>
      <c r="V2690">
        <v>6000</v>
      </c>
    </row>
    <row r="2691" spans="21:22" x14ac:dyDescent="0.25">
      <c r="U2691" s="5" t="s">
        <v>8219</v>
      </c>
      <c r="V2691">
        <v>25000</v>
      </c>
    </row>
    <row r="2692" spans="21:22" x14ac:dyDescent="0.25">
      <c r="U2692" s="5" t="s">
        <v>8219</v>
      </c>
      <c r="V2692">
        <v>750</v>
      </c>
    </row>
    <row r="2693" spans="21:22" x14ac:dyDescent="0.25">
      <c r="U2693" s="5" t="s">
        <v>8219</v>
      </c>
      <c r="V2693">
        <v>5000</v>
      </c>
    </row>
    <row r="2694" spans="21:22" x14ac:dyDescent="0.25">
      <c r="U2694" s="5" t="s">
        <v>8219</v>
      </c>
      <c r="V2694">
        <v>12000</v>
      </c>
    </row>
    <row r="2695" spans="21:22" x14ac:dyDescent="0.25">
      <c r="U2695" s="5" t="s">
        <v>8219</v>
      </c>
      <c r="V2695">
        <v>2468</v>
      </c>
    </row>
    <row r="2696" spans="21:22" x14ac:dyDescent="0.25">
      <c r="U2696" s="5" t="s">
        <v>8219</v>
      </c>
      <c r="V2696">
        <v>40000</v>
      </c>
    </row>
    <row r="2697" spans="21:22" x14ac:dyDescent="0.25">
      <c r="U2697" s="5" t="s">
        <v>8219</v>
      </c>
      <c r="V2697">
        <v>100000</v>
      </c>
    </row>
    <row r="2698" spans="21:22" x14ac:dyDescent="0.25">
      <c r="U2698" s="5" t="s">
        <v>8219</v>
      </c>
      <c r="V2698">
        <v>10000</v>
      </c>
    </row>
    <row r="2699" spans="21:22" x14ac:dyDescent="0.25">
      <c r="U2699" s="5" t="s">
        <v>8219</v>
      </c>
      <c r="V2699">
        <v>15000</v>
      </c>
    </row>
    <row r="2700" spans="21:22" x14ac:dyDescent="0.25">
      <c r="U2700" s="5" t="s">
        <v>8219</v>
      </c>
      <c r="V2700">
        <v>7500</v>
      </c>
    </row>
    <row r="2701" spans="21:22" x14ac:dyDescent="0.25">
      <c r="U2701" s="5" t="s">
        <v>8219</v>
      </c>
      <c r="V2701">
        <v>27000</v>
      </c>
    </row>
    <row r="2702" spans="21:22" x14ac:dyDescent="0.25">
      <c r="U2702" s="5" t="s">
        <v>8219</v>
      </c>
      <c r="V2702">
        <v>30000</v>
      </c>
    </row>
    <row r="2703" spans="21:22" x14ac:dyDescent="0.25">
      <c r="U2703" s="5" t="s">
        <v>8219</v>
      </c>
      <c r="V2703">
        <v>12000</v>
      </c>
    </row>
    <row r="2704" spans="21:22" x14ac:dyDescent="0.25">
      <c r="U2704" s="5" t="s">
        <v>8219</v>
      </c>
      <c r="V2704">
        <v>50000</v>
      </c>
    </row>
    <row r="2705" spans="21:22" x14ac:dyDescent="0.25">
      <c r="U2705" s="5" t="s">
        <v>8219</v>
      </c>
      <c r="V2705">
        <v>1</v>
      </c>
    </row>
    <row r="2706" spans="21:22" x14ac:dyDescent="0.25">
      <c r="U2706" s="5" t="s">
        <v>8219</v>
      </c>
      <c r="V2706">
        <v>750</v>
      </c>
    </row>
    <row r="2707" spans="21:22" x14ac:dyDescent="0.25">
      <c r="U2707" s="5" t="s">
        <v>8219</v>
      </c>
      <c r="V2707">
        <v>8000</v>
      </c>
    </row>
    <row r="2708" spans="21:22" x14ac:dyDescent="0.25">
      <c r="U2708" s="5" t="s">
        <v>8219</v>
      </c>
      <c r="V2708">
        <v>30000</v>
      </c>
    </row>
    <row r="2709" spans="21:22" x14ac:dyDescent="0.25">
      <c r="U2709" s="5" t="s">
        <v>8219</v>
      </c>
      <c r="V2709">
        <v>5000</v>
      </c>
    </row>
    <row r="2710" spans="21:22" x14ac:dyDescent="0.25">
      <c r="U2710" s="5" t="s">
        <v>8219</v>
      </c>
      <c r="V2710">
        <v>1100</v>
      </c>
    </row>
    <row r="2711" spans="21:22" x14ac:dyDescent="0.25">
      <c r="U2711" s="5" t="s">
        <v>8219</v>
      </c>
      <c r="V2711">
        <v>300</v>
      </c>
    </row>
    <row r="2712" spans="21:22" x14ac:dyDescent="0.25">
      <c r="U2712" s="5" t="s">
        <v>8221</v>
      </c>
      <c r="V2712">
        <v>8000</v>
      </c>
    </row>
    <row r="2713" spans="21:22" x14ac:dyDescent="0.25">
      <c r="U2713" s="5" t="s">
        <v>8221</v>
      </c>
      <c r="V2713">
        <v>2500</v>
      </c>
    </row>
    <row r="2714" spans="21:22" x14ac:dyDescent="0.25">
      <c r="U2714" s="5" t="s">
        <v>8221</v>
      </c>
      <c r="V2714">
        <v>5999</v>
      </c>
    </row>
    <row r="2715" spans="21:22" x14ac:dyDescent="0.25">
      <c r="U2715" s="5" t="s">
        <v>8221</v>
      </c>
      <c r="V2715">
        <v>16000</v>
      </c>
    </row>
    <row r="2716" spans="21:22" x14ac:dyDescent="0.25">
      <c r="U2716" s="5" t="s">
        <v>8221</v>
      </c>
      <c r="V2716">
        <v>8000</v>
      </c>
    </row>
    <row r="2717" spans="21:22" x14ac:dyDescent="0.25">
      <c r="U2717" s="5" t="s">
        <v>8221</v>
      </c>
      <c r="V2717">
        <v>3000</v>
      </c>
    </row>
    <row r="2718" spans="21:22" x14ac:dyDescent="0.25">
      <c r="U2718" s="5" t="s">
        <v>8221</v>
      </c>
      <c r="V2718">
        <v>500</v>
      </c>
    </row>
    <row r="2719" spans="21:22" x14ac:dyDescent="0.25">
      <c r="U2719" s="5" t="s">
        <v>8221</v>
      </c>
      <c r="V2719">
        <v>5000</v>
      </c>
    </row>
    <row r="2720" spans="21:22" x14ac:dyDescent="0.25">
      <c r="U2720" s="5" t="s">
        <v>8221</v>
      </c>
      <c r="V2720">
        <v>10000</v>
      </c>
    </row>
    <row r="2721" spans="21:22" x14ac:dyDescent="0.25">
      <c r="U2721" s="5" t="s">
        <v>8221</v>
      </c>
      <c r="V2721">
        <v>1999</v>
      </c>
    </row>
    <row r="2722" spans="21:22" x14ac:dyDescent="0.25">
      <c r="U2722" s="5" t="s">
        <v>8221</v>
      </c>
      <c r="V2722">
        <v>3274</v>
      </c>
    </row>
    <row r="2723" spans="21:22" x14ac:dyDescent="0.25">
      <c r="U2723" s="5" t="s">
        <v>8221</v>
      </c>
      <c r="V2723">
        <v>4800</v>
      </c>
    </row>
    <row r="2724" spans="21:22" x14ac:dyDescent="0.25">
      <c r="U2724" s="5" t="s">
        <v>8221</v>
      </c>
      <c r="V2724">
        <v>2000</v>
      </c>
    </row>
    <row r="2725" spans="21:22" x14ac:dyDescent="0.25">
      <c r="U2725" s="5" t="s">
        <v>8221</v>
      </c>
      <c r="V2725">
        <v>10000</v>
      </c>
    </row>
    <row r="2726" spans="21:22" x14ac:dyDescent="0.25">
      <c r="U2726" s="5" t="s">
        <v>8221</v>
      </c>
      <c r="V2726">
        <v>500</v>
      </c>
    </row>
    <row r="2727" spans="21:22" x14ac:dyDescent="0.25">
      <c r="U2727" s="5" t="s">
        <v>8221</v>
      </c>
      <c r="V2727">
        <v>10000</v>
      </c>
    </row>
    <row r="2728" spans="21:22" x14ac:dyDescent="0.25">
      <c r="U2728" s="5" t="s">
        <v>8221</v>
      </c>
      <c r="V2728">
        <v>1500</v>
      </c>
    </row>
    <row r="2729" spans="21:22" x14ac:dyDescent="0.25">
      <c r="U2729" s="5" t="s">
        <v>8221</v>
      </c>
      <c r="V2729">
        <v>2000</v>
      </c>
    </row>
    <row r="2730" spans="21:22" x14ac:dyDescent="0.25">
      <c r="U2730" s="5" t="s">
        <v>8221</v>
      </c>
      <c r="V2730">
        <v>1000</v>
      </c>
    </row>
    <row r="2731" spans="21:22" x14ac:dyDescent="0.25">
      <c r="U2731" s="5" t="s">
        <v>8221</v>
      </c>
      <c r="V2731">
        <v>5000</v>
      </c>
    </row>
    <row r="2732" spans="21:22" x14ac:dyDescent="0.25">
      <c r="U2732" s="5" t="s">
        <v>8221</v>
      </c>
      <c r="V2732">
        <v>5000</v>
      </c>
    </row>
    <row r="2733" spans="21:22" x14ac:dyDescent="0.25">
      <c r="U2733" s="5" t="s">
        <v>8221</v>
      </c>
      <c r="V2733">
        <v>3250</v>
      </c>
    </row>
    <row r="2734" spans="21:22" x14ac:dyDescent="0.25">
      <c r="U2734" s="5" t="s">
        <v>8221</v>
      </c>
      <c r="V2734">
        <v>39400</v>
      </c>
    </row>
    <row r="2735" spans="21:22" x14ac:dyDescent="0.25">
      <c r="U2735" s="5" t="s">
        <v>8221</v>
      </c>
      <c r="V2735">
        <v>4000</v>
      </c>
    </row>
    <row r="2736" spans="21:22" x14ac:dyDescent="0.25">
      <c r="U2736" s="5" t="s">
        <v>8221</v>
      </c>
      <c r="V2736">
        <v>4000</v>
      </c>
    </row>
    <row r="2737" spans="21:22" x14ac:dyDescent="0.25">
      <c r="U2737" s="5" t="s">
        <v>8221</v>
      </c>
      <c r="V2737">
        <v>5000</v>
      </c>
    </row>
    <row r="2738" spans="21:22" x14ac:dyDescent="0.25">
      <c r="U2738" s="5" t="s">
        <v>8221</v>
      </c>
      <c r="V2738">
        <v>4000</v>
      </c>
    </row>
    <row r="2739" spans="21:22" x14ac:dyDescent="0.25">
      <c r="U2739" s="5" t="s">
        <v>8221</v>
      </c>
      <c r="V2739">
        <v>7000</v>
      </c>
    </row>
    <row r="2740" spans="21:22" x14ac:dyDescent="0.25">
      <c r="U2740" s="5" t="s">
        <v>8221</v>
      </c>
      <c r="V2740">
        <v>800</v>
      </c>
    </row>
    <row r="2741" spans="21:22" x14ac:dyDescent="0.25">
      <c r="U2741" s="5" t="s">
        <v>8221</v>
      </c>
      <c r="V2741">
        <v>20000</v>
      </c>
    </row>
    <row r="2742" spans="21:22" x14ac:dyDescent="0.25">
      <c r="U2742" s="5" t="s">
        <v>8221</v>
      </c>
      <c r="V2742">
        <v>19980</v>
      </c>
    </row>
    <row r="2743" spans="21:22" x14ac:dyDescent="0.25">
      <c r="U2743" s="5" t="s">
        <v>8221</v>
      </c>
      <c r="V2743">
        <v>8000</v>
      </c>
    </row>
    <row r="2744" spans="21:22" x14ac:dyDescent="0.25">
      <c r="U2744" s="5" t="s">
        <v>8221</v>
      </c>
      <c r="V2744">
        <v>530</v>
      </c>
    </row>
    <row r="2745" spans="21:22" x14ac:dyDescent="0.25">
      <c r="U2745" s="5" t="s">
        <v>8221</v>
      </c>
      <c r="V2745">
        <v>4000</v>
      </c>
    </row>
    <row r="2746" spans="21:22" x14ac:dyDescent="0.25">
      <c r="U2746" s="5" t="s">
        <v>8221</v>
      </c>
      <c r="V2746">
        <v>5000</v>
      </c>
    </row>
    <row r="2747" spans="21:22" x14ac:dyDescent="0.25">
      <c r="U2747" s="5" t="s">
        <v>8221</v>
      </c>
      <c r="V2747">
        <v>21000</v>
      </c>
    </row>
    <row r="2748" spans="21:22" x14ac:dyDescent="0.25">
      <c r="U2748" s="5" t="s">
        <v>8221</v>
      </c>
      <c r="V2748">
        <v>3000</v>
      </c>
    </row>
    <row r="2749" spans="21:22" x14ac:dyDescent="0.25">
      <c r="U2749" s="5" t="s">
        <v>8221</v>
      </c>
      <c r="V2749">
        <v>5500</v>
      </c>
    </row>
    <row r="2750" spans="21:22" x14ac:dyDescent="0.25">
      <c r="U2750" s="5" t="s">
        <v>8221</v>
      </c>
      <c r="V2750">
        <v>2500</v>
      </c>
    </row>
    <row r="2751" spans="21:22" x14ac:dyDescent="0.25">
      <c r="U2751" s="5" t="s">
        <v>8221</v>
      </c>
      <c r="V2751">
        <v>100000</v>
      </c>
    </row>
    <row r="2752" spans="21:22" x14ac:dyDescent="0.25">
      <c r="U2752" s="5" t="s">
        <v>8219</v>
      </c>
      <c r="V2752">
        <v>1250</v>
      </c>
    </row>
    <row r="2753" spans="21:22" x14ac:dyDescent="0.25">
      <c r="U2753" s="5" t="s">
        <v>8219</v>
      </c>
      <c r="V2753">
        <v>1000</v>
      </c>
    </row>
    <row r="2754" spans="21:22" x14ac:dyDescent="0.25">
      <c r="U2754" s="5" t="s">
        <v>8219</v>
      </c>
      <c r="V2754">
        <v>1000</v>
      </c>
    </row>
    <row r="2755" spans="21:22" x14ac:dyDescent="0.25">
      <c r="U2755" s="5" t="s">
        <v>8219</v>
      </c>
      <c r="V2755">
        <v>6000</v>
      </c>
    </row>
    <row r="2756" spans="21:22" x14ac:dyDescent="0.25">
      <c r="U2756" s="5" t="s">
        <v>8219</v>
      </c>
      <c r="V2756">
        <v>5000</v>
      </c>
    </row>
    <row r="2757" spans="21:22" x14ac:dyDescent="0.25">
      <c r="U2757" s="5" t="s">
        <v>8219</v>
      </c>
      <c r="V2757">
        <v>2500</v>
      </c>
    </row>
    <row r="2758" spans="21:22" x14ac:dyDescent="0.25">
      <c r="U2758" s="5" t="s">
        <v>8219</v>
      </c>
      <c r="V2758">
        <v>1000</v>
      </c>
    </row>
    <row r="2759" spans="21:22" x14ac:dyDescent="0.25">
      <c r="U2759" s="5" t="s">
        <v>8219</v>
      </c>
      <c r="V2759">
        <v>2000</v>
      </c>
    </row>
    <row r="2760" spans="21:22" x14ac:dyDescent="0.25">
      <c r="U2760" s="5" t="s">
        <v>8219</v>
      </c>
      <c r="V2760">
        <v>3000</v>
      </c>
    </row>
    <row r="2761" spans="21:22" x14ac:dyDescent="0.25">
      <c r="U2761" s="5" t="s">
        <v>8219</v>
      </c>
      <c r="V2761">
        <v>3000</v>
      </c>
    </row>
    <row r="2762" spans="21:22" x14ac:dyDescent="0.25">
      <c r="U2762" s="5" t="s">
        <v>8219</v>
      </c>
      <c r="V2762">
        <v>2000</v>
      </c>
    </row>
    <row r="2763" spans="21:22" x14ac:dyDescent="0.25">
      <c r="U2763" s="5" t="s">
        <v>8219</v>
      </c>
      <c r="V2763">
        <v>2000</v>
      </c>
    </row>
    <row r="2764" spans="21:22" x14ac:dyDescent="0.25">
      <c r="U2764" s="5" t="s">
        <v>8219</v>
      </c>
      <c r="V2764">
        <v>10000</v>
      </c>
    </row>
    <row r="2765" spans="21:22" x14ac:dyDescent="0.25">
      <c r="U2765" s="5" t="s">
        <v>8219</v>
      </c>
      <c r="V2765">
        <v>50</v>
      </c>
    </row>
    <row r="2766" spans="21:22" x14ac:dyDescent="0.25">
      <c r="U2766" s="5" t="s">
        <v>8219</v>
      </c>
      <c r="V2766">
        <v>700</v>
      </c>
    </row>
    <row r="2767" spans="21:22" x14ac:dyDescent="0.25">
      <c r="U2767" s="5" t="s">
        <v>8219</v>
      </c>
      <c r="V2767">
        <v>800</v>
      </c>
    </row>
    <row r="2768" spans="21:22" x14ac:dyDescent="0.25">
      <c r="U2768" s="5" t="s">
        <v>8219</v>
      </c>
      <c r="V2768">
        <v>8000</v>
      </c>
    </row>
    <row r="2769" spans="21:22" x14ac:dyDescent="0.25">
      <c r="U2769" s="5" t="s">
        <v>8219</v>
      </c>
      <c r="V2769">
        <v>5000</v>
      </c>
    </row>
    <row r="2770" spans="21:22" x14ac:dyDescent="0.25">
      <c r="U2770" s="5" t="s">
        <v>8219</v>
      </c>
      <c r="V2770">
        <v>5000</v>
      </c>
    </row>
    <row r="2771" spans="21:22" x14ac:dyDescent="0.25">
      <c r="U2771" s="5" t="s">
        <v>8219</v>
      </c>
      <c r="V2771">
        <v>1000</v>
      </c>
    </row>
    <row r="2772" spans="21:22" x14ac:dyDescent="0.25">
      <c r="U2772" s="5" t="s">
        <v>8219</v>
      </c>
      <c r="V2772">
        <v>500</v>
      </c>
    </row>
    <row r="2773" spans="21:22" x14ac:dyDescent="0.25">
      <c r="U2773" s="5" t="s">
        <v>8219</v>
      </c>
      <c r="V2773">
        <v>3000</v>
      </c>
    </row>
    <row r="2774" spans="21:22" x14ac:dyDescent="0.25">
      <c r="U2774" s="5" t="s">
        <v>8219</v>
      </c>
      <c r="V2774">
        <v>10000</v>
      </c>
    </row>
    <row r="2775" spans="21:22" x14ac:dyDescent="0.25">
      <c r="U2775" s="5" t="s">
        <v>8219</v>
      </c>
      <c r="V2775">
        <v>1000</v>
      </c>
    </row>
    <row r="2776" spans="21:22" x14ac:dyDescent="0.25">
      <c r="U2776" s="5" t="s">
        <v>8219</v>
      </c>
      <c r="V2776">
        <v>400</v>
      </c>
    </row>
    <row r="2777" spans="21:22" x14ac:dyDescent="0.25">
      <c r="U2777" s="5" t="s">
        <v>8219</v>
      </c>
      <c r="V2777">
        <v>3000</v>
      </c>
    </row>
    <row r="2778" spans="21:22" x14ac:dyDescent="0.25">
      <c r="U2778" s="5" t="s">
        <v>8219</v>
      </c>
      <c r="V2778">
        <v>5000</v>
      </c>
    </row>
    <row r="2779" spans="21:22" x14ac:dyDescent="0.25">
      <c r="U2779" s="5" t="s">
        <v>8219</v>
      </c>
      <c r="V2779">
        <v>4500</v>
      </c>
    </row>
    <row r="2780" spans="21:22" x14ac:dyDescent="0.25">
      <c r="U2780" s="5" t="s">
        <v>8219</v>
      </c>
      <c r="V2780">
        <v>2500</v>
      </c>
    </row>
    <row r="2781" spans="21:22" x14ac:dyDescent="0.25">
      <c r="U2781" s="5" t="s">
        <v>8219</v>
      </c>
      <c r="V2781">
        <v>2500</v>
      </c>
    </row>
    <row r="2782" spans="21:22" x14ac:dyDescent="0.25">
      <c r="U2782" s="5" t="s">
        <v>8219</v>
      </c>
      <c r="V2782">
        <v>10000</v>
      </c>
    </row>
    <row r="2783" spans="21:22" x14ac:dyDescent="0.25">
      <c r="U2783" s="5" t="s">
        <v>8219</v>
      </c>
      <c r="V2783">
        <v>5000</v>
      </c>
    </row>
    <row r="2784" spans="21:22" x14ac:dyDescent="0.25">
      <c r="U2784" s="5" t="s">
        <v>8219</v>
      </c>
      <c r="V2784">
        <v>2800</v>
      </c>
    </row>
    <row r="2785" spans="21:22" x14ac:dyDescent="0.25">
      <c r="U2785" s="5" t="s">
        <v>8219</v>
      </c>
      <c r="V2785">
        <v>1500</v>
      </c>
    </row>
    <row r="2786" spans="21:22" x14ac:dyDescent="0.25">
      <c r="U2786" s="5" t="s">
        <v>8219</v>
      </c>
      <c r="V2786">
        <v>250</v>
      </c>
    </row>
    <row r="2787" spans="21:22" x14ac:dyDescent="0.25">
      <c r="U2787" s="5" t="s">
        <v>8219</v>
      </c>
      <c r="V2787">
        <v>3000</v>
      </c>
    </row>
    <row r="2788" spans="21:22" x14ac:dyDescent="0.25">
      <c r="U2788" s="5" t="s">
        <v>8219</v>
      </c>
      <c r="V2788">
        <v>600</v>
      </c>
    </row>
    <row r="2789" spans="21:22" x14ac:dyDescent="0.25">
      <c r="U2789" s="5" t="s">
        <v>8219</v>
      </c>
      <c r="V2789">
        <v>10000</v>
      </c>
    </row>
    <row r="2790" spans="21:22" x14ac:dyDescent="0.25">
      <c r="U2790" s="5" t="s">
        <v>8219</v>
      </c>
      <c r="V2790">
        <v>5000</v>
      </c>
    </row>
    <row r="2791" spans="21:22" x14ac:dyDescent="0.25">
      <c r="U2791" s="5" t="s">
        <v>8219</v>
      </c>
      <c r="V2791">
        <v>200</v>
      </c>
    </row>
    <row r="2792" spans="21:22" x14ac:dyDescent="0.25">
      <c r="U2792" s="5" t="s">
        <v>8219</v>
      </c>
      <c r="V2792">
        <v>1000</v>
      </c>
    </row>
    <row r="2793" spans="21:22" x14ac:dyDescent="0.25">
      <c r="U2793" s="5" t="s">
        <v>8219</v>
      </c>
      <c r="V2793">
        <v>6000</v>
      </c>
    </row>
    <row r="2794" spans="21:22" x14ac:dyDescent="0.25">
      <c r="U2794" s="5" t="s">
        <v>8219</v>
      </c>
      <c r="V2794">
        <v>100</v>
      </c>
    </row>
    <row r="2795" spans="21:22" x14ac:dyDescent="0.25">
      <c r="U2795" s="5" t="s">
        <v>8219</v>
      </c>
      <c r="V2795">
        <v>650</v>
      </c>
    </row>
    <row r="2796" spans="21:22" x14ac:dyDescent="0.25">
      <c r="U2796" s="5" t="s">
        <v>8219</v>
      </c>
      <c r="V2796">
        <v>3000</v>
      </c>
    </row>
    <row r="2797" spans="21:22" x14ac:dyDescent="0.25">
      <c r="U2797" s="5" t="s">
        <v>8219</v>
      </c>
      <c r="V2797">
        <v>2000</v>
      </c>
    </row>
    <row r="2798" spans="21:22" x14ac:dyDescent="0.25">
      <c r="U2798" s="5" t="s">
        <v>8219</v>
      </c>
      <c r="V2798">
        <v>2000</v>
      </c>
    </row>
    <row r="2799" spans="21:22" x14ac:dyDescent="0.25">
      <c r="U2799" s="5" t="s">
        <v>8219</v>
      </c>
      <c r="V2799">
        <v>9500</v>
      </c>
    </row>
    <row r="2800" spans="21:22" x14ac:dyDescent="0.25">
      <c r="U2800" s="5" t="s">
        <v>8219</v>
      </c>
      <c r="V2800">
        <v>2500</v>
      </c>
    </row>
    <row r="2801" spans="21:22" x14ac:dyDescent="0.25">
      <c r="U2801" s="5" t="s">
        <v>8219</v>
      </c>
      <c r="V2801">
        <v>3000</v>
      </c>
    </row>
    <row r="2802" spans="21:22" x14ac:dyDescent="0.25">
      <c r="U2802" s="5" t="s">
        <v>8219</v>
      </c>
      <c r="V2802">
        <v>3000</v>
      </c>
    </row>
    <row r="2803" spans="21:22" x14ac:dyDescent="0.25">
      <c r="U2803" s="5" t="s">
        <v>8219</v>
      </c>
      <c r="V2803">
        <v>2500</v>
      </c>
    </row>
    <row r="2804" spans="21:22" x14ac:dyDescent="0.25">
      <c r="U2804" s="5" t="s">
        <v>8219</v>
      </c>
      <c r="V2804">
        <v>2700</v>
      </c>
    </row>
    <row r="2805" spans="21:22" x14ac:dyDescent="0.25">
      <c r="U2805" s="5" t="s">
        <v>8219</v>
      </c>
      <c r="V2805">
        <v>800</v>
      </c>
    </row>
    <row r="2806" spans="21:22" x14ac:dyDescent="0.25">
      <c r="U2806" s="5" t="s">
        <v>8219</v>
      </c>
      <c r="V2806">
        <v>1000</v>
      </c>
    </row>
    <row r="2807" spans="21:22" x14ac:dyDescent="0.25">
      <c r="U2807" s="5" t="s">
        <v>8219</v>
      </c>
      <c r="V2807">
        <v>450</v>
      </c>
    </row>
    <row r="2808" spans="21:22" x14ac:dyDescent="0.25">
      <c r="U2808" s="5" t="s">
        <v>8219</v>
      </c>
      <c r="V2808">
        <v>850</v>
      </c>
    </row>
    <row r="2809" spans="21:22" x14ac:dyDescent="0.25">
      <c r="U2809" s="5" t="s">
        <v>8219</v>
      </c>
      <c r="V2809">
        <v>2000</v>
      </c>
    </row>
    <row r="2810" spans="21:22" x14ac:dyDescent="0.25">
      <c r="U2810" s="5" t="s">
        <v>8219</v>
      </c>
      <c r="V2810">
        <v>3500</v>
      </c>
    </row>
    <row r="2811" spans="21:22" x14ac:dyDescent="0.25">
      <c r="U2811" s="5" t="s">
        <v>8219</v>
      </c>
      <c r="V2811">
        <v>2500</v>
      </c>
    </row>
    <row r="2812" spans="21:22" x14ac:dyDescent="0.25">
      <c r="U2812" s="5" t="s">
        <v>8221</v>
      </c>
      <c r="V2812">
        <v>1000</v>
      </c>
    </row>
    <row r="2813" spans="21:22" x14ac:dyDescent="0.25">
      <c r="U2813" s="5" t="s">
        <v>8221</v>
      </c>
      <c r="V2813">
        <v>1500</v>
      </c>
    </row>
    <row r="2814" spans="21:22" x14ac:dyDescent="0.25">
      <c r="U2814" s="5" t="s">
        <v>8221</v>
      </c>
      <c r="V2814">
        <v>1200</v>
      </c>
    </row>
    <row r="2815" spans="21:22" x14ac:dyDescent="0.25">
      <c r="U2815" s="5" t="s">
        <v>8221</v>
      </c>
      <c r="V2815">
        <v>550</v>
      </c>
    </row>
    <row r="2816" spans="21:22" x14ac:dyDescent="0.25">
      <c r="U2816" s="5" t="s">
        <v>8221</v>
      </c>
      <c r="V2816">
        <v>7500</v>
      </c>
    </row>
    <row r="2817" spans="21:22" x14ac:dyDescent="0.25">
      <c r="U2817" s="5" t="s">
        <v>8221</v>
      </c>
      <c r="V2817">
        <v>8000</v>
      </c>
    </row>
    <row r="2818" spans="21:22" x14ac:dyDescent="0.25">
      <c r="U2818" s="5" t="s">
        <v>8221</v>
      </c>
      <c r="V2818">
        <v>2000</v>
      </c>
    </row>
    <row r="2819" spans="21:22" x14ac:dyDescent="0.25">
      <c r="U2819" s="5" t="s">
        <v>8221</v>
      </c>
      <c r="V2819">
        <v>35000</v>
      </c>
    </row>
    <row r="2820" spans="21:22" x14ac:dyDescent="0.25">
      <c r="U2820" s="5" t="s">
        <v>8221</v>
      </c>
      <c r="V2820">
        <v>500</v>
      </c>
    </row>
    <row r="2821" spans="21:22" x14ac:dyDescent="0.25">
      <c r="U2821" s="5" t="s">
        <v>8221</v>
      </c>
      <c r="V2821">
        <v>8000</v>
      </c>
    </row>
    <row r="2822" spans="21:22" x14ac:dyDescent="0.25">
      <c r="U2822" s="5" t="s">
        <v>8221</v>
      </c>
      <c r="V2822">
        <v>4500</v>
      </c>
    </row>
    <row r="2823" spans="21:22" x14ac:dyDescent="0.25">
      <c r="U2823" s="5" t="s">
        <v>8221</v>
      </c>
      <c r="V2823">
        <v>5000</v>
      </c>
    </row>
    <row r="2824" spans="21:22" x14ac:dyDescent="0.25">
      <c r="U2824" s="5" t="s">
        <v>8221</v>
      </c>
      <c r="V2824">
        <v>9500</v>
      </c>
    </row>
    <row r="2825" spans="21:22" x14ac:dyDescent="0.25">
      <c r="U2825" s="5" t="s">
        <v>8221</v>
      </c>
      <c r="V2825">
        <v>1000</v>
      </c>
    </row>
    <row r="2826" spans="21:22" x14ac:dyDescent="0.25">
      <c r="U2826" s="5" t="s">
        <v>8221</v>
      </c>
      <c r="V2826">
        <v>600</v>
      </c>
    </row>
    <row r="2827" spans="21:22" x14ac:dyDescent="0.25">
      <c r="U2827" s="5" t="s">
        <v>8221</v>
      </c>
      <c r="V2827">
        <v>3000</v>
      </c>
    </row>
    <row r="2828" spans="21:22" x14ac:dyDescent="0.25">
      <c r="U2828" s="5" t="s">
        <v>8221</v>
      </c>
      <c r="V2828">
        <v>38000</v>
      </c>
    </row>
    <row r="2829" spans="21:22" x14ac:dyDescent="0.25">
      <c r="U2829" s="5" t="s">
        <v>8221</v>
      </c>
      <c r="V2829">
        <v>1000</v>
      </c>
    </row>
    <row r="2830" spans="21:22" x14ac:dyDescent="0.25">
      <c r="U2830" s="5" t="s">
        <v>8221</v>
      </c>
      <c r="V2830">
        <v>2000</v>
      </c>
    </row>
    <row r="2831" spans="21:22" x14ac:dyDescent="0.25">
      <c r="U2831" s="5" t="s">
        <v>8221</v>
      </c>
      <c r="V2831">
        <v>4000</v>
      </c>
    </row>
    <row r="2832" spans="21:22" x14ac:dyDescent="0.25">
      <c r="U2832" s="5" t="s">
        <v>8221</v>
      </c>
      <c r="V2832">
        <v>250</v>
      </c>
    </row>
    <row r="2833" spans="21:22" x14ac:dyDescent="0.25">
      <c r="U2833" s="5" t="s">
        <v>8221</v>
      </c>
      <c r="V2833">
        <v>12700</v>
      </c>
    </row>
    <row r="2834" spans="21:22" x14ac:dyDescent="0.25">
      <c r="U2834" s="5" t="s">
        <v>8221</v>
      </c>
      <c r="V2834">
        <v>50000</v>
      </c>
    </row>
    <row r="2835" spans="21:22" x14ac:dyDescent="0.25">
      <c r="U2835" s="5" t="s">
        <v>8221</v>
      </c>
      <c r="V2835">
        <v>2500</v>
      </c>
    </row>
    <row r="2836" spans="21:22" x14ac:dyDescent="0.25">
      <c r="U2836" s="5" t="s">
        <v>8221</v>
      </c>
      <c r="V2836">
        <v>2888</v>
      </c>
    </row>
    <row r="2837" spans="21:22" x14ac:dyDescent="0.25">
      <c r="U2837" s="5" t="s">
        <v>8221</v>
      </c>
      <c r="V2837">
        <v>5000</v>
      </c>
    </row>
    <row r="2838" spans="21:22" x14ac:dyDescent="0.25">
      <c r="U2838" s="5" t="s">
        <v>8221</v>
      </c>
      <c r="V2838">
        <v>2500</v>
      </c>
    </row>
    <row r="2839" spans="21:22" x14ac:dyDescent="0.25">
      <c r="U2839" s="5" t="s">
        <v>8221</v>
      </c>
      <c r="V2839">
        <v>15000</v>
      </c>
    </row>
    <row r="2840" spans="21:22" x14ac:dyDescent="0.25">
      <c r="U2840" s="5" t="s">
        <v>8221</v>
      </c>
      <c r="V2840">
        <v>20000</v>
      </c>
    </row>
    <row r="2841" spans="21:22" x14ac:dyDescent="0.25">
      <c r="U2841" s="5" t="s">
        <v>8221</v>
      </c>
      <c r="V2841">
        <v>5000</v>
      </c>
    </row>
    <row r="2842" spans="21:22" x14ac:dyDescent="0.25">
      <c r="U2842" s="5" t="s">
        <v>8221</v>
      </c>
      <c r="V2842">
        <v>10000</v>
      </c>
    </row>
    <row r="2843" spans="21:22" x14ac:dyDescent="0.25">
      <c r="U2843" s="5" t="s">
        <v>8221</v>
      </c>
      <c r="V2843">
        <v>3000</v>
      </c>
    </row>
    <row r="2844" spans="21:22" x14ac:dyDescent="0.25">
      <c r="U2844" s="5" t="s">
        <v>8221</v>
      </c>
      <c r="V2844">
        <v>2500</v>
      </c>
    </row>
    <row r="2845" spans="21:22" x14ac:dyDescent="0.25">
      <c r="U2845" s="5" t="s">
        <v>8221</v>
      </c>
      <c r="V2845">
        <v>5000</v>
      </c>
    </row>
    <row r="2846" spans="21:22" x14ac:dyDescent="0.25">
      <c r="U2846" s="5" t="s">
        <v>8221</v>
      </c>
      <c r="V2846">
        <v>20000</v>
      </c>
    </row>
    <row r="2847" spans="21:22" x14ac:dyDescent="0.25">
      <c r="U2847" s="5" t="s">
        <v>8221</v>
      </c>
      <c r="V2847">
        <v>150000</v>
      </c>
    </row>
    <row r="2848" spans="21:22" x14ac:dyDescent="0.25">
      <c r="U2848" s="5" t="s">
        <v>8221</v>
      </c>
      <c r="V2848">
        <v>6000</v>
      </c>
    </row>
    <row r="2849" spans="21:22" x14ac:dyDescent="0.25">
      <c r="U2849" s="5" t="s">
        <v>8221</v>
      </c>
      <c r="V2849">
        <v>3000</v>
      </c>
    </row>
    <row r="2850" spans="21:22" x14ac:dyDescent="0.25">
      <c r="U2850" s="5" t="s">
        <v>8221</v>
      </c>
      <c r="V2850">
        <v>11200</v>
      </c>
    </row>
    <row r="2851" spans="21:22" x14ac:dyDescent="0.25">
      <c r="U2851" s="5" t="s">
        <v>8221</v>
      </c>
      <c r="V2851">
        <v>12000</v>
      </c>
    </row>
    <row r="2852" spans="21:22" x14ac:dyDescent="0.25">
      <c r="U2852" s="5" t="s">
        <v>8221</v>
      </c>
      <c r="V2852">
        <v>5500</v>
      </c>
    </row>
    <row r="2853" spans="21:22" x14ac:dyDescent="0.25">
      <c r="U2853" s="5" t="s">
        <v>8221</v>
      </c>
      <c r="V2853">
        <v>750</v>
      </c>
    </row>
    <row r="2854" spans="21:22" x14ac:dyDescent="0.25">
      <c r="U2854" s="5" t="s">
        <v>8221</v>
      </c>
      <c r="V2854">
        <v>10000</v>
      </c>
    </row>
    <row r="2855" spans="21:22" x14ac:dyDescent="0.25">
      <c r="U2855" s="5" t="s">
        <v>8221</v>
      </c>
      <c r="V2855">
        <v>45000</v>
      </c>
    </row>
    <row r="2856" spans="21:22" x14ac:dyDescent="0.25">
      <c r="U2856" s="5" t="s">
        <v>8221</v>
      </c>
      <c r="V2856">
        <v>400</v>
      </c>
    </row>
    <row r="2857" spans="21:22" x14ac:dyDescent="0.25">
      <c r="U2857" s="5" t="s">
        <v>8221</v>
      </c>
      <c r="V2857">
        <v>200</v>
      </c>
    </row>
    <row r="2858" spans="21:22" x14ac:dyDescent="0.25">
      <c r="U2858" s="5" t="s">
        <v>8221</v>
      </c>
      <c r="V2858">
        <v>3000</v>
      </c>
    </row>
    <row r="2859" spans="21:22" x14ac:dyDescent="0.25">
      <c r="U2859" s="5" t="s">
        <v>8221</v>
      </c>
      <c r="V2859">
        <v>30000</v>
      </c>
    </row>
    <row r="2860" spans="21:22" x14ac:dyDescent="0.25">
      <c r="U2860" s="5" t="s">
        <v>8221</v>
      </c>
      <c r="V2860">
        <v>3000</v>
      </c>
    </row>
    <row r="2861" spans="21:22" x14ac:dyDescent="0.25">
      <c r="U2861" s="5" t="s">
        <v>8221</v>
      </c>
      <c r="V2861">
        <v>2000</v>
      </c>
    </row>
    <row r="2862" spans="21:22" x14ac:dyDescent="0.25">
      <c r="U2862" s="5" t="s">
        <v>8221</v>
      </c>
      <c r="V2862">
        <v>10000</v>
      </c>
    </row>
    <row r="2863" spans="21:22" x14ac:dyDescent="0.25">
      <c r="U2863" s="5" t="s">
        <v>8221</v>
      </c>
      <c r="V2863">
        <v>5500</v>
      </c>
    </row>
    <row r="2864" spans="21:22" x14ac:dyDescent="0.25">
      <c r="U2864" s="5" t="s">
        <v>8221</v>
      </c>
      <c r="V2864">
        <v>5000</v>
      </c>
    </row>
    <row r="2865" spans="21:22" x14ac:dyDescent="0.25">
      <c r="U2865" s="5" t="s">
        <v>8221</v>
      </c>
      <c r="V2865">
        <v>50000</v>
      </c>
    </row>
    <row r="2866" spans="21:22" x14ac:dyDescent="0.25">
      <c r="U2866" s="5" t="s">
        <v>8221</v>
      </c>
      <c r="V2866">
        <v>500</v>
      </c>
    </row>
    <row r="2867" spans="21:22" x14ac:dyDescent="0.25">
      <c r="U2867" s="5" t="s">
        <v>8221</v>
      </c>
      <c r="V2867">
        <v>3000</v>
      </c>
    </row>
    <row r="2868" spans="21:22" x14ac:dyDescent="0.25">
      <c r="U2868" s="5" t="s">
        <v>8221</v>
      </c>
      <c r="V2868">
        <v>12000</v>
      </c>
    </row>
    <row r="2869" spans="21:22" x14ac:dyDescent="0.25">
      <c r="U2869" s="5" t="s">
        <v>8221</v>
      </c>
      <c r="V2869">
        <v>7500</v>
      </c>
    </row>
    <row r="2870" spans="21:22" x14ac:dyDescent="0.25">
      <c r="U2870" s="5" t="s">
        <v>8221</v>
      </c>
      <c r="V2870">
        <v>10000</v>
      </c>
    </row>
    <row r="2871" spans="21:22" x14ac:dyDescent="0.25">
      <c r="U2871" s="5" t="s">
        <v>8221</v>
      </c>
      <c r="V2871">
        <v>5500</v>
      </c>
    </row>
    <row r="2872" spans="21:22" x14ac:dyDescent="0.25">
      <c r="U2872" s="5" t="s">
        <v>8221</v>
      </c>
      <c r="V2872">
        <v>750</v>
      </c>
    </row>
    <row r="2873" spans="21:22" x14ac:dyDescent="0.25">
      <c r="U2873" s="5" t="s">
        <v>8221</v>
      </c>
      <c r="V2873">
        <v>150000</v>
      </c>
    </row>
    <row r="2874" spans="21:22" x14ac:dyDescent="0.25">
      <c r="U2874" s="5" t="s">
        <v>8221</v>
      </c>
      <c r="V2874">
        <v>5000</v>
      </c>
    </row>
    <row r="2875" spans="21:22" x14ac:dyDescent="0.25">
      <c r="U2875" s="5" t="s">
        <v>8221</v>
      </c>
      <c r="V2875">
        <v>1500</v>
      </c>
    </row>
    <row r="2876" spans="21:22" x14ac:dyDescent="0.25">
      <c r="U2876" s="5" t="s">
        <v>8221</v>
      </c>
      <c r="V2876">
        <v>3500</v>
      </c>
    </row>
    <row r="2877" spans="21:22" x14ac:dyDescent="0.25">
      <c r="U2877" s="5" t="s">
        <v>8221</v>
      </c>
      <c r="V2877">
        <v>6000</v>
      </c>
    </row>
    <row r="2878" spans="21:22" x14ac:dyDescent="0.25">
      <c r="U2878" s="5" t="s">
        <v>8221</v>
      </c>
      <c r="V2878">
        <v>2500</v>
      </c>
    </row>
    <row r="2879" spans="21:22" x14ac:dyDescent="0.25">
      <c r="U2879" s="5" t="s">
        <v>8221</v>
      </c>
      <c r="V2879">
        <v>9600</v>
      </c>
    </row>
    <row r="2880" spans="21:22" x14ac:dyDescent="0.25">
      <c r="U2880" s="5" t="s">
        <v>8221</v>
      </c>
      <c r="V2880">
        <v>180000</v>
      </c>
    </row>
    <row r="2881" spans="21:22" x14ac:dyDescent="0.25">
      <c r="U2881" s="5" t="s">
        <v>8221</v>
      </c>
      <c r="V2881">
        <v>30000</v>
      </c>
    </row>
    <row r="2882" spans="21:22" x14ac:dyDescent="0.25">
      <c r="U2882" s="5" t="s">
        <v>8221</v>
      </c>
      <c r="V2882">
        <v>1800</v>
      </c>
    </row>
    <row r="2883" spans="21:22" x14ac:dyDescent="0.25">
      <c r="U2883" s="5" t="s">
        <v>8221</v>
      </c>
      <c r="V2883">
        <v>14440</v>
      </c>
    </row>
    <row r="2884" spans="21:22" x14ac:dyDescent="0.25">
      <c r="U2884" s="5" t="s">
        <v>8221</v>
      </c>
      <c r="V2884">
        <v>10000</v>
      </c>
    </row>
    <row r="2885" spans="21:22" x14ac:dyDescent="0.25">
      <c r="U2885" s="5" t="s">
        <v>8221</v>
      </c>
      <c r="V2885">
        <v>25000</v>
      </c>
    </row>
    <row r="2886" spans="21:22" x14ac:dyDescent="0.25">
      <c r="U2886" s="5" t="s">
        <v>8221</v>
      </c>
      <c r="V2886">
        <v>1000</v>
      </c>
    </row>
    <row r="2887" spans="21:22" x14ac:dyDescent="0.25">
      <c r="U2887" s="5" t="s">
        <v>8221</v>
      </c>
      <c r="V2887">
        <v>1850</v>
      </c>
    </row>
    <row r="2888" spans="21:22" x14ac:dyDescent="0.25">
      <c r="U2888" s="5" t="s">
        <v>8221</v>
      </c>
      <c r="V2888">
        <v>2000</v>
      </c>
    </row>
    <row r="2889" spans="21:22" x14ac:dyDescent="0.25">
      <c r="U2889" s="5" t="s">
        <v>8221</v>
      </c>
      <c r="V2889">
        <v>5000</v>
      </c>
    </row>
    <row r="2890" spans="21:22" x14ac:dyDescent="0.25">
      <c r="U2890" s="5" t="s">
        <v>8221</v>
      </c>
      <c r="V2890">
        <v>600</v>
      </c>
    </row>
    <row r="2891" spans="21:22" x14ac:dyDescent="0.25">
      <c r="U2891" s="5" t="s">
        <v>8221</v>
      </c>
      <c r="V2891">
        <v>2500</v>
      </c>
    </row>
    <row r="2892" spans="21:22" x14ac:dyDescent="0.25">
      <c r="U2892" s="5" t="s">
        <v>8219</v>
      </c>
      <c r="V2892">
        <v>100</v>
      </c>
    </row>
    <row r="2893" spans="21:22" x14ac:dyDescent="0.25">
      <c r="U2893" s="5" t="s">
        <v>8219</v>
      </c>
      <c r="V2893">
        <v>500</v>
      </c>
    </row>
    <row r="2894" spans="21:22" x14ac:dyDescent="0.25">
      <c r="U2894" s="5" t="s">
        <v>8219</v>
      </c>
      <c r="V2894">
        <v>300</v>
      </c>
    </row>
    <row r="2895" spans="21:22" x14ac:dyDescent="0.25">
      <c r="U2895" s="5" t="s">
        <v>8219</v>
      </c>
      <c r="V2895">
        <v>25000</v>
      </c>
    </row>
    <row r="2896" spans="21:22" x14ac:dyDescent="0.25">
      <c r="U2896" s="5" t="s">
        <v>8219</v>
      </c>
      <c r="V2896">
        <v>45000</v>
      </c>
    </row>
    <row r="2897" spans="21:22" x14ac:dyDescent="0.25">
      <c r="U2897" s="5" t="s">
        <v>8219</v>
      </c>
      <c r="V2897">
        <v>3000</v>
      </c>
    </row>
    <row r="2898" spans="21:22" x14ac:dyDescent="0.25">
      <c r="U2898" s="5" t="s">
        <v>8219</v>
      </c>
      <c r="V2898">
        <v>1800</v>
      </c>
    </row>
    <row r="2899" spans="21:22" x14ac:dyDescent="0.25">
      <c r="U2899" s="5" t="s">
        <v>8219</v>
      </c>
      <c r="V2899">
        <v>1000</v>
      </c>
    </row>
    <row r="2900" spans="21:22" x14ac:dyDescent="0.25">
      <c r="U2900" s="5" t="s">
        <v>8219</v>
      </c>
      <c r="V2900">
        <v>8000</v>
      </c>
    </row>
    <row r="2901" spans="21:22" x14ac:dyDescent="0.25">
      <c r="U2901" s="5" t="s">
        <v>8219</v>
      </c>
      <c r="V2901">
        <v>10000</v>
      </c>
    </row>
    <row r="2902" spans="21:22" x14ac:dyDescent="0.25">
      <c r="U2902" s="5" t="s">
        <v>8219</v>
      </c>
      <c r="V2902">
        <v>750</v>
      </c>
    </row>
    <row r="2903" spans="21:22" x14ac:dyDescent="0.25">
      <c r="U2903" s="5" t="s">
        <v>8219</v>
      </c>
      <c r="V2903">
        <v>3100</v>
      </c>
    </row>
    <row r="2904" spans="21:22" x14ac:dyDescent="0.25">
      <c r="U2904" s="5" t="s">
        <v>8219</v>
      </c>
      <c r="V2904">
        <v>2500</v>
      </c>
    </row>
    <row r="2905" spans="21:22" x14ac:dyDescent="0.25">
      <c r="U2905" s="5" t="s">
        <v>8219</v>
      </c>
      <c r="V2905">
        <v>2500</v>
      </c>
    </row>
    <row r="2906" spans="21:22" x14ac:dyDescent="0.25">
      <c r="U2906" s="5" t="s">
        <v>8219</v>
      </c>
      <c r="V2906">
        <v>3500</v>
      </c>
    </row>
    <row r="2907" spans="21:22" x14ac:dyDescent="0.25">
      <c r="U2907" s="5" t="s">
        <v>8219</v>
      </c>
      <c r="V2907">
        <v>1000</v>
      </c>
    </row>
    <row r="2908" spans="21:22" x14ac:dyDescent="0.25">
      <c r="U2908" s="5" t="s">
        <v>8219</v>
      </c>
      <c r="V2908">
        <v>1500</v>
      </c>
    </row>
    <row r="2909" spans="21:22" x14ac:dyDescent="0.25">
      <c r="U2909" s="5" t="s">
        <v>8219</v>
      </c>
      <c r="V2909">
        <v>4000</v>
      </c>
    </row>
    <row r="2910" spans="21:22" x14ac:dyDescent="0.25">
      <c r="U2910" s="5" t="s">
        <v>8219</v>
      </c>
      <c r="V2910">
        <v>8000</v>
      </c>
    </row>
    <row r="2911" spans="21:22" x14ac:dyDescent="0.25">
      <c r="U2911" s="5" t="s">
        <v>8219</v>
      </c>
      <c r="V2911">
        <v>2500</v>
      </c>
    </row>
    <row r="2912" spans="21:22" x14ac:dyDescent="0.25">
      <c r="U2912" s="5" t="s">
        <v>8221</v>
      </c>
      <c r="V2912">
        <v>25000</v>
      </c>
    </row>
    <row r="2913" spans="21:22" x14ac:dyDescent="0.25">
      <c r="U2913" s="5" t="s">
        <v>8221</v>
      </c>
      <c r="V2913">
        <v>200000</v>
      </c>
    </row>
    <row r="2914" spans="21:22" x14ac:dyDescent="0.25">
      <c r="U2914" s="5" t="s">
        <v>8221</v>
      </c>
      <c r="V2914">
        <v>3000</v>
      </c>
    </row>
    <row r="2915" spans="21:22" x14ac:dyDescent="0.25">
      <c r="U2915" s="5" t="s">
        <v>8221</v>
      </c>
      <c r="V2915">
        <v>10000</v>
      </c>
    </row>
    <row r="2916" spans="21:22" x14ac:dyDescent="0.25">
      <c r="U2916" s="5" t="s">
        <v>8221</v>
      </c>
      <c r="V2916">
        <v>50000</v>
      </c>
    </row>
    <row r="2917" spans="21:22" x14ac:dyDescent="0.25">
      <c r="U2917" s="5" t="s">
        <v>8221</v>
      </c>
      <c r="V2917">
        <v>2000</v>
      </c>
    </row>
    <row r="2918" spans="21:22" x14ac:dyDescent="0.25">
      <c r="U2918" s="5" t="s">
        <v>8221</v>
      </c>
      <c r="V2918">
        <v>25000</v>
      </c>
    </row>
    <row r="2919" spans="21:22" x14ac:dyDescent="0.25">
      <c r="U2919" s="5" t="s">
        <v>8221</v>
      </c>
      <c r="V2919">
        <v>500000</v>
      </c>
    </row>
    <row r="2920" spans="21:22" x14ac:dyDescent="0.25">
      <c r="U2920" s="5" t="s">
        <v>8221</v>
      </c>
      <c r="V2920">
        <v>1000</v>
      </c>
    </row>
    <row r="2921" spans="21:22" x14ac:dyDescent="0.25">
      <c r="U2921" s="5" t="s">
        <v>8221</v>
      </c>
      <c r="V2921">
        <v>5000000</v>
      </c>
    </row>
    <row r="2922" spans="21:22" x14ac:dyDescent="0.25">
      <c r="U2922" s="5" t="s">
        <v>8220</v>
      </c>
      <c r="V2922">
        <v>50000</v>
      </c>
    </row>
    <row r="2923" spans="21:22" x14ac:dyDescent="0.25">
      <c r="U2923" s="5" t="s">
        <v>8220</v>
      </c>
      <c r="V2923">
        <v>20000</v>
      </c>
    </row>
    <row r="2924" spans="21:22" x14ac:dyDescent="0.25">
      <c r="U2924" s="5" t="s">
        <v>8220</v>
      </c>
      <c r="V2924">
        <v>400000</v>
      </c>
    </row>
    <row r="2925" spans="21:22" x14ac:dyDescent="0.25">
      <c r="U2925" s="5" t="s">
        <v>8220</v>
      </c>
      <c r="V2925">
        <v>15000</v>
      </c>
    </row>
    <row r="2926" spans="21:22" x14ac:dyDescent="0.25">
      <c r="U2926" s="5" t="s">
        <v>8220</v>
      </c>
      <c r="V2926">
        <v>1200</v>
      </c>
    </row>
    <row r="2927" spans="21:22" x14ac:dyDescent="0.25">
      <c r="U2927" s="5" t="s">
        <v>8220</v>
      </c>
      <c r="V2927">
        <v>7900</v>
      </c>
    </row>
    <row r="2928" spans="21:22" x14ac:dyDescent="0.25">
      <c r="U2928" s="5" t="s">
        <v>8220</v>
      </c>
      <c r="V2928">
        <v>15000</v>
      </c>
    </row>
    <row r="2929" spans="21:22" x14ac:dyDescent="0.25">
      <c r="U2929" s="5" t="s">
        <v>8220</v>
      </c>
      <c r="V2929">
        <v>80000</v>
      </c>
    </row>
    <row r="2930" spans="21:22" x14ac:dyDescent="0.25">
      <c r="U2930" s="5" t="s">
        <v>8220</v>
      </c>
      <c r="V2930">
        <v>10000</v>
      </c>
    </row>
    <row r="2931" spans="21:22" x14ac:dyDescent="0.25">
      <c r="U2931" s="5" t="s">
        <v>8220</v>
      </c>
      <c r="V2931">
        <v>30000000</v>
      </c>
    </row>
    <row r="2932" spans="21:22" x14ac:dyDescent="0.25">
      <c r="U2932" s="5" t="s">
        <v>8219</v>
      </c>
      <c r="V2932">
        <v>5000</v>
      </c>
    </row>
    <row r="2933" spans="21:22" x14ac:dyDescent="0.25">
      <c r="U2933" s="5" t="s">
        <v>8219</v>
      </c>
      <c r="V2933">
        <v>1000</v>
      </c>
    </row>
    <row r="2934" spans="21:22" x14ac:dyDescent="0.25">
      <c r="U2934" s="5" t="s">
        <v>8219</v>
      </c>
      <c r="V2934">
        <v>10000</v>
      </c>
    </row>
    <row r="2935" spans="21:22" x14ac:dyDescent="0.25">
      <c r="U2935" s="5" t="s">
        <v>8219</v>
      </c>
      <c r="V2935">
        <v>5000</v>
      </c>
    </row>
    <row r="2936" spans="21:22" x14ac:dyDescent="0.25">
      <c r="U2936" s="5" t="s">
        <v>8219</v>
      </c>
      <c r="V2936">
        <v>1500</v>
      </c>
    </row>
    <row r="2937" spans="21:22" x14ac:dyDescent="0.25">
      <c r="U2937" s="5" t="s">
        <v>8219</v>
      </c>
      <c r="V2937">
        <v>10000</v>
      </c>
    </row>
    <row r="2938" spans="21:22" x14ac:dyDescent="0.25">
      <c r="U2938" s="5" t="s">
        <v>8219</v>
      </c>
      <c r="V2938">
        <v>5000</v>
      </c>
    </row>
    <row r="2939" spans="21:22" x14ac:dyDescent="0.25">
      <c r="U2939" s="5" t="s">
        <v>8219</v>
      </c>
      <c r="V2939">
        <v>3500</v>
      </c>
    </row>
    <row r="2940" spans="21:22" x14ac:dyDescent="0.25">
      <c r="U2940" s="5" t="s">
        <v>8219</v>
      </c>
      <c r="V2940">
        <v>1000</v>
      </c>
    </row>
    <row r="2941" spans="21:22" x14ac:dyDescent="0.25">
      <c r="U2941" s="5" t="s">
        <v>8219</v>
      </c>
      <c r="V2941">
        <v>6000</v>
      </c>
    </row>
    <row r="2942" spans="21:22" x14ac:dyDescent="0.25">
      <c r="U2942" s="5" t="s">
        <v>8219</v>
      </c>
      <c r="V2942">
        <v>3200</v>
      </c>
    </row>
    <row r="2943" spans="21:22" x14ac:dyDescent="0.25">
      <c r="U2943" s="5" t="s">
        <v>8219</v>
      </c>
      <c r="V2943">
        <v>2000</v>
      </c>
    </row>
    <row r="2944" spans="21:22" x14ac:dyDescent="0.25">
      <c r="U2944" s="5" t="s">
        <v>8219</v>
      </c>
      <c r="V2944">
        <v>5000</v>
      </c>
    </row>
    <row r="2945" spans="21:22" x14ac:dyDescent="0.25">
      <c r="U2945" s="5" t="s">
        <v>8219</v>
      </c>
      <c r="V2945">
        <v>5000</v>
      </c>
    </row>
    <row r="2946" spans="21:22" x14ac:dyDescent="0.25">
      <c r="U2946" s="5" t="s">
        <v>8219</v>
      </c>
      <c r="V2946">
        <v>8000</v>
      </c>
    </row>
    <row r="2947" spans="21:22" x14ac:dyDescent="0.25">
      <c r="U2947" s="5" t="s">
        <v>8219</v>
      </c>
      <c r="V2947">
        <v>70</v>
      </c>
    </row>
    <row r="2948" spans="21:22" x14ac:dyDescent="0.25">
      <c r="U2948" s="5" t="s">
        <v>8219</v>
      </c>
      <c r="V2948">
        <v>3000</v>
      </c>
    </row>
    <row r="2949" spans="21:22" x14ac:dyDescent="0.25">
      <c r="U2949" s="5" t="s">
        <v>8219</v>
      </c>
      <c r="V2949">
        <v>750</v>
      </c>
    </row>
    <row r="2950" spans="21:22" x14ac:dyDescent="0.25">
      <c r="U2950" s="5" t="s">
        <v>8219</v>
      </c>
      <c r="V2950">
        <v>5000</v>
      </c>
    </row>
    <row r="2951" spans="21:22" x14ac:dyDescent="0.25">
      <c r="U2951" s="5" t="s">
        <v>8219</v>
      </c>
      <c r="V2951">
        <v>3000</v>
      </c>
    </row>
    <row r="2952" spans="21:22" x14ac:dyDescent="0.25">
      <c r="U2952" s="5" t="s">
        <v>8219</v>
      </c>
      <c r="V2952">
        <v>4000</v>
      </c>
    </row>
    <row r="2953" spans="21:22" x14ac:dyDescent="0.25">
      <c r="U2953" s="5" t="s">
        <v>8219</v>
      </c>
      <c r="V2953">
        <v>5000</v>
      </c>
    </row>
    <row r="2954" spans="21:22" x14ac:dyDescent="0.25">
      <c r="U2954" s="5" t="s">
        <v>8219</v>
      </c>
      <c r="V2954">
        <v>116000</v>
      </c>
    </row>
    <row r="2955" spans="21:22" x14ac:dyDescent="0.25">
      <c r="U2955" s="5" t="s">
        <v>8219</v>
      </c>
      <c r="V2955">
        <v>25000</v>
      </c>
    </row>
    <row r="2956" spans="21:22" x14ac:dyDescent="0.25">
      <c r="U2956" s="5" t="s">
        <v>8219</v>
      </c>
      <c r="V2956">
        <v>10000</v>
      </c>
    </row>
    <row r="2957" spans="21:22" x14ac:dyDescent="0.25">
      <c r="U2957" s="5" t="s">
        <v>8219</v>
      </c>
      <c r="V2957">
        <v>2400</v>
      </c>
    </row>
    <row r="2958" spans="21:22" x14ac:dyDescent="0.25">
      <c r="U2958" s="5" t="s">
        <v>8219</v>
      </c>
      <c r="V2958">
        <v>25000</v>
      </c>
    </row>
    <row r="2959" spans="21:22" x14ac:dyDescent="0.25">
      <c r="U2959" s="5" t="s">
        <v>8219</v>
      </c>
      <c r="V2959">
        <v>1000</v>
      </c>
    </row>
    <row r="2960" spans="21:22" x14ac:dyDescent="0.25">
      <c r="U2960" s="5" t="s">
        <v>8219</v>
      </c>
      <c r="V2960">
        <v>20000</v>
      </c>
    </row>
    <row r="2961" spans="21:22" x14ac:dyDescent="0.25">
      <c r="U2961" s="5" t="s">
        <v>8219</v>
      </c>
      <c r="V2961">
        <v>10000</v>
      </c>
    </row>
    <row r="2962" spans="21:22" x14ac:dyDescent="0.25">
      <c r="U2962" s="5" t="s">
        <v>8219</v>
      </c>
      <c r="V2962">
        <v>8500</v>
      </c>
    </row>
    <row r="2963" spans="21:22" x14ac:dyDescent="0.25">
      <c r="U2963" s="5" t="s">
        <v>8219</v>
      </c>
      <c r="V2963">
        <v>3000</v>
      </c>
    </row>
    <row r="2964" spans="21:22" x14ac:dyDescent="0.25">
      <c r="U2964" s="5" t="s">
        <v>8219</v>
      </c>
      <c r="V2964">
        <v>1000</v>
      </c>
    </row>
    <row r="2965" spans="21:22" x14ac:dyDescent="0.25">
      <c r="U2965" s="5" t="s">
        <v>8219</v>
      </c>
      <c r="V2965">
        <v>300</v>
      </c>
    </row>
    <row r="2966" spans="21:22" x14ac:dyDescent="0.25">
      <c r="U2966" s="5" t="s">
        <v>8219</v>
      </c>
      <c r="V2966">
        <v>15000</v>
      </c>
    </row>
    <row r="2967" spans="21:22" x14ac:dyDescent="0.25">
      <c r="U2967" s="5" t="s">
        <v>8219</v>
      </c>
      <c r="V2967">
        <v>35000</v>
      </c>
    </row>
    <row r="2968" spans="21:22" x14ac:dyDescent="0.25">
      <c r="U2968" s="5" t="s">
        <v>8219</v>
      </c>
      <c r="V2968">
        <v>10000</v>
      </c>
    </row>
    <row r="2969" spans="21:22" x14ac:dyDescent="0.25">
      <c r="U2969" s="5" t="s">
        <v>8219</v>
      </c>
      <c r="V2969">
        <v>50000</v>
      </c>
    </row>
    <row r="2970" spans="21:22" x14ac:dyDescent="0.25">
      <c r="U2970" s="5" t="s">
        <v>8219</v>
      </c>
      <c r="V2970">
        <v>1350</v>
      </c>
    </row>
    <row r="2971" spans="21:22" x14ac:dyDescent="0.25">
      <c r="U2971" s="5" t="s">
        <v>8219</v>
      </c>
      <c r="V2971">
        <v>500</v>
      </c>
    </row>
    <row r="2972" spans="21:22" x14ac:dyDescent="0.25">
      <c r="U2972" s="5" t="s">
        <v>8219</v>
      </c>
      <c r="V2972">
        <v>7214</v>
      </c>
    </row>
    <row r="2973" spans="21:22" x14ac:dyDescent="0.25">
      <c r="U2973" s="5" t="s">
        <v>8219</v>
      </c>
      <c r="V2973">
        <v>7000</v>
      </c>
    </row>
    <row r="2974" spans="21:22" x14ac:dyDescent="0.25">
      <c r="U2974" s="5" t="s">
        <v>8219</v>
      </c>
      <c r="V2974">
        <v>3000</v>
      </c>
    </row>
    <row r="2975" spans="21:22" x14ac:dyDescent="0.25">
      <c r="U2975" s="5" t="s">
        <v>8219</v>
      </c>
      <c r="V2975">
        <v>40000</v>
      </c>
    </row>
    <row r="2976" spans="21:22" x14ac:dyDescent="0.25">
      <c r="U2976" s="5" t="s">
        <v>8219</v>
      </c>
      <c r="V2976">
        <v>10600</v>
      </c>
    </row>
    <row r="2977" spans="21:22" x14ac:dyDescent="0.25">
      <c r="U2977" s="5" t="s">
        <v>8219</v>
      </c>
      <c r="V2977">
        <v>8000</v>
      </c>
    </row>
    <row r="2978" spans="21:22" x14ac:dyDescent="0.25">
      <c r="U2978" s="5" t="s">
        <v>8219</v>
      </c>
      <c r="V2978">
        <v>600</v>
      </c>
    </row>
    <row r="2979" spans="21:22" x14ac:dyDescent="0.25">
      <c r="U2979" s="5" t="s">
        <v>8219</v>
      </c>
      <c r="V2979">
        <v>3000</v>
      </c>
    </row>
    <row r="2980" spans="21:22" x14ac:dyDescent="0.25">
      <c r="U2980" s="5" t="s">
        <v>8219</v>
      </c>
      <c r="V2980">
        <v>25000</v>
      </c>
    </row>
    <row r="2981" spans="21:22" x14ac:dyDescent="0.25">
      <c r="U2981" s="5" t="s">
        <v>8219</v>
      </c>
      <c r="V2981">
        <v>1500</v>
      </c>
    </row>
    <row r="2982" spans="21:22" x14ac:dyDescent="0.25">
      <c r="U2982" s="5" t="s">
        <v>8219</v>
      </c>
      <c r="V2982">
        <v>300</v>
      </c>
    </row>
    <row r="2983" spans="21:22" x14ac:dyDescent="0.25">
      <c r="U2983" s="5" t="s">
        <v>8219</v>
      </c>
      <c r="V2983">
        <v>4000</v>
      </c>
    </row>
    <row r="2984" spans="21:22" x14ac:dyDescent="0.25">
      <c r="U2984" s="5" t="s">
        <v>8219</v>
      </c>
      <c r="V2984">
        <v>10000</v>
      </c>
    </row>
    <row r="2985" spans="21:22" x14ac:dyDescent="0.25">
      <c r="U2985" s="5" t="s">
        <v>8219</v>
      </c>
      <c r="V2985">
        <v>25000</v>
      </c>
    </row>
    <row r="2986" spans="21:22" x14ac:dyDescent="0.25">
      <c r="U2986" s="5" t="s">
        <v>8219</v>
      </c>
      <c r="V2986">
        <v>3400</v>
      </c>
    </row>
    <row r="2987" spans="21:22" x14ac:dyDescent="0.25">
      <c r="U2987" s="5" t="s">
        <v>8219</v>
      </c>
      <c r="V2987">
        <v>8500</v>
      </c>
    </row>
    <row r="2988" spans="21:22" x14ac:dyDescent="0.25">
      <c r="U2988" s="5" t="s">
        <v>8219</v>
      </c>
      <c r="V2988">
        <v>22000</v>
      </c>
    </row>
    <row r="2989" spans="21:22" x14ac:dyDescent="0.25">
      <c r="U2989" s="5" t="s">
        <v>8219</v>
      </c>
      <c r="V2989">
        <v>4200</v>
      </c>
    </row>
    <row r="2990" spans="21:22" x14ac:dyDescent="0.25">
      <c r="U2990" s="5" t="s">
        <v>8219</v>
      </c>
      <c r="V2990">
        <v>15000</v>
      </c>
    </row>
    <row r="2991" spans="21:22" x14ac:dyDescent="0.25">
      <c r="U2991" s="5" t="s">
        <v>8219</v>
      </c>
      <c r="V2991">
        <v>7000</v>
      </c>
    </row>
    <row r="2992" spans="21:22" x14ac:dyDescent="0.25">
      <c r="U2992" s="5" t="s">
        <v>8219</v>
      </c>
      <c r="V2992">
        <v>4500</v>
      </c>
    </row>
    <row r="2993" spans="21:22" x14ac:dyDescent="0.25">
      <c r="U2993" s="5" t="s">
        <v>8219</v>
      </c>
      <c r="V2993">
        <v>10000</v>
      </c>
    </row>
    <row r="2994" spans="21:22" x14ac:dyDescent="0.25">
      <c r="U2994" s="5" t="s">
        <v>8219</v>
      </c>
      <c r="V2994">
        <v>700</v>
      </c>
    </row>
    <row r="2995" spans="21:22" x14ac:dyDescent="0.25">
      <c r="U2995" s="5" t="s">
        <v>8219</v>
      </c>
      <c r="V2995">
        <v>5000</v>
      </c>
    </row>
    <row r="2996" spans="21:22" x14ac:dyDescent="0.25">
      <c r="U2996" s="5" t="s">
        <v>8219</v>
      </c>
      <c r="V2996">
        <v>2500</v>
      </c>
    </row>
    <row r="2997" spans="21:22" x14ac:dyDescent="0.25">
      <c r="U2997" s="5" t="s">
        <v>8219</v>
      </c>
      <c r="V2997">
        <v>900</v>
      </c>
    </row>
    <row r="2998" spans="21:22" x14ac:dyDescent="0.25">
      <c r="U2998" s="5" t="s">
        <v>8219</v>
      </c>
      <c r="V2998">
        <v>40000</v>
      </c>
    </row>
    <row r="2999" spans="21:22" x14ac:dyDescent="0.25">
      <c r="U2999" s="5" t="s">
        <v>8219</v>
      </c>
      <c r="V2999">
        <v>5000</v>
      </c>
    </row>
    <row r="3000" spans="21:22" x14ac:dyDescent="0.25">
      <c r="U3000" s="5" t="s">
        <v>8219</v>
      </c>
      <c r="V3000">
        <v>30000</v>
      </c>
    </row>
    <row r="3001" spans="21:22" x14ac:dyDescent="0.25">
      <c r="U3001" s="5" t="s">
        <v>8219</v>
      </c>
      <c r="V3001">
        <v>1750</v>
      </c>
    </row>
    <row r="3002" spans="21:22" x14ac:dyDescent="0.25">
      <c r="U3002" s="5" t="s">
        <v>8219</v>
      </c>
      <c r="V3002">
        <v>1500</v>
      </c>
    </row>
    <row r="3003" spans="21:22" x14ac:dyDescent="0.25">
      <c r="U3003" s="5" t="s">
        <v>8219</v>
      </c>
      <c r="V3003">
        <v>1000</v>
      </c>
    </row>
    <row r="3004" spans="21:22" x14ac:dyDescent="0.25">
      <c r="U3004" s="5" t="s">
        <v>8219</v>
      </c>
      <c r="V3004">
        <v>3000</v>
      </c>
    </row>
    <row r="3005" spans="21:22" x14ac:dyDescent="0.25">
      <c r="U3005" s="5" t="s">
        <v>8219</v>
      </c>
      <c r="V3005">
        <v>100000</v>
      </c>
    </row>
    <row r="3006" spans="21:22" x14ac:dyDescent="0.25">
      <c r="U3006" s="5" t="s">
        <v>8219</v>
      </c>
      <c r="V3006">
        <v>25000</v>
      </c>
    </row>
    <row r="3007" spans="21:22" x14ac:dyDescent="0.25">
      <c r="U3007" s="5" t="s">
        <v>8219</v>
      </c>
      <c r="V3007">
        <v>25000</v>
      </c>
    </row>
    <row r="3008" spans="21:22" x14ac:dyDescent="0.25">
      <c r="U3008" s="5" t="s">
        <v>8219</v>
      </c>
      <c r="V3008">
        <v>500</v>
      </c>
    </row>
    <row r="3009" spans="21:22" x14ac:dyDescent="0.25">
      <c r="U3009" s="5" t="s">
        <v>8219</v>
      </c>
      <c r="V3009">
        <v>1000</v>
      </c>
    </row>
    <row r="3010" spans="21:22" x14ac:dyDescent="0.25">
      <c r="U3010" s="5" t="s">
        <v>8219</v>
      </c>
      <c r="V3010">
        <v>20000</v>
      </c>
    </row>
    <row r="3011" spans="21:22" x14ac:dyDescent="0.25">
      <c r="U3011" s="5" t="s">
        <v>8219</v>
      </c>
      <c r="V3011">
        <v>3000</v>
      </c>
    </row>
    <row r="3012" spans="21:22" x14ac:dyDescent="0.25">
      <c r="U3012" s="5" t="s">
        <v>8219</v>
      </c>
      <c r="V3012">
        <v>8300</v>
      </c>
    </row>
    <row r="3013" spans="21:22" x14ac:dyDescent="0.25">
      <c r="U3013" s="5" t="s">
        <v>8219</v>
      </c>
      <c r="V3013">
        <v>1500</v>
      </c>
    </row>
    <row r="3014" spans="21:22" x14ac:dyDescent="0.25">
      <c r="U3014" s="5" t="s">
        <v>8219</v>
      </c>
      <c r="V3014">
        <v>15000</v>
      </c>
    </row>
    <row r="3015" spans="21:22" x14ac:dyDescent="0.25">
      <c r="U3015" s="5" t="s">
        <v>8219</v>
      </c>
      <c r="V3015">
        <v>12000</v>
      </c>
    </row>
    <row r="3016" spans="21:22" x14ac:dyDescent="0.25">
      <c r="U3016" s="5" t="s">
        <v>8219</v>
      </c>
      <c r="V3016">
        <v>4000</v>
      </c>
    </row>
    <row r="3017" spans="21:22" x14ac:dyDescent="0.25">
      <c r="U3017" s="5" t="s">
        <v>8219</v>
      </c>
      <c r="V3017">
        <v>7900</v>
      </c>
    </row>
    <row r="3018" spans="21:22" x14ac:dyDescent="0.25">
      <c r="U3018" s="5" t="s">
        <v>8219</v>
      </c>
      <c r="V3018">
        <v>500</v>
      </c>
    </row>
    <row r="3019" spans="21:22" x14ac:dyDescent="0.25">
      <c r="U3019" s="5" t="s">
        <v>8219</v>
      </c>
      <c r="V3019">
        <v>5000</v>
      </c>
    </row>
    <row r="3020" spans="21:22" x14ac:dyDescent="0.25">
      <c r="U3020" s="5" t="s">
        <v>8219</v>
      </c>
      <c r="V3020">
        <v>3750</v>
      </c>
    </row>
    <row r="3021" spans="21:22" x14ac:dyDescent="0.25">
      <c r="U3021" s="5" t="s">
        <v>8219</v>
      </c>
      <c r="V3021">
        <v>600</v>
      </c>
    </row>
    <row r="3022" spans="21:22" x14ac:dyDescent="0.25">
      <c r="U3022" s="5" t="s">
        <v>8221</v>
      </c>
      <c r="V3022">
        <v>3500</v>
      </c>
    </row>
    <row r="3023" spans="21:22" x14ac:dyDescent="0.25">
      <c r="U3023" s="5" t="s">
        <v>8221</v>
      </c>
      <c r="V3023">
        <v>50000</v>
      </c>
    </row>
    <row r="3024" spans="21:22" x14ac:dyDescent="0.25">
      <c r="U3024" s="5" t="s">
        <v>8221</v>
      </c>
      <c r="V3024">
        <v>10000</v>
      </c>
    </row>
    <row r="3025" spans="21:22" x14ac:dyDescent="0.25">
      <c r="U3025" s="5" t="s">
        <v>8221</v>
      </c>
      <c r="V3025">
        <v>300</v>
      </c>
    </row>
    <row r="3026" spans="21:22" x14ac:dyDescent="0.25">
      <c r="U3026" s="5" t="s">
        <v>8221</v>
      </c>
      <c r="V3026">
        <v>20000</v>
      </c>
    </row>
    <row r="3027" spans="21:22" x14ac:dyDescent="0.25">
      <c r="U3027" s="5" t="s">
        <v>8221</v>
      </c>
      <c r="V3027">
        <v>25000</v>
      </c>
    </row>
    <row r="3028" spans="21:22" x14ac:dyDescent="0.25">
      <c r="U3028" s="5" t="s">
        <v>8221</v>
      </c>
      <c r="V3028">
        <v>50000</v>
      </c>
    </row>
    <row r="3029" spans="21:22" x14ac:dyDescent="0.25">
      <c r="U3029" s="5" t="s">
        <v>8221</v>
      </c>
      <c r="V3029">
        <v>18000</v>
      </c>
    </row>
    <row r="3030" spans="21:22" x14ac:dyDescent="0.25">
      <c r="U3030" s="5" t="s">
        <v>8221</v>
      </c>
      <c r="V3030">
        <v>15000</v>
      </c>
    </row>
    <row r="3031" spans="21:22" x14ac:dyDescent="0.25">
      <c r="U3031" s="5" t="s">
        <v>8221</v>
      </c>
      <c r="V3031">
        <v>220000</v>
      </c>
    </row>
    <row r="3032" spans="21:22" x14ac:dyDescent="0.25">
      <c r="U3032" s="5" t="s">
        <v>8221</v>
      </c>
      <c r="V3032">
        <v>1000000</v>
      </c>
    </row>
    <row r="3033" spans="21:22" x14ac:dyDescent="0.25">
      <c r="U3033" s="5" t="s">
        <v>8221</v>
      </c>
      <c r="V3033">
        <v>10000</v>
      </c>
    </row>
    <row r="3034" spans="21:22" x14ac:dyDescent="0.25">
      <c r="U3034" s="5" t="s">
        <v>8221</v>
      </c>
      <c r="V3034">
        <v>3000</v>
      </c>
    </row>
    <row r="3035" spans="21:22" x14ac:dyDescent="0.25">
      <c r="U3035" s="5" t="s">
        <v>8221</v>
      </c>
      <c r="V3035">
        <v>75000</v>
      </c>
    </row>
    <row r="3036" spans="21:22" x14ac:dyDescent="0.25">
      <c r="U3036" s="5" t="s">
        <v>8221</v>
      </c>
      <c r="V3036">
        <v>25000</v>
      </c>
    </row>
    <row r="3037" spans="21:22" x14ac:dyDescent="0.25">
      <c r="U3037" s="5" t="s">
        <v>8221</v>
      </c>
      <c r="V3037">
        <v>350000</v>
      </c>
    </row>
    <row r="3038" spans="21:22" x14ac:dyDescent="0.25">
      <c r="U3038" s="5" t="s">
        <v>8221</v>
      </c>
      <c r="V3038">
        <v>8000</v>
      </c>
    </row>
    <row r="3039" spans="21:22" x14ac:dyDescent="0.25">
      <c r="U3039" s="5" t="s">
        <v>8221</v>
      </c>
      <c r="V3039">
        <v>250000</v>
      </c>
    </row>
    <row r="3040" spans="21:22" x14ac:dyDescent="0.25">
      <c r="U3040" s="5" t="s">
        <v>8221</v>
      </c>
      <c r="V3040">
        <v>1000</v>
      </c>
    </row>
    <row r="3041" spans="21:22" x14ac:dyDescent="0.25">
      <c r="U3041" s="5" t="s">
        <v>8221</v>
      </c>
      <c r="V3041">
        <v>10000</v>
      </c>
    </row>
    <row r="3042" spans="21:22" x14ac:dyDescent="0.25">
      <c r="U3042" s="5" t="s">
        <v>8221</v>
      </c>
      <c r="V3042">
        <v>12000</v>
      </c>
    </row>
    <row r="3043" spans="21:22" x14ac:dyDescent="0.25">
      <c r="U3043" s="5" t="s">
        <v>8221</v>
      </c>
      <c r="V3043">
        <v>12000</v>
      </c>
    </row>
    <row r="3044" spans="21:22" x14ac:dyDescent="0.25">
      <c r="U3044" s="5" t="s">
        <v>8221</v>
      </c>
      <c r="V3044">
        <v>2800000</v>
      </c>
    </row>
    <row r="3045" spans="21:22" x14ac:dyDescent="0.25">
      <c r="U3045" s="5" t="s">
        <v>8221</v>
      </c>
      <c r="V3045">
        <v>25000</v>
      </c>
    </row>
    <row r="3046" spans="21:22" x14ac:dyDescent="0.25">
      <c r="U3046" s="5" t="s">
        <v>8221</v>
      </c>
      <c r="V3046">
        <v>15000</v>
      </c>
    </row>
    <row r="3047" spans="21:22" x14ac:dyDescent="0.25">
      <c r="U3047" s="5" t="s">
        <v>8221</v>
      </c>
      <c r="V3047">
        <v>10000</v>
      </c>
    </row>
    <row r="3048" spans="21:22" x14ac:dyDescent="0.25">
      <c r="U3048" s="5" t="s">
        <v>8221</v>
      </c>
      <c r="V3048">
        <v>22000</v>
      </c>
    </row>
    <row r="3049" spans="21:22" x14ac:dyDescent="0.25">
      <c r="U3049" s="5" t="s">
        <v>8221</v>
      </c>
      <c r="V3049">
        <v>60000</v>
      </c>
    </row>
    <row r="3050" spans="21:22" x14ac:dyDescent="0.25">
      <c r="U3050" s="5" t="s">
        <v>8221</v>
      </c>
      <c r="V3050">
        <v>1333666</v>
      </c>
    </row>
    <row r="3051" spans="21:22" x14ac:dyDescent="0.25">
      <c r="U3051" s="5" t="s">
        <v>8221</v>
      </c>
      <c r="V3051">
        <v>2000000</v>
      </c>
    </row>
    <row r="3052" spans="21:22" x14ac:dyDescent="0.25">
      <c r="U3052" s="5" t="s">
        <v>8221</v>
      </c>
      <c r="V3052">
        <v>1000000</v>
      </c>
    </row>
    <row r="3053" spans="21:22" x14ac:dyDescent="0.25">
      <c r="U3053" s="5" t="s">
        <v>8221</v>
      </c>
      <c r="V3053">
        <v>9000</v>
      </c>
    </row>
    <row r="3054" spans="21:22" x14ac:dyDescent="0.25">
      <c r="U3054" s="5" t="s">
        <v>8221</v>
      </c>
      <c r="V3054">
        <v>20000</v>
      </c>
    </row>
    <row r="3055" spans="21:22" x14ac:dyDescent="0.25">
      <c r="U3055" s="5" t="s">
        <v>8221</v>
      </c>
      <c r="V3055">
        <v>4059</v>
      </c>
    </row>
    <row r="3056" spans="21:22" x14ac:dyDescent="0.25">
      <c r="U3056" s="5" t="s">
        <v>8221</v>
      </c>
      <c r="V3056">
        <v>25000</v>
      </c>
    </row>
    <row r="3057" spans="21:22" x14ac:dyDescent="0.25">
      <c r="U3057" s="5" t="s">
        <v>8221</v>
      </c>
      <c r="V3057">
        <v>20000</v>
      </c>
    </row>
    <row r="3058" spans="21:22" x14ac:dyDescent="0.25">
      <c r="U3058" s="5" t="s">
        <v>8221</v>
      </c>
      <c r="V3058">
        <v>20000</v>
      </c>
    </row>
    <row r="3059" spans="21:22" x14ac:dyDescent="0.25">
      <c r="U3059" s="5" t="s">
        <v>8221</v>
      </c>
      <c r="V3059">
        <v>65000</v>
      </c>
    </row>
    <row r="3060" spans="21:22" x14ac:dyDescent="0.25">
      <c r="U3060" s="5" t="s">
        <v>8221</v>
      </c>
      <c r="V3060">
        <v>25000</v>
      </c>
    </row>
    <row r="3061" spans="21:22" x14ac:dyDescent="0.25">
      <c r="U3061" s="5" t="s">
        <v>8221</v>
      </c>
      <c r="V3061">
        <v>225000</v>
      </c>
    </row>
    <row r="3062" spans="21:22" x14ac:dyDescent="0.25">
      <c r="U3062" s="5" t="s">
        <v>8221</v>
      </c>
      <c r="V3062">
        <v>5000</v>
      </c>
    </row>
    <row r="3063" spans="21:22" x14ac:dyDescent="0.25">
      <c r="U3063" s="5" t="s">
        <v>8221</v>
      </c>
      <c r="V3063">
        <v>100000</v>
      </c>
    </row>
    <row r="3064" spans="21:22" x14ac:dyDescent="0.25">
      <c r="U3064" s="5" t="s">
        <v>8221</v>
      </c>
      <c r="V3064">
        <v>4000</v>
      </c>
    </row>
    <row r="3065" spans="21:22" x14ac:dyDescent="0.25">
      <c r="U3065" s="5" t="s">
        <v>8221</v>
      </c>
      <c r="V3065">
        <v>100000</v>
      </c>
    </row>
    <row r="3066" spans="21:22" x14ac:dyDescent="0.25">
      <c r="U3066" s="5" t="s">
        <v>8221</v>
      </c>
      <c r="V3066">
        <v>14920</v>
      </c>
    </row>
    <row r="3067" spans="21:22" x14ac:dyDescent="0.25">
      <c r="U3067" s="5" t="s">
        <v>8221</v>
      </c>
      <c r="V3067">
        <v>20000</v>
      </c>
    </row>
    <row r="3068" spans="21:22" x14ac:dyDescent="0.25">
      <c r="U3068" s="5" t="s">
        <v>8221</v>
      </c>
      <c r="V3068">
        <v>10000</v>
      </c>
    </row>
    <row r="3069" spans="21:22" x14ac:dyDescent="0.25">
      <c r="U3069" s="5" t="s">
        <v>8221</v>
      </c>
      <c r="V3069">
        <v>48725</v>
      </c>
    </row>
    <row r="3070" spans="21:22" x14ac:dyDescent="0.25">
      <c r="U3070" s="5" t="s">
        <v>8221</v>
      </c>
      <c r="V3070">
        <v>2000</v>
      </c>
    </row>
    <row r="3071" spans="21:22" x14ac:dyDescent="0.25">
      <c r="U3071" s="5" t="s">
        <v>8221</v>
      </c>
      <c r="V3071">
        <v>12000</v>
      </c>
    </row>
    <row r="3072" spans="21:22" x14ac:dyDescent="0.25">
      <c r="U3072" s="5" t="s">
        <v>8221</v>
      </c>
      <c r="V3072">
        <v>2500</v>
      </c>
    </row>
    <row r="3073" spans="21:22" x14ac:dyDescent="0.25">
      <c r="U3073" s="5" t="s">
        <v>8221</v>
      </c>
      <c r="V3073">
        <v>16000</v>
      </c>
    </row>
    <row r="3074" spans="21:22" x14ac:dyDescent="0.25">
      <c r="U3074" s="5" t="s">
        <v>8221</v>
      </c>
      <c r="V3074">
        <v>4100</v>
      </c>
    </row>
    <row r="3075" spans="21:22" x14ac:dyDescent="0.25">
      <c r="U3075" s="5" t="s">
        <v>8221</v>
      </c>
      <c r="V3075">
        <v>4000</v>
      </c>
    </row>
    <row r="3076" spans="21:22" x14ac:dyDescent="0.25">
      <c r="U3076" s="5" t="s">
        <v>8221</v>
      </c>
      <c r="V3076">
        <v>5845</v>
      </c>
    </row>
    <row r="3077" spans="21:22" x14ac:dyDescent="0.25">
      <c r="U3077" s="5" t="s">
        <v>8221</v>
      </c>
      <c r="V3077">
        <v>1000</v>
      </c>
    </row>
    <row r="3078" spans="21:22" x14ac:dyDescent="0.25">
      <c r="U3078" s="5" t="s">
        <v>8221</v>
      </c>
      <c r="V3078">
        <v>40000</v>
      </c>
    </row>
    <row r="3079" spans="21:22" x14ac:dyDescent="0.25">
      <c r="U3079" s="5" t="s">
        <v>8221</v>
      </c>
      <c r="V3079">
        <v>50000</v>
      </c>
    </row>
    <row r="3080" spans="21:22" x14ac:dyDescent="0.25">
      <c r="U3080" s="5" t="s">
        <v>8221</v>
      </c>
      <c r="V3080">
        <v>26500</v>
      </c>
    </row>
    <row r="3081" spans="21:22" x14ac:dyDescent="0.25">
      <c r="U3081" s="5" t="s">
        <v>8221</v>
      </c>
      <c r="V3081">
        <v>25000</v>
      </c>
    </row>
    <row r="3082" spans="21:22" x14ac:dyDescent="0.25">
      <c r="U3082" s="5" t="s">
        <v>8221</v>
      </c>
      <c r="V3082">
        <v>20000</v>
      </c>
    </row>
    <row r="3083" spans="21:22" x14ac:dyDescent="0.25">
      <c r="U3083" s="5" t="s">
        <v>8221</v>
      </c>
      <c r="V3083">
        <v>11000</v>
      </c>
    </row>
    <row r="3084" spans="21:22" x14ac:dyDescent="0.25">
      <c r="U3084" s="5" t="s">
        <v>8221</v>
      </c>
      <c r="V3084">
        <v>109225</v>
      </c>
    </row>
    <row r="3085" spans="21:22" x14ac:dyDescent="0.25">
      <c r="U3085" s="5" t="s">
        <v>8221</v>
      </c>
      <c r="V3085">
        <v>75000</v>
      </c>
    </row>
    <row r="3086" spans="21:22" x14ac:dyDescent="0.25">
      <c r="U3086" s="5" t="s">
        <v>8221</v>
      </c>
      <c r="V3086">
        <v>10000</v>
      </c>
    </row>
    <row r="3087" spans="21:22" x14ac:dyDescent="0.25">
      <c r="U3087" s="5" t="s">
        <v>8221</v>
      </c>
      <c r="V3087">
        <v>750</v>
      </c>
    </row>
    <row r="3088" spans="21:22" x14ac:dyDescent="0.25">
      <c r="U3088" s="5" t="s">
        <v>8221</v>
      </c>
      <c r="V3088">
        <v>1000</v>
      </c>
    </row>
    <row r="3089" spans="21:22" x14ac:dyDescent="0.25">
      <c r="U3089" s="5" t="s">
        <v>8221</v>
      </c>
      <c r="V3089">
        <v>500000</v>
      </c>
    </row>
    <row r="3090" spans="21:22" x14ac:dyDescent="0.25">
      <c r="U3090" s="5" t="s">
        <v>8221</v>
      </c>
      <c r="V3090">
        <v>10000</v>
      </c>
    </row>
    <row r="3091" spans="21:22" x14ac:dyDescent="0.25">
      <c r="U3091" s="5" t="s">
        <v>8221</v>
      </c>
      <c r="V3091">
        <v>1300000</v>
      </c>
    </row>
    <row r="3092" spans="21:22" x14ac:dyDescent="0.25">
      <c r="U3092" s="5" t="s">
        <v>8220</v>
      </c>
      <c r="V3092">
        <v>1500</v>
      </c>
    </row>
    <row r="3093" spans="21:22" x14ac:dyDescent="0.25">
      <c r="U3093" s="5" t="s">
        <v>8220</v>
      </c>
      <c r="V3093">
        <v>199</v>
      </c>
    </row>
    <row r="3094" spans="21:22" x14ac:dyDescent="0.25">
      <c r="U3094" s="5" t="s">
        <v>8220</v>
      </c>
      <c r="V3094">
        <v>125000</v>
      </c>
    </row>
    <row r="3095" spans="21:22" x14ac:dyDescent="0.25">
      <c r="U3095" s="5" t="s">
        <v>8220</v>
      </c>
      <c r="V3095">
        <v>800000</v>
      </c>
    </row>
    <row r="3096" spans="21:22" x14ac:dyDescent="0.25">
      <c r="U3096" s="5" t="s">
        <v>8220</v>
      </c>
      <c r="V3096">
        <v>1500000</v>
      </c>
    </row>
    <row r="3097" spans="21:22" x14ac:dyDescent="0.25">
      <c r="U3097" s="5" t="s">
        <v>8220</v>
      </c>
      <c r="V3097">
        <v>25000</v>
      </c>
    </row>
    <row r="3098" spans="21:22" x14ac:dyDescent="0.25">
      <c r="U3098" s="5" t="s">
        <v>8220</v>
      </c>
      <c r="V3098">
        <v>100000</v>
      </c>
    </row>
    <row r="3099" spans="21:22" x14ac:dyDescent="0.25">
      <c r="U3099" s="5" t="s">
        <v>8219</v>
      </c>
      <c r="V3099">
        <v>20000</v>
      </c>
    </row>
    <row r="3100" spans="21:22" x14ac:dyDescent="0.25">
      <c r="U3100" s="5" t="s">
        <v>8219</v>
      </c>
      <c r="V3100">
        <v>1800</v>
      </c>
    </row>
    <row r="3101" spans="21:22" x14ac:dyDescent="0.25">
      <c r="U3101" s="5" t="s">
        <v>8219</v>
      </c>
      <c r="V3101">
        <v>1250</v>
      </c>
    </row>
    <row r="3102" spans="21:22" x14ac:dyDescent="0.25">
      <c r="U3102" s="5" t="s">
        <v>8219</v>
      </c>
      <c r="V3102">
        <v>3500</v>
      </c>
    </row>
    <row r="3103" spans="21:22" x14ac:dyDescent="0.25">
      <c r="U3103" s="5" t="s">
        <v>8219</v>
      </c>
      <c r="V3103">
        <v>3500</v>
      </c>
    </row>
    <row r="3104" spans="21:22" x14ac:dyDescent="0.25">
      <c r="U3104" s="5" t="s">
        <v>8219</v>
      </c>
      <c r="V3104">
        <v>2200</v>
      </c>
    </row>
    <row r="3105" spans="21:22" x14ac:dyDescent="0.25">
      <c r="U3105" s="5" t="s">
        <v>8219</v>
      </c>
      <c r="V3105">
        <v>3000</v>
      </c>
    </row>
    <row r="3106" spans="21:22" x14ac:dyDescent="0.25">
      <c r="U3106" s="5" t="s">
        <v>8219</v>
      </c>
      <c r="V3106">
        <v>7000</v>
      </c>
    </row>
    <row r="3107" spans="21:22" x14ac:dyDescent="0.25">
      <c r="U3107" s="5" t="s">
        <v>8219</v>
      </c>
      <c r="V3107">
        <v>5000</v>
      </c>
    </row>
    <row r="3108" spans="21:22" x14ac:dyDescent="0.25">
      <c r="U3108" s="5" t="s">
        <v>8219</v>
      </c>
      <c r="V3108">
        <v>5500</v>
      </c>
    </row>
    <row r="3109" spans="21:22" x14ac:dyDescent="0.25">
      <c r="U3109" s="5" t="s">
        <v>8219</v>
      </c>
      <c r="V3109">
        <v>4000</v>
      </c>
    </row>
    <row r="3110" spans="21:22" x14ac:dyDescent="0.25">
      <c r="U3110" s="5" t="s">
        <v>8219</v>
      </c>
      <c r="V3110">
        <v>5000</v>
      </c>
    </row>
    <row r="3111" spans="21:22" x14ac:dyDescent="0.25">
      <c r="U3111" s="5" t="s">
        <v>8219</v>
      </c>
      <c r="V3111">
        <v>1500</v>
      </c>
    </row>
    <row r="3112" spans="21:22" x14ac:dyDescent="0.25">
      <c r="U3112" s="5" t="s">
        <v>8219</v>
      </c>
      <c r="V3112">
        <v>4500</v>
      </c>
    </row>
    <row r="3113" spans="21:22" x14ac:dyDescent="0.25">
      <c r="U3113" s="5" t="s">
        <v>8219</v>
      </c>
      <c r="V3113">
        <v>2000</v>
      </c>
    </row>
    <row r="3114" spans="21:22" x14ac:dyDescent="0.25">
      <c r="U3114" s="5" t="s">
        <v>8219</v>
      </c>
      <c r="V3114">
        <v>4000</v>
      </c>
    </row>
    <row r="3115" spans="21:22" x14ac:dyDescent="0.25">
      <c r="U3115" s="5" t="s">
        <v>8219</v>
      </c>
      <c r="V3115">
        <v>13000</v>
      </c>
    </row>
    <row r="3116" spans="21:22" x14ac:dyDescent="0.25">
      <c r="U3116" s="5" t="s">
        <v>8219</v>
      </c>
      <c r="V3116">
        <v>2500</v>
      </c>
    </row>
    <row r="3117" spans="21:22" x14ac:dyDescent="0.25">
      <c r="U3117" s="5" t="s">
        <v>8219</v>
      </c>
      <c r="V3117">
        <v>750</v>
      </c>
    </row>
    <row r="3118" spans="21:22" x14ac:dyDescent="0.25">
      <c r="U3118" s="5" t="s">
        <v>8219</v>
      </c>
      <c r="V3118">
        <v>35000</v>
      </c>
    </row>
    <row r="3119" spans="21:22" x14ac:dyDescent="0.25">
      <c r="U3119" s="5" t="s">
        <v>8219</v>
      </c>
      <c r="V3119">
        <v>3000</v>
      </c>
    </row>
    <row r="3120" spans="21:22" x14ac:dyDescent="0.25">
      <c r="U3120" s="5" t="s">
        <v>8219</v>
      </c>
      <c r="V3120">
        <v>2500</v>
      </c>
    </row>
    <row r="3121" spans="21:22" x14ac:dyDescent="0.25">
      <c r="U3121" s="5" t="s">
        <v>8219</v>
      </c>
      <c r="V3121">
        <v>8000</v>
      </c>
    </row>
    <row r="3122" spans="21:22" x14ac:dyDescent="0.25">
      <c r="U3122" s="5" t="s">
        <v>8219</v>
      </c>
      <c r="V3122">
        <v>2000</v>
      </c>
    </row>
    <row r="3123" spans="21:22" x14ac:dyDescent="0.25">
      <c r="U3123" s="5" t="s">
        <v>8219</v>
      </c>
      <c r="V3123">
        <v>7000</v>
      </c>
    </row>
    <row r="3124" spans="21:22" x14ac:dyDescent="0.25">
      <c r="U3124" s="5" t="s">
        <v>8219</v>
      </c>
      <c r="V3124">
        <v>2000</v>
      </c>
    </row>
    <row r="3125" spans="21:22" x14ac:dyDescent="0.25">
      <c r="U3125" s="5" t="s">
        <v>8219</v>
      </c>
      <c r="V3125">
        <v>10000</v>
      </c>
    </row>
    <row r="3126" spans="21:22" x14ac:dyDescent="0.25">
      <c r="U3126" s="5" t="s">
        <v>8219</v>
      </c>
      <c r="V3126">
        <v>3000</v>
      </c>
    </row>
    <row r="3127" spans="21:22" x14ac:dyDescent="0.25">
      <c r="U3127" s="5" t="s">
        <v>8219</v>
      </c>
      <c r="V3127">
        <v>5000</v>
      </c>
    </row>
    <row r="3128" spans="21:22" x14ac:dyDescent="0.25">
      <c r="U3128" s="5" t="s">
        <v>8219</v>
      </c>
      <c r="V3128">
        <v>1900</v>
      </c>
    </row>
    <row r="3129" spans="21:22" x14ac:dyDescent="0.25">
      <c r="U3129" s="5" t="s">
        <v>8219</v>
      </c>
      <c r="V3129">
        <v>2500</v>
      </c>
    </row>
    <row r="3130" spans="21:22" x14ac:dyDescent="0.25">
      <c r="U3130" s="5" t="s">
        <v>8219</v>
      </c>
      <c r="V3130">
        <v>1500</v>
      </c>
    </row>
    <row r="3131" spans="21:22" x14ac:dyDescent="0.25">
      <c r="U3131" s="5" t="s">
        <v>8219</v>
      </c>
      <c r="V3131">
        <v>4200</v>
      </c>
    </row>
    <row r="3132" spans="21:22" x14ac:dyDescent="0.25">
      <c r="U3132" s="5" t="s">
        <v>8219</v>
      </c>
      <c r="V3132">
        <v>1200</v>
      </c>
    </row>
    <row r="3133" spans="21:22" x14ac:dyDescent="0.25">
      <c r="U3133" s="5" t="s">
        <v>8219</v>
      </c>
      <c r="V3133">
        <v>500</v>
      </c>
    </row>
    <row r="3134" spans="21:22" x14ac:dyDescent="0.25">
      <c r="U3134" s="5" t="s">
        <v>8219</v>
      </c>
      <c r="V3134">
        <v>7000</v>
      </c>
    </row>
    <row r="3135" spans="21:22" x14ac:dyDescent="0.25">
      <c r="U3135" s="5" t="s">
        <v>8219</v>
      </c>
      <c r="V3135">
        <v>2500</v>
      </c>
    </row>
    <row r="3136" spans="21:22" x14ac:dyDescent="0.25">
      <c r="U3136" s="5" t="s">
        <v>8219</v>
      </c>
      <c r="V3136">
        <v>4300</v>
      </c>
    </row>
    <row r="3137" spans="21:22" x14ac:dyDescent="0.25">
      <c r="U3137" s="5" t="s">
        <v>8219</v>
      </c>
      <c r="V3137">
        <v>1000</v>
      </c>
    </row>
    <row r="3138" spans="21:22" x14ac:dyDescent="0.25">
      <c r="U3138" s="5" t="s">
        <v>8219</v>
      </c>
      <c r="V3138">
        <v>3200</v>
      </c>
    </row>
    <row r="3139" spans="21:22" x14ac:dyDescent="0.25">
      <c r="U3139" s="5" t="s">
        <v>8219</v>
      </c>
      <c r="V3139">
        <v>15000</v>
      </c>
    </row>
    <row r="3140" spans="21:22" x14ac:dyDescent="0.25">
      <c r="U3140" s="5" t="s">
        <v>8221</v>
      </c>
      <c r="V3140">
        <v>200</v>
      </c>
    </row>
    <row r="3141" spans="21:22" x14ac:dyDescent="0.25">
      <c r="U3141" s="5" t="s">
        <v>8221</v>
      </c>
      <c r="V3141">
        <v>55000</v>
      </c>
    </row>
    <row r="3142" spans="21:22" x14ac:dyDescent="0.25">
      <c r="U3142" s="5" t="s">
        <v>8221</v>
      </c>
      <c r="V3142">
        <v>4000</v>
      </c>
    </row>
    <row r="3143" spans="21:22" x14ac:dyDescent="0.25">
      <c r="U3143" s="5" t="s">
        <v>8221</v>
      </c>
      <c r="V3143">
        <v>3750</v>
      </c>
    </row>
    <row r="3144" spans="21:22" x14ac:dyDescent="0.25">
      <c r="U3144" s="5" t="s">
        <v>8221</v>
      </c>
      <c r="V3144">
        <v>10000</v>
      </c>
    </row>
    <row r="3145" spans="21:22" x14ac:dyDescent="0.25">
      <c r="U3145" s="5" t="s">
        <v>8221</v>
      </c>
      <c r="V3145">
        <v>5000</v>
      </c>
    </row>
    <row r="3146" spans="21:22" x14ac:dyDescent="0.25">
      <c r="U3146" s="5" t="s">
        <v>8221</v>
      </c>
      <c r="V3146">
        <v>11000</v>
      </c>
    </row>
    <row r="3147" spans="21:22" x14ac:dyDescent="0.25">
      <c r="U3147" s="5" t="s">
        <v>8221</v>
      </c>
      <c r="V3147">
        <v>3500</v>
      </c>
    </row>
    <row r="3148" spans="21:22" x14ac:dyDescent="0.25">
      <c r="U3148" s="5" t="s">
        <v>8221</v>
      </c>
      <c r="V3148">
        <v>3000000</v>
      </c>
    </row>
    <row r="3149" spans="21:22" x14ac:dyDescent="0.25">
      <c r="U3149" s="5" t="s">
        <v>8221</v>
      </c>
      <c r="V3149">
        <v>10000</v>
      </c>
    </row>
    <row r="3150" spans="21:22" x14ac:dyDescent="0.25">
      <c r="U3150" s="5" t="s">
        <v>8221</v>
      </c>
      <c r="V3150">
        <v>30000</v>
      </c>
    </row>
    <row r="3151" spans="21:22" x14ac:dyDescent="0.25">
      <c r="U3151" s="5" t="s">
        <v>8221</v>
      </c>
      <c r="V3151">
        <v>5000</v>
      </c>
    </row>
    <row r="3152" spans="21:22" x14ac:dyDescent="0.25">
      <c r="U3152" s="5" t="s">
        <v>8221</v>
      </c>
      <c r="V3152">
        <v>50000</v>
      </c>
    </row>
    <row r="3153" spans="21:22" x14ac:dyDescent="0.25">
      <c r="U3153" s="5" t="s">
        <v>8221</v>
      </c>
      <c r="V3153">
        <v>2000</v>
      </c>
    </row>
    <row r="3154" spans="21:22" x14ac:dyDescent="0.25">
      <c r="U3154" s="5" t="s">
        <v>8221</v>
      </c>
      <c r="V3154">
        <v>5000</v>
      </c>
    </row>
    <row r="3155" spans="21:22" x14ac:dyDescent="0.25">
      <c r="U3155" s="5" t="s">
        <v>8221</v>
      </c>
      <c r="V3155">
        <v>1000</v>
      </c>
    </row>
    <row r="3156" spans="21:22" x14ac:dyDescent="0.25">
      <c r="U3156" s="5" t="s">
        <v>8221</v>
      </c>
      <c r="V3156">
        <v>500</v>
      </c>
    </row>
    <row r="3157" spans="21:22" x14ac:dyDescent="0.25">
      <c r="U3157" s="5" t="s">
        <v>8221</v>
      </c>
      <c r="V3157">
        <v>8000</v>
      </c>
    </row>
    <row r="3158" spans="21:22" x14ac:dyDescent="0.25">
      <c r="U3158" s="5" t="s">
        <v>8221</v>
      </c>
      <c r="V3158">
        <v>5000</v>
      </c>
    </row>
    <row r="3159" spans="21:22" x14ac:dyDescent="0.25">
      <c r="U3159" s="5" t="s">
        <v>8221</v>
      </c>
      <c r="V3159">
        <v>5500</v>
      </c>
    </row>
    <row r="3160" spans="21:22" x14ac:dyDescent="0.25">
      <c r="U3160" s="5" t="s">
        <v>8219</v>
      </c>
      <c r="V3160">
        <v>5000</v>
      </c>
    </row>
    <row r="3161" spans="21:22" x14ac:dyDescent="0.25">
      <c r="U3161" s="5" t="s">
        <v>8219</v>
      </c>
      <c r="V3161">
        <v>9500</v>
      </c>
    </row>
    <row r="3162" spans="21:22" x14ac:dyDescent="0.25">
      <c r="U3162" s="5" t="s">
        <v>8219</v>
      </c>
      <c r="V3162">
        <v>3000</v>
      </c>
    </row>
    <row r="3163" spans="21:22" x14ac:dyDescent="0.25">
      <c r="U3163" s="5" t="s">
        <v>8219</v>
      </c>
      <c r="V3163">
        <v>23000</v>
      </c>
    </row>
    <row r="3164" spans="21:22" x14ac:dyDescent="0.25">
      <c r="U3164" s="5" t="s">
        <v>8219</v>
      </c>
      <c r="V3164">
        <v>4000</v>
      </c>
    </row>
    <row r="3165" spans="21:22" x14ac:dyDescent="0.25">
      <c r="U3165" s="5" t="s">
        <v>8219</v>
      </c>
      <c r="V3165">
        <v>6000</v>
      </c>
    </row>
    <row r="3166" spans="21:22" x14ac:dyDescent="0.25">
      <c r="U3166" s="5" t="s">
        <v>8219</v>
      </c>
      <c r="V3166">
        <v>12000</v>
      </c>
    </row>
    <row r="3167" spans="21:22" x14ac:dyDescent="0.25">
      <c r="U3167" s="5" t="s">
        <v>8219</v>
      </c>
      <c r="V3167">
        <v>35000</v>
      </c>
    </row>
    <row r="3168" spans="21:22" x14ac:dyDescent="0.25">
      <c r="U3168" s="5" t="s">
        <v>8219</v>
      </c>
      <c r="V3168">
        <v>2000</v>
      </c>
    </row>
    <row r="3169" spans="21:22" x14ac:dyDescent="0.25">
      <c r="U3169" s="5" t="s">
        <v>8219</v>
      </c>
      <c r="V3169">
        <v>4500</v>
      </c>
    </row>
    <row r="3170" spans="21:22" x14ac:dyDescent="0.25">
      <c r="U3170" s="5" t="s">
        <v>8219</v>
      </c>
      <c r="V3170">
        <v>12000</v>
      </c>
    </row>
    <row r="3171" spans="21:22" x14ac:dyDescent="0.25">
      <c r="U3171" s="5" t="s">
        <v>8219</v>
      </c>
      <c r="V3171">
        <v>20000</v>
      </c>
    </row>
    <row r="3172" spans="21:22" x14ac:dyDescent="0.25">
      <c r="U3172" s="5" t="s">
        <v>8219</v>
      </c>
      <c r="V3172">
        <v>15000</v>
      </c>
    </row>
    <row r="3173" spans="21:22" x14ac:dyDescent="0.25">
      <c r="U3173" s="5" t="s">
        <v>8219</v>
      </c>
      <c r="V3173">
        <v>4000</v>
      </c>
    </row>
    <row r="3174" spans="21:22" x14ac:dyDescent="0.25">
      <c r="U3174" s="5" t="s">
        <v>8219</v>
      </c>
      <c r="V3174">
        <v>2500</v>
      </c>
    </row>
    <row r="3175" spans="21:22" x14ac:dyDescent="0.25">
      <c r="U3175" s="5" t="s">
        <v>8219</v>
      </c>
      <c r="V3175">
        <v>3100</v>
      </c>
    </row>
    <row r="3176" spans="21:22" x14ac:dyDescent="0.25">
      <c r="U3176" s="5" t="s">
        <v>8219</v>
      </c>
      <c r="V3176">
        <v>30000</v>
      </c>
    </row>
    <row r="3177" spans="21:22" x14ac:dyDescent="0.25">
      <c r="U3177" s="5" t="s">
        <v>8219</v>
      </c>
      <c r="V3177">
        <v>2000</v>
      </c>
    </row>
    <row r="3178" spans="21:22" x14ac:dyDescent="0.25">
      <c r="U3178" s="5" t="s">
        <v>8219</v>
      </c>
      <c r="V3178">
        <v>1200</v>
      </c>
    </row>
    <row r="3179" spans="21:22" x14ac:dyDescent="0.25">
      <c r="U3179" s="5" t="s">
        <v>8219</v>
      </c>
      <c r="V3179">
        <v>1200</v>
      </c>
    </row>
    <row r="3180" spans="21:22" x14ac:dyDescent="0.25">
      <c r="U3180" s="5" t="s">
        <v>8219</v>
      </c>
      <c r="V3180">
        <v>7000</v>
      </c>
    </row>
    <row r="3181" spans="21:22" x14ac:dyDescent="0.25">
      <c r="U3181" s="5" t="s">
        <v>8219</v>
      </c>
      <c r="V3181">
        <v>20000</v>
      </c>
    </row>
    <row r="3182" spans="21:22" x14ac:dyDescent="0.25">
      <c r="U3182" s="5" t="s">
        <v>8219</v>
      </c>
      <c r="V3182">
        <v>2600</v>
      </c>
    </row>
    <row r="3183" spans="21:22" x14ac:dyDescent="0.25">
      <c r="U3183" s="5" t="s">
        <v>8219</v>
      </c>
      <c r="V3183">
        <v>1000</v>
      </c>
    </row>
    <row r="3184" spans="21:22" x14ac:dyDescent="0.25">
      <c r="U3184" s="5" t="s">
        <v>8219</v>
      </c>
      <c r="V3184">
        <v>1000</v>
      </c>
    </row>
    <row r="3185" spans="21:22" x14ac:dyDescent="0.25">
      <c r="U3185" s="5" t="s">
        <v>8219</v>
      </c>
      <c r="V3185">
        <v>5000</v>
      </c>
    </row>
    <row r="3186" spans="21:22" x14ac:dyDescent="0.25">
      <c r="U3186" s="5" t="s">
        <v>8219</v>
      </c>
      <c r="V3186">
        <v>4000</v>
      </c>
    </row>
    <row r="3187" spans="21:22" x14ac:dyDescent="0.25">
      <c r="U3187" s="5" t="s">
        <v>8219</v>
      </c>
      <c r="V3187">
        <v>15000</v>
      </c>
    </row>
    <row r="3188" spans="21:22" x14ac:dyDescent="0.25">
      <c r="U3188" s="5" t="s">
        <v>8219</v>
      </c>
      <c r="V3188">
        <v>20000</v>
      </c>
    </row>
    <row r="3189" spans="21:22" x14ac:dyDescent="0.25">
      <c r="U3189" s="5" t="s">
        <v>8219</v>
      </c>
      <c r="V3189">
        <v>35000</v>
      </c>
    </row>
    <row r="3190" spans="21:22" x14ac:dyDescent="0.25">
      <c r="U3190" s="5" t="s">
        <v>8219</v>
      </c>
      <c r="V3190">
        <v>2800</v>
      </c>
    </row>
    <row r="3191" spans="21:22" x14ac:dyDescent="0.25">
      <c r="U3191" s="5" t="s">
        <v>8219</v>
      </c>
      <c r="V3191">
        <v>5862</v>
      </c>
    </row>
    <row r="3192" spans="21:22" x14ac:dyDescent="0.25">
      <c r="U3192" s="5" t="s">
        <v>8219</v>
      </c>
      <c r="V3192">
        <v>3000</v>
      </c>
    </row>
    <row r="3193" spans="21:22" x14ac:dyDescent="0.25">
      <c r="U3193" s="5" t="s">
        <v>8219</v>
      </c>
      <c r="V3193">
        <v>8500</v>
      </c>
    </row>
    <row r="3194" spans="21:22" x14ac:dyDescent="0.25">
      <c r="U3194" s="5" t="s">
        <v>8219</v>
      </c>
      <c r="V3194">
        <v>10000</v>
      </c>
    </row>
    <row r="3195" spans="21:22" x14ac:dyDescent="0.25">
      <c r="U3195" s="5" t="s">
        <v>8219</v>
      </c>
      <c r="V3195">
        <v>8000</v>
      </c>
    </row>
    <row r="3196" spans="21:22" x14ac:dyDescent="0.25">
      <c r="U3196" s="5" t="s">
        <v>8219</v>
      </c>
      <c r="V3196">
        <v>1600</v>
      </c>
    </row>
    <row r="3197" spans="21:22" x14ac:dyDescent="0.25">
      <c r="U3197" s="5" t="s">
        <v>8219</v>
      </c>
      <c r="V3197">
        <v>21000</v>
      </c>
    </row>
    <row r="3198" spans="21:22" x14ac:dyDescent="0.25">
      <c r="U3198" s="5" t="s">
        <v>8219</v>
      </c>
      <c r="V3198">
        <v>10000</v>
      </c>
    </row>
    <row r="3199" spans="21:22" x14ac:dyDescent="0.25">
      <c r="U3199" s="5" t="s">
        <v>8219</v>
      </c>
      <c r="V3199">
        <v>2500</v>
      </c>
    </row>
    <row r="3200" spans="21:22" x14ac:dyDescent="0.25">
      <c r="U3200" s="5" t="s">
        <v>8219</v>
      </c>
      <c r="V3200">
        <v>12000</v>
      </c>
    </row>
    <row r="3201" spans="21:22" x14ac:dyDescent="0.25">
      <c r="U3201" s="5" t="s">
        <v>8219</v>
      </c>
      <c r="V3201">
        <v>5500</v>
      </c>
    </row>
    <row r="3202" spans="21:22" x14ac:dyDescent="0.25">
      <c r="U3202" s="5" t="s">
        <v>8219</v>
      </c>
      <c r="V3202">
        <v>25000</v>
      </c>
    </row>
    <row r="3203" spans="21:22" x14ac:dyDescent="0.25">
      <c r="U3203" s="5" t="s">
        <v>8219</v>
      </c>
      <c r="V3203">
        <v>1500</v>
      </c>
    </row>
    <row r="3204" spans="21:22" x14ac:dyDescent="0.25">
      <c r="U3204" s="5" t="s">
        <v>8219</v>
      </c>
      <c r="V3204">
        <v>2250</v>
      </c>
    </row>
    <row r="3205" spans="21:22" x14ac:dyDescent="0.25">
      <c r="U3205" s="5" t="s">
        <v>8219</v>
      </c>
      <c r="V3205">
        <v>20000</v>
      </c>
    </row>
    <row r="3206" spans="21:22" x14ac:dyDescent="0.25">
      <c r="U3206" s="5" t="s">
        <v>8219</v>
      </c>
      <c r="V3206">
        <v>13000</v>
      </c>
    </row>
    <row r="3207" spans="21:22" x14ac:dyDescent="0.25">
      <c r="U3207" s="5" t="s">
        <v>8219</v>
      </c>
      <c r="V3207">
        <v>300</v>
      </c>
    </row>
    <row r="3208" spans="21:22" x14ac:dyDescent="0.25">
      <c r="U3208" s="5" t="s">
        <v>8219</v>
      </c>
      <c r="V3208">
        <v>10000</v>
      </c>
    </row>
    <row r="3209" spans="21:22" x14ac:dyDescent="0.25">
      <c r="U3209" s="5" t="s">
        <v>8219</v>
      </c>
      <c r="V3209">
        <v>2000</v>
      </c>
    </row>
    <row r="3210" spans="21:22" x14ac:dyDescent="0.25">
      <c r="U3210" s="5" t="s">
        <v>8219</v>
      </c>
      <c r="V3210">
        <v>7000</v>
      </c>
    </row>
    <row r="3211" spans="21:22" x14ac:dyDescent="0.25">
      <c r="U3211" s="5" t="s">
        <v>8219</v>
      </c>
      <c r="V3211">
        <v>23000</v>
      </c>
    </row>
    <row r="3212" spans="21:22" x14ac:dyDescent="0.25">
      <c r="U3212" s="5" t="s">
        <v>8219</v>
      </c>
      <c r="V3212">
        <v>5000</v>
      </c>
    </row>
    <row r="3213" spans="21:22" x14ac:dyDescent="0.25">
      <c r="U3213" s="5" t="s">
        <v>8219</v>
      </c>
      <c r="V3213">
        <v>3300</v>
      </c>
    </row>
    <row r="3214" spans="21:22" x14ac:dyDescent="0.25">
      <c r="U3214" s="5" t="s">
        <v>8219</v>
      </c>
      <c r="V3214">
        <v>12200</v>
      </c>
    </row>
    <row r="3215" spans="21:22" x14ac:dyDescent="0.25">
      <c r="U3215" s="5" t="s">
        <v>8219</v>
      </c>
      <c r="V3215">
        <v>2500</v>
      </c>
    </row>
    <row r="3216" spans="21:22" x14ac:dyDescent="0.25">
      <c r="U3216" s="5" t="s">
        <v>8219</v>
      </c>
      <c r="V3216">
        <v>2500</v>
      </c>
    </row>
    <row r="3217" spans="21:22" x14ac:dyDescent="0.25">
      <c r="U3217" s="5" t="s">
        <v>8219</v>
      </c>
      <c r="V3217">
        <v>2700</v>
      </c>
    </row>
    <row r="3218" spans="21:22" x14ac:dyDescent="0.25">
      <c r="U3218" s="5" t="s">
        <v>8219</v>
      </c>
      <c r="V3218">
        <v>6000</v>
      </c>
    </row>
    <row r="3219" spans="21:22" x14ac:dyDescent="0.25">
      <c r="U3219" s="5" t="s">
        <v>8219</v>
      </c>
      <c r="V3219">
        <v>15000</v>
      </c>
    </row>
    <row r="3220" spans="21:22" x14ac:dyDescent="0.25">
      <c r="U3220" s="5" t="s">
        <v>8219</v>
      </c>
      <c r="V3220">
        <v>2000</v>
      </c>
    </row>
    <row r="3221" spans="21:22" x14ac:dyDescent="0.25">
      <c r="U3221" s="5" t="s">
        <v>8219</v>
      </c>
      <c r="V3221">
        <v>8000</v>
      </c>
    </row>
    <row r="3222" spans="21:22" x14ac:dyDescent="0.25">
      <c r="U3222" s="5" t="s">
        <v>8219</v>
      </c>
      <c r="V3222">
        <v>1800</v>
      </c>
    </row>
    <row r="3223" spans="21:22" x14ac:dyDescent="0.25">
      <c r="U3223" s="5" t="s">
        <v>8219</v>
      </c>
      <c r="V3223">
        <v>1500</v>
      </c>
    </row>
    <row r="3224" spans="21:22" x14ac:dyDescent="0.25">
      <c r="U3224" s="5" t="s">
        <v>8219</v>
      </c>
      <c r="V3224">
        <v>10000</v>
      </c>
    </row>
    <row r="3225" spans="21:22" x14ac:dyDescent="0.25">
      <c r="U3225" s="5" t="s">
        <v>8219</v>
      </c>
      <c r="V3225">
        <v>4000</v>
      </c>
    </row>
    <row r="3226" spans="21:22" x14ac:dyDescent="0.25">
      <c r="U3226" s="5" t="s">
        <v>8219</v>
      </c>
      <c r="V3226">
        <v>15500</v>
      </c>
    </row>
    <row r="3227" spans="21:22" x14ac:dyDescent="0.25">
      <c r="U3227" s="5" t="s">
        <v>8219</v>
      </c>
      <c r="V3227">
        <v>1800</v>
      </c>
    </row>
    <row r="3228" spans="21:22" x14ac:dyDescent="0.25">
      <c r="U3228" s="5" t="s">
        <v>8219</v>
      </c>
      <c r="V3228">
        <v>4500</v>
      </c>
    </row>
    <row r="3229" spans="21:22" x14ac:dyDescent="0.25">
      <c r="U3229" s="5" t="s">
        <v>8219</v>
      </c>
      <c r="V3229">
        <v>5000</v>
      </c>
    </row>
    <row r="3230" spans="21:22" x14ac:dyDescent="0.25">
      <c r="U3230" s="5" t="s">
        <v>8219</v>
      </c>
      <c r="V3230">
        <v>2500</v>
      </c>
    </row>
    <row r="3231" spans="21:22" x14ac:dyDescent="0.25">
      <c r="U3231" s="5" t="s">
        <v>8219</v>
      </c>
      <c r="V3231">
        <v>5800</v>
      </c>
    </row>
    <row r="3232" spans="21:22" x14ac:dyDescent="0.25">
      <c r="U3232" s="5" t="s">
        <v>8219</v>
      </c>
      <c r="V3232">
        <v>2000</v>
      </c>
    </row>
    <row r="3233" spans="21:22" x14ac:dyDescent="0.25">
      <c r="U3233" s="5" t="s">
        <v>8219</v>
      </c>
      <c r="V3233">
        <v>5000</v>
      </c>
    </row>
    <row r="3234" spans="21:22" x14ac:dyDescent="0.25">
      <c r="U3234" s="5" t="s">
        <v>8219</v>
      </c>
      <c r="V3234">
        <v>31000</v>
      </c>
    </row>
    <row r="3235" spans="21:22" x14ac:dyDescent="0.25">
      <c r="U3235" s="5" t="s">
        <v>8219</v>
      </c>
      <c r="V3235">
        <v>800</v>
      </c>
    </row>
    <row r="3236" spans="21:22" x14ac:dyDescent="0.25">
      <c r="U3236" s="5" t="s">
        <v>8219</v>
      </c>
      <c r="V3236">
        <v>3000</v>
      </c>
    </row>
    <row r="3237" spans="21:22" x14ac:dyDescent="0.25">
      <c r="U3237" s="5" t="s">
        <v>8219</v>
      </c>
      <c r="V3237">
        <v>4999</v>
      </c>
    </row>
    <row r="3238" spans="21:22" x14ac:dyDescent="0.25">
      <c r="U3238" s="5" t="s">
        <v>8219</v>
      </c>
      <c r="V3238">
        <v>15000</v>
      </c>
    </row>
    <row r="3239" spans="21:22" x14ac:dyDescent="0.25">
      <c r="U3239" s="5" t="s">
        <v>8219</v>
      </c>
      <c r="V3239">
        <v>2500</v>
      </c>
    </row>
    <row r="3240" spans="21:22" x14ac:dyDescent="0.25">
      <c r="U3240" s="5" t="s">
        <v>8219</v>
      </c>
      <c r="V3240">
        <v>10000</v>
      </c>
    </row>
    <row r="3241" spans="21:22" x14ac:dyDescent="0.25">
      <c r="U3241" s="5" t="s">
        <v>8219</v>
      </c>
      <c r="V3241">
        <v>500</v>
      </c>
    </row>
    <row r="3242" spans="21:22" x14ac:dyDescent="0.25">
      <c r="U3242" s="5" t="s">
        <v>8219</v>
      </c>
      <c r="V3242">
        <v>2000</v>
      </c>
    </row>
    <row r="3243" spans="21:22" x14ac:dyDescent="0.25">
      <c r="U3243" s="5" t="s">
        <v>8219</v>
      </c>
      <c r="V3243">
        <v>500</v>
      </c>
    </row>
    <row r="3244" spans="21:22" x14ac:dyDescent="0.25">
      <c r="U3244" s="5" t="s">
        <v>8219</v>
      </c>
      <c r="V3244">
        <v>101</v>
      </c>
    </row>
    <row r="3245" spans="21:22" x14ac:dyDescent="0.25">
      <c r="U3245" s="5" t="s">
        <v>8219</v>
      </c>
      <c r="V3245">
        <v>4500</v>
      </c>
    </row>
    <row r="3246" spans="21:22" x14ac:dyDescent="0.25">
      <c r="U3246" s="5" t="s">
        <v>8219</v>
      </c>
      <c r="V3246">
        <v>600</v>
      </c>
    </row>
    <row r="3247" spans="21:22" x14ac:dyDescent="0.25">
      <c r="U3247" s="5" t="s">
        <v>8219</v>
      </c>
      <c r="V3247">
        <v>700</v>
      </c>
    </row>
    <row r="3248" spans="21:22" x14ac:dyDescent="0.25">
      <c r="U3248" s="5" t="s">
        <v>8219</v>
      </c>
      <c r="V3248">
        <v>1500</v>
      </c>
    </row>
    <row r="3249" spans="21:22" x14ac:dyDescent="0.25">
      <c r="U3249" s="5" t="s">
        <v>8219</v>
      </c>
      <c r="V3249">
        <v>5500</v>
      </c>
    </row>
    <row r="3250" spans="21:22" x14ac:dyDescent="0.25">
      <c r="U3250" s="5" t="s">
        <v>8219</v>
      </c>
      <c r="V3250">
        <v>10000</v>
      </c>
    </row>
    <row r="3251" spans="21:22" x14ac:dyDescent="0.25">
      <c r="U3251" s="5" t="s">
        <v>8219</v>
      </c>
      <c r="V3251">
        <v>3000</v>
      </c>
    </row>
    <row r="3252" spans="21:22" x14ac:dyDescent="0.25">
      <c r="U3252" s="5" t="s">
        <v>8219</v>
      </c>
      <c r="V3252">
        <v>3000</v>
      </c>
    </row>
    <row r="3253" spans="21:22" x14ac:dyDescent="0.25">
      <c r="U3253" s="5" t="s">
        <v>8219</v>
      </c>
      <c r="V3253">
        <v>3000</v>
      </c>
    </row>
    <row r="3254" spans="21:22" x14ac:dyDescent="0.25">
      <c r="U3254" s="5" t="s">
        <v>8219</v>
      </c>
      <c r="V3254">
        <v>8400</v>
      </c>
    </row>
    <row r="3255" spans="21:22" x14ac:dyDescent="0.25">
      <c r="U3255" s="5" t="s">
        <v>8219</v>
      </c>
      <c r="V3255">
        <v>1800</v>
      </c>
    </row>
    <row r="3256" spans="21:22" x14ac:dyDescent="0.25">
      <c r="U3256" s="5" t="s">
        <v>8219</v>
      </c>
      <c r="V3256">
        <v>15000</v>
      </c>
    </row>
    <row r="3257" spans="21:22" x14ac:dyDescent="0.25">
      <c r="U3257" s="5" t="s">
        <v>8219</v>
      </c>
      <c r="V3257">
        <v>4000</v>
      </c>
    </row>
    <row r="3258" spans="21:22" x14ac:dyDescent="0.25">
      <c r="U3258" s="5" t="s">
        <v>8219</v>
      </c>
      <c r="V3258">
        <v>1500</v>
      </c>
    </row>
    <row r="3259" spans="21:22" x14ac:dyDescent="0.25">
      <c r="U3259" s="5" t="s">
        <v>8219</v>
      </c>
      <c r="V3259">
        <v>1000</v>
      </c>
    </row>
    <row r="3260" spans="21:22" x14ac:dyDescent="0.25">
      <c r="U3260" s="5" t="s">
        <v>8219</v>
      </c>
      <c r="V3260">
        <v>3500</v>
      </c>
    </row>
    <row r="3261" spans="21:22" x14ac:dyDescent="0.25">
      <c r="U3261" s="5" t="s">
        <v>8219</v>
      </c>
      <c r="V3261">
        <v>350</v>
      </c>
    </row>
    <row r="3262" spans="21:22" x14ac:dyDescent="0.25">
      <c r="U3262" s="5" t="s">
        <v>8219</v>
      </c>
      <c r="V3262">
        <v>6500</v>
      </c>
    </row>
    <row r="3263" spans="21:22" x14ac:dyDescent="0.25">
      <c r="U3263" s="5" t="s">
        <v>8219</v>
      </c>
      <c r="V3263">
        <v>2500</v>
      </c>
    </row>
    <row r="3264" spans="21:22" x14ac:dyDescent="0.25">
      <c r="U3264" s="5" t="s">
        <v>8219</v>
      </c>
      <c r="V3264">
        <v>2500</v>
      </c>
    </row>
    <row r="3265" spans="21:22" x14ac:dyDescent="0.25">
      <c r="U3265" s="5" t="s">
        <v>8219</v>
      </c>
      <c r="V3265">
        <v>2000</v>
      </c>
    </row>
    <row r="3266" spans="21:22" x14ac:dyDescent="0.25">
      <c r="U3266" s="5" t="s">
        <v>8219</v>
      </c>
      <c r="V3266">
        <v>800</v>
      </c>
    </row>
    <row r="3267" spans="21:22" x14ac:dyDescent="0.25">
      <c r="U3267" s="5" t="s">
        <v>8219</v>
      </c>
      <c r="V3267">
        <v>4000</v>
      </c>
    </row>
    <row r="3268" spans="21:22" x14ac:dyDescent="0.25">
      <c r="U3268" s="5" t="s">
        <v>8219</v>
      </c>
      <c r="V3268">
        <v>11737</v>
      </c>
    </row>
    <row r="3269" spans="21:22" x14ac:dyDescent="0.25">
      <c r="U3269" s="5" t="s">
        <v>8219</v>
      </c>
      <c r="V3269">
        <v>1050</v>
      </c>
    </row>
    <row r="3270" spans="21:22" x14ac:dyDescent="0.25">
      <c r="U3270" s="5" t="s">
        <v>8219</v>
      </c>
      <c r="V3270">
        <v>2000</v>
      </c>
    </row>
    <row r="3271" spans="21:22" x14ac:dyDescent="0.25">
      <c r="U3271" s="5" t="s">
        <v>8219</v>
      </c>
      <c r="V3271">
        <v>500</v>
      </c>
    </row>
    <row r="3272" spans="21:22" x14ac:dyDescent="0.25">
      <c r="U3272" s="5" t="s">
        <v>8219</v>
      </c>
      <c r="V3272">
        <v>2500</v>
      </c>
    </row>
    <row r="3273" spans="21:22" x14ac:dyDescent="0.25">
      <c r="U3273" s="5" t="s">
        <v>8219</v>
      </c>
      <c r="V3273">
        <v>500</v>
      </c>
    </row>
    <row r="3274" spans="21:22" x14ac:dyDescent="0.25">
      <c r="U3274" s="5" t="s">
        <v>8219</v>
      </c>
      <c r="V3274">
        <v>3300</v>
      </c>
    </row>
    <row r="3275" spans="21:22" x14ac:dyDescent="0.25">
      <c r="U3275" s="5" t="s">
        <v>8219</v>
      </c>
      <c r="V3275">
        <v>1000</v>
      </c>
    </row>
    <row r="3276" spans="21:22" x14ac:dyDescent="0.25">
      <c r="U3276" s="5" t="s">
        <v>8219</v>
      </c>
      <c r="V3276">
        <v>1500</v>
      </c>
    </row>
    <row r="3277" spans="21:22" x14ac:dyDescent="0.25">
      <c r="U3277" s="5" t="s">
        <v>8219</v>
      </c>
      <c r="V3277">
        <v>400</v>
      </c>
    </row>
    <row r="3278" spans="21:22" x14ac:dyDescent="0.25">
      <c r="U3278" s="5" t="s">
        <v>8219</v>
      </c>
      <c r="V3278">
        <v>8000</v>
      </c>
    </row>
    <row r="3279" spans="21:22" x14ac:dyDescent="0.25">
      <c r="U3279" s="5" t="s">
        <v>8219</v>
      </c>
      <c r="V3279">
        <v>800</v>
      </c>
    </row>
    <row r="3280" spans="21:22" x14ac:dyDescent="0.25">
      <c r="U3280" s="5" t="s">
        <v>8219</v>
      </c>
      <c r="V3280">
        <v>1800</v>
      </c>
    </row>
    <row r="3281" spans="21:22" x14ac:dyDescent="0.25">
      <c r="U3281" s="5" t="s">
        <v>8219</v>
      </c>
      <c r="V3281">
        <v>1000</v>
      </c>
    </row>
    <row r="3282" spans="21:22" x14ac:dyDescent="0.25">
      <c r="U3282" s="5" t="s">
        <v>8219</v>
      </c>
      <c r="V3282">
        <v>1500</v>
      </c>
    </row>
    <row r="3283" spans="21:22" x14ac:dyDescent="0.25">
      <c r="U3283" s="5" t="s">
        <v>8219</v>
      </c>
      <c r="V3283">
        <v>5000</v>
      </c>
    </row>
    <row r="3284" spans="21:22" x14ac:dyDescent="0.25">
      <c r="U3284" s="5" t="s">
        <v>8219</v>
      </c>
      <c r="V3284">
        <v>6000</v>
      </c>
    </row>
    <row r="3285" spans="21:22" x14ac:dyDescent="0.25">
      <c r="U3285" s="5" t="s">
        <v>8219</v>
      </c>
      <c r="V3285">
        <v>3500</v>
      </c>
    </row>
    <row r="3286" spans="21:22" x14ac:dyDescent="0.25">
      <c r="U3286" s="5" t="s">
        <v>8219</v>
      </c>
      <c r="V3286">
        <v>3871</v>
      </c>
    </row>
    <row r="3287" spans="21:22" x14ac:dyDescent="0.25">
      <c r="U3287" s="5" t="s">
        <v>8219</v>
      </c>
      <c r="V3287">
        <v>5000</v>
      </c>
    </row>
    <row r="3288" spans="21:22" x14ac:dyDescent="0.25">
      <c r="U3288" s="5" t="s">
        <v>8219</v>
      </c>
      <c r="V3288">
        <v>250</v>
      </c>
    </row>
    <row r="3289" spans="21:22" x14ac:dyDescent="0.25">
      <c r="U3289" s="5" t="s">
        <v>8219</v>
      </c>
      <c r="V3289">
        <v>2500</v>
      </c>
    </row>
    <row r="3290" spans="21:22" x14ac:dyDescent="0.25">
      <c r="U3290" s="5" t="s">
        <v>8219</v>
      </c>
      <c r="V3290">
        <v>15000</v>
      </c>
    </row>
    <row r="3291" spans="21:22" x14ac:dyDescent="0.25">
      <c r="U3291" s="5" t="s">
        <v>8219</v>
      </c>
      <c r="V3291">
        <v>8000</v>
      </c>
    </row>
    <row r="3292" spans="21:22" x14ac:dyDescent="0.25">
      <c r="U3292" s="5" t="s">
        <v>8219</v>
      </c>
      <c r="V3292">
        <v>3000</v>
      </c>
    </row>
    <row r="3293" spans="21:22" x14ac:dyDescent="0.25">
      <c r="U3293" s="5" t="s">
        <v>8219</v>
      </c>
      <c r="V3293">
        <v>3350</v>
      </c>
    </row>
    <row r="3294" spans="21:22" x14ac:dyDescent="0.25">
      <c r="U3294" s="5" t="s">
        <v>8219</v>
      </c>
      <c r="V3294">
        <v>6000</v>
      </c>
    </row>
    <row r="3295" spans="21:22" x14ac:dyDescent="0.25">
      <c r="U3295" s="5" t="s">
        <v>8219</v>
      </c>
      <c r="V3295">
        <v>700</v>
      </c>
    </row>
    <row r="3296" spans="21:22" x14ac:dyDescent="0.25">
      <c r="U3296" s="5" t="s">
        <v>8219</v>
      </c>
      <c r="V3296">
        <v>4500</v>
      </c>
    </row>
    <row r="3297" spans="21:22" x14ac:dyDescent="0.25">
      <c r="U3297" s="5" t="s">
        <v>8219</v>
      </c>
      <c r="V3297">
        <v>500</v>
      </c>
    </row>
    <row r="3298" spans="21:22" x14ac:dyDescent="0.25">
      <c r="U3298" s="5" t="s">
        <v>8219</v>
      </c>
      <c r="V3298">
        <v>1500</v>
      </c>
    </row>
    <row r="3299" spans="21:22" x14ac:dyDescent="0.25">
      <c r="U3299" s="5" t="s">
        <v>8219</v>
      </c>
      <c r="V3299">
        <v>2000</v>
      </c>
    </row>
    <row r="3300" spans="21:22" x14ac:dyDescent="0.25">
      <c r="U3300" s="5" t="s">
        <v>8219</v>
      </c>
      <c r="V3300">
        <v>5500</v>
      </c>
    </row>
    <row r="3301" spans="21:22" x14ac:dyDescent="0.25">
      <c r="U3301" s="5" t="s">
        <v>8219</v>
      </c>
      <c r="V3301">
        <v>1000</v>
      </c>
    </row>
    <row r="3302" spans="21:22" x14ac:dyDescent="0.25">
      <c r="U3302" s="5" t="s">
        <v>8219</v>
      </c>
      <c r="V3302">
        <v>3500</v>
      </c>
    </row>
    <row r="3303" spans="21:22" x14ac:dyDescent="0.25">
      <c r="U3303" s="5" t="s">
        <v>8219</v>
      </c>
      <c r="V3303">
        <v>5000</v>
      </c>
    </row>
    <row r="3304" spans="21:22" x14ac:dyDescent="0.25">
      <c r="U3304" s="5" t="s">
        <v>8219</v>
      </c>
      <c r="V3304">
        <v>5000</v>
      </c>
    </row>
    <row r="3305" spans="21:22" x14ac:dyDescent="0.25">
      <c r="U3305" s="5" t="s">
        <v>8219</v>
      </c>
      <c r="V3305">
        <v>500</v>
      </c>
    </row>
    <row r="3306" spans="21:22" x14ac:dyDescent="0.25">
      <c r="U3306" s="5" t="s">
        <v>8219</v>
      </c>
      <c r="V3306">
        <v>3000</v>
      </c>
    </row>
    <row r="3307" spans="21:22" x14ac:dyDescent="0.25">
      <c r="U3307" s="5" t="s">
        <v>8219</v>
      </c>
      <c r="V3307">
        <v>1750</v>
      </c>
    </row>
    <row r="3308" spans="21:22" x14ac:dyDescent="0.25">
      <c r="U3308" s="5" t="s">
        <v>8219</v>
      </c>
      <c r="V3308">
        <v>1500</v>
      </c>
    </row>
    <row r="3309" spans="21:22" x14ac:dyDescent="0.25">
      <c r="U3309" s="5" t="s">
        <v>8219</v>
      </c>
      <c r="V3309">
        <v>2000</v>
      </c>
    </row>
    <row r="3310" spans="21:22" x14ac:dyDescent="0.25">
      <c r="U3310" s="5" t="s">
        <v>8219</v>
      </c>
      <c r="V3310">
        <v>10000</v>
      </c>
    </row>
    <row r="3311" spans="21:22" x14ac:dyDescent="0.25">
      <c r="U3311" s="5" t="s">
        <v>8219</v>
      </c>
      <c r="V3311">
        <v>4000</v>
      </c>
    </row>
    <row r="3312" spans="21:22" x14ac:dyDescent="0.25">
      <c r="U3312" s="5" t="s">
        <v>8219</v>
      </c>
      <c r="V3312">
        <v>9000</v>
      </c>
    </row>
    <row r="3313" spans="21:22" x14ac:dyDescent="0.25">
      <c r="U3313" s="5" t="s">
        <v>8219</v>
      </c>
      <c r="V3313">
        <v>5000</v>
      </c>
    </row>
    <row r="3314" spans="21:22" x14ac:dyDescent="0.25">
      <c r="U3314" s="5" t="s">
        <v>8219</v>
      </c>
      <c r="V3314">
        <v>500</v>
      </c>
    </row>
    <row r="3315" spans="21:22" x14ac:dyDescent="0.25">
      <c r="U3315" s="5" t="s">
        <v>8219</v>
      </c>
      <c r="V3315">
        <v>7750</v>
      </c>
    </row>
    <row r="3316" spans="21:22" x14ac:dyDescent="0.25">
      <c r="U3316" s="5" t="s">
        <v>8219</v>
      </c>
      <c r="V3316">
        <v>3000</v>
      </c>
    </row>
    <row r="3317" spans="21:22" x14ac:dyDescent="0.25">
      <c r="U3317" s="5" t="s">
        <v>8219</v>
      </c>
      <c r="V3317">
        <v>2500</v>
      </c>
    </row>
    <row r="3318" spans="21:22" x14ac:dyDescent="0.25">
      <c r="U3318" s="5" t="s">
        <v>8219</v>
      </c>
      <c r="V3318">
        <v>500</v>
      </c>
    </row>
    <row r="3319" spans="21:22" x14ac:dyDescent="0.25">
      <c r="U3319" s="5" t="s">
        <v>8219</v>
      </c>
      <c r="V3319">
        <v>750</v>
      </c>
    </row>
    <row r="3320" spans="21:22" x14ac:dyDescent="0.25">
      <c r="U3320" s="5" t="s">
        <v>8219</v>
      </c>
      <c r="V3320">
        <v>1000</v>
      </c>
    </row>
    <row r="3321" spans="21:22" x14ac:dyDescent="0.25">
      <c r="U3321" s="5" t="s">
        <v>8219</v>
      </c>
      <c r="V3321">
        <v>5000</v>
      </c>
    </row>
    <row r="3322" spans="21:22" x14ac:dyDescent="0.25">
      <c r="U3322" s="5" t="s">
        <v>8219</v>
      </c>
      <c r="V3322">
        <v>1500</v>
      </c>
    </row>
    <row r="3323" spans="21:22" x14ac:dyDescent="0.25">
      <c r="U3323" s="5" t="s">
        <v>8219</v>
      </c>
      <c r="V3323">
        <v>200</v>
      </c>
    </row>
    <row r="3324" spans="21:22" x14ac:dyDescent="0.25">
      <c r="U3324" s="5" t="s">
        <v>8219</v>
      </c>
      <c r="V3324">
        <v>1000</v>
      </c>
    </row>
    <row r="3325" spans="21:22" x14ac:dyDescent="0.25">
      <c r="U3325" s="5" t="s">
        <v>8219</v>
      </c>
      <c r="V3325">
        <v>2000</v>
      </c>
    </row>
    <row r="3326" spans="21:22" x14ac:dyDescent="0.25">
      <c r="U3326" s="5" t="s">
        <v>8219</v>
      </c>
      <c r="V3326">
        <v>3500</v>
      </c>
    </row>
    <row r="3327" spans="21:22" x14ac:dyDescent="0.25">
      <c r="U3327" s="5" t="s">
        <v>8219</v>
      </c>
      <c r="V3327">
        <v>3000</v>
      </c>
    </row>
    <row r="3328" spans="21:22" x14ac:dyDescent="0.25">
      <c r="U3328" s="5" t="s">
        <v>8219</v>
      </c>
      <c r="V3328">
        <v>8000</v>
      </c>
    </row>
    <row r="3329" spans="21:22" x14ac:dyDescent="0.25">
      <c r="U3329" s="5" t="s">
        <v>8219</v>
      </c>
      <c r="V3329">
        <v>8000</v>
      </c>
    </row>
    <row r="3330" spans="21:22" x14ac:dyDescent="0.25">
      <c r="U3330" s="5" t="s">
        <v>8219</v>
      </c>
      <c r="V3330">
        <v>550</v>
      </c>
    </row>
    <row r="3331" spans="21:22" x14ac:dyDescent="0.25">
      <c r="U3331" s="5" t="s">
        <v>8219</v>
      </c>
      <c r="V3331">
        <v>2000</v>
      </c>
    </row>
    <row r="3332" spans="21:22" x14ac:dyDescent="0.25">
      <c r="U3332" s="5" t="s">
        <v>8219</v>
      </c>
      <c r="V3332">
        <v>3000</v>
      </c>
    </row>
    <row r="3333" spans="21:22" x14ac:dyDescent="0.25">
      <c r="U3333" s="5" t="s">
        <v>8219</v>
      </c>
      <c r="V3333">
        <v>4000</v>
      </c>
    </row>
    <row r="3334" spans="21:22" x14ac:dyDescent="0.25">
      <c r="U3334" s="5" t="s">
        <v>8219</v>
      </c>
      <c r="V3334">
        <v>3500</v>
      </c>
    </row>
    <row r="3335" spans="21:22" x14ac:dyDescent="0.25">
      <c r="U3335" s="5" t="s">
        <v>8219</v>
      </c>
      <c r="V3335">
        <v>1750</v>
      </c>
    </row>
    <row r="3336" spans="21:22" x14ac:dyDescent="0.25">
      <c r="U3336" s="5" t="s">
        <v>8219</v>
      </c>
      <c r="V3336">
        <v>6000</v>
      </c>
    </row>
    <row r="3337" spans="21:22" x14ac:dyDescent="0.25">
      <c r="U3337" s="5" t="s">
        <v>8219</v>
      </c>
      <c r="V3337">
        <v>2000</v>
      </c>
    </row>
    <row r="3338" spans="21:22" x14ac:dyDescent="0.25">
      <c r="U3338" s="5" t="s">
        <v>8219</v>
      </c>
      <c r="V3338">
        <v>2000</v>
      </c>
    </row>
    <row r="3339" spans="21:22" x14ac:dyDescent="0.25">
      <c r="U3339" s="5" t="s">
        <v>8219</v>
      </c>
      <c r="V3339">
        <v>3000</v>
      </c>
    </row>
    <row r="3340" spans="21:22" x14ac:dyDescent="0.25">
      <c r="U3340" s="5" t="s">
        <v>8219</v>
      </c>
      <c r="V3340">
        <v>1500</v>
      </c>
    </row>
    <row r="3341" spans="21:22" x14ac:dyDescent="0.25">
      <c r="U3341" s="5" t="s">
        <v>8219</v>
      </c>
      <c r="V3341">
        <v>10000</v>
      </c>
    </row>
    <row r="3342" spans="21:22" x14ac:dyDescent="0.25">
      <c r="U3342" s="5" t="s">
        <v>8219</v>
      </c>
      <c r="V3342">
        <v>1500</v>
      </c>
    </row>
    <row r="3343" spans="21:22" x14ac:dyDescent="0.25">
      <c r="U3343" s="5" t="s">
        <v>8219</v>
      </c>
      <c r="V3343">
        <v>500</v>
      </c>
    </row>
    <row r="3344" spans="21:22" x14ac:dyDescent="0.25">
      <c r="U3344" s="5" t="s">
        <v>8219</v>
      </c>
      <c r="V3344">
        <v>500</v>
      </c>
    </row>
    <row r="3345" spans="21:22" x14ac:dyDescent="0.25">
      <c r="U3345" s="5" t="s">
        <v>8219</v>
      </c>
      <c r="V3345">
        <v>1500</v>
      </c>
    </row>
    <row r="3346" spans="21:22" x14ac:dyDescent="0.25">
      <c r="U3346" s="5" t="s">
        <v>8219</v>
      </c>
      <c r="V3346">
        <v>550</v>
      </c>
    </row>
    <row r="3347" spans="21:22" x14ac:dyDescent="0.25">
      <c r="U3347" s="5" t="s">
        <v>8219</v>
      </c>
      <c r="V3347">
        <v>500</v>
      </c>
    </row>
    <row r="3348" spans="21:22" x14ac:dyDescent="0.25">
      <c r="U3348" s="5" t="s">
        <v>8219</v>
      </c>
      <c r="V3348">
        <v>1500</v>
      </c>
    </row>
    <row r="3349" spans="21:22" x14ac:dyDescent="0.25">
      <c r="U3349" s="5" t="s">
        <v>8219</v>
      </c>
      <c r="V3349">
        <v>250</v>
      </c>
    </row>
    <row r="3350" spans="21:22" x14ac:dyDescent="0.25">
      <c r="U3350" s="5" t="s">
        <v>8219</v>
      </c>
      <c r="V3350">
        <v>4000</v>
      </c>
    </row>
    <row r="3351" spans="21:22" x14ac:dyDescent="0.25">
      <c r="U3351" s="5" t="s">
        <v>8219</v>
      </c>
      <c r="V3351">
        <v>1200</v>
      </c>
    </row>
    <row r="3352" spans="21:22" x14ac:dyDescent="0.25">
      <c r="U3352" s="5" t="s">
        <v>8219</v>
      </c>
      <c r="V3352">
        <v>10000</v>
      </c>
    </row>
    <row r="3353" spans="21:22" x14ac:dyDescent="0.25">
      <c r="U3353" s="5" t="s">
        <v>8219</v>
      </c>
      <c r="V3353">
        <v>2900</v>
      </c>
    </row>
    <row r="3354" spans="21:22" x14ac:dyDescent="0.25">
      <c r="U3354" s="5" t="s">
        <v>8219</v>
      </c>
      <c r="V3354">
        <v>15000</v>
      </c>
    </row>
    <row r="3355" spans="21:22" x14ac:dyDescent="0.25">
      <c r="U3355" s="5" t="s">
        <v>8219</v>
      </c>
      <c r="V3355">
        <v>2000</v>
      </c>
    </row>
    <row r="3356" spans="21:22" x14ac:dyDescent="0.25">
      <c r="U3356" s="5" t="s">
        <v>8219</v>
      </c>
      <c r="V3356">
        <v>500</v>
      </c>
    </row>
    <row r="3357" spans="21:22" x14ac:dyDescent="0.25">
      <c r="U3357" s="5" t="s">
        <v>8219</v>
      </c>
      <c r="V3357">
        <v>350</v>
      </c>
    </row>
    <row r="3358" spans="21:22" x14ac:dyDescent="0.25">
      <c r="U3358" s="5" t="s">
        <v>8219</v>
      </c>
      <c r="V3358">
        <v>10000</v>
      </c>
    </row>
    <row r="3359" spans="21:22" x14ac:dyDescent="0.25">
      <c r="U3359" s="5" t="s">
        <v>8219</v>
      </c>
      <c r="V3359">
        <v>2000</v>
      </c>
    </row>
    <row r="3360" spans="21:22" x14ac:dyDescent="0.25">
      <c r="U3360" s="5" t="s">
        <v>8219</v>
      </c>
      <c r="V3360">
        <v>500</v>
      </c>
    </row>
    <row r="3361" spans="21:22" x14ac:dyDescent="0.25">
      <c r="U3361" s="5" t="s">
        <v>8219</v>
      </c>
      <c r="V3361">
        <v>500</v>
      </c>
    </row>
    <row r="3362" spans="21:22" x14ac:dyDescent="0.25">
      <c r="U3362" s="5" t="s">
        <v>8219</v>
      </c>
      <c r="V3362">
        <v>3000</v>
      </c>
    </row>
    <row r="3363" spans="21:22" x14ac:dyDescent="0.25">
      <c r="U3363" s="5" t="s">
        <v>8219</v>
      </c>
      <c r="V3363">
        <v>15000</v>
      </c>
    </row>
    <row r="3364" spans="21:22" x14ac:dyDescent="0.25">
      <c r="U3364" s="5" t="s">
        <v>8219</v>
      </c>
      <c r="V3364">
        <v>3000</v>
      </c>
    </row>
    <row r="3365" spans="21:22" x14ac:dyDescent="0.25">
      <c r="U3365" s="5" t="s">
        <v>8219</v>
      </c>
      <c r="V3365">
        <v>500</v>
      </c>
    </row>
    <row r="3366" spans="21:22" x14ac:dyDescent="0.25">
      <c r="U3366" s="5" t="s">
        <v>8219</v>
      </c>
      <c r="V3366">
        <v>3000</v>
      </c>
    </row>
    <row r="3367" spans="21:22" x14ac:dyDescent="0.25">
      <c r="U3367" s="5" t="s">
        <v>8219</v>
      </c>
      <c r="V3367">
        <v>200</v>
      </c>
    </row>
    <row r="3368" spans="21:22" x14ac:dyDescent="0.25">
      <c r="U3368" s="5" t="s">
        <v>8219</v>
      </c>
      <c r="V3368">
        <v>4000</v>
      </c>
    </row>
    <row r="3369" spans="21:22" x14ac:dyDescent="0.25">
      <c r="U3369" s="5" t="s">
        <v>8219</v>
      </c>
      <c r="V3369">
        <v>1700</v>
      </c>
    </row>
    <row r="3370" spans="21:22" x14ac:dyDescent="0.25">
      <c r="U3370" s="5" t="s">
        <v>8219</v>
      </c>
      <c r="V3370">
        <v>4000</v>
      </c>
    </row>
    <row r="3371" spans="21:22" x14ac:dyDescent="0.25">
      <c r="U3371" s="5" t="s">
        <v>8219</v>
      </c>
      <c r="V3371">
        <v>2750</v>
      </c>
    </row>
    <row r="3372" spans="21:22" x14ac:dyDescent="0.25">
      <c r="U3372" s="5" t="s">
        <v>8219</v>
      </c>
      <c r="V3372">
        <v>700</v>
      </c>
    </row>
    <row r="3373" spans="21:22" x14ac:dyDescent="0.25">
      <c r="U3373" s="5" t="s">
        <v>8219</v>
      </c>
      <c r="V3373">
        <v>10000</v>
      </c>
    </row>
    <row r="3374" spans="21:22" x14ac:dyDescent="0.25">
      <c r="U3374" s="5" t="s">
        <v>8219</v>
      </c>
      <c r="V3374">
        <v>3000</v>
      </c>
    </row>
    <row r="3375" spans="21:22" x14ac:dyDescent="0.25">
      <c r="U3375" s="5" t="s">
        <v>8219</v>
      </c>
      <c r="V3375">
        <v>250</v>
      </c>
    </row>
    <row r="3376" spans="21:22" x14ac:dyDescent="0.25">
      <c r="U3376" s="5" t="s">
        <v>8219</v>
      </c>
      <c r="V3376">
        <v>6000</v>
      </c>
    </row>
    <row r="3377" spans="21:22" x14ac:dyDescent="0.25">
      <c r="U3377" s="5" t="s">
        <v>8219</v>
      </c>
      <c r="V3377">
        <v>30000</v>
      </c>
    </row>
    <row r="3378" spans="21:22" x14ac:dyDescent="0.25">
      <c r="U3378" s="5" t="s">
        <v>8219</v>
      </c>
      <c r="V3378">
        <v>3750</v>
      </c>
    </row>
    <row r="3379" spans="21:22" x14ac:dyDescent="0.25">
      <c r="U3379" s="5" t="s">
        <v>8219</v>
      </c>
      <c r="V3379">
        <v>1500</v>
      </c>
    </row>
    <row r="3380" spans="21:22" x14ac:dyDescent="0.25">
      <c r="U3380" s="5" t="s">
        <v>8219</v>
      </c>
      <c r="V3380">
        <v>2000</v>
      </c>
    </row>
    <row r="3381" spans="21:22" x14ac:dyDescent="0.25">
      <c r="U3381" s="5" t="s">
        <v>8219</v>
      </c>
      <c r="V3381">
        <v>150</v>
      </c>
    </row>
    <row r="3382" spans="21:22" x14ac:dyDescent="0.25">
      <c r="U3382" s="5" t="s">
        <v>8219</v>
      </c>
      <c r="V3382">
        <v>2000</v>
      </c>
    </row>
    <row r="3383" spans="21:22" x14ac:dyDescent="0.25">
      <c r="U3383" s="5" t="s">
        <v>8219</v>
      </c>
      <c r="V3383">
        <v>2000</v>
      </c>
    </row>
    <row r="3384" spans="21:22" x14ac:dyDescent="0.25">
      <c r="U3384" s="5" t="s">
        <v>8219</v>
      </c>
      <c r="V3384">
        <v>2000</v>
      </c>
    </row>
    <row r="3385" spans="21:22" x14ac:dyDescent="0.25">
      <c r="U3385" s="5" t="s">
        <v>8219</v>
      </c>
      <c r="V3385">
        <v>9500</v>
      </c>
    </row>
    <row r="3386" spans="21:22" x14ac:dyDescent="0.25">
      <c r="U3386" s="5" t="s">
        <v>8219</v>
      </c>
      <c r="V3386">
        <v>10000</v>
      </c>
    </row>
    <row r="3387" spans="21:22" x14ac:dyDescent="0.25">
      <c r="U3387" s="5" t="s">
        <v>8219</v>
      </c>
      <c r="V3387">
        <v>1000</v>
      </c>
    </row>
    <row r="3388" spans="21:22" x14ac:dyDescent="0.25">
      <c r="U3388" s="5" t="s">
        <v>8219</v>
      </c>
      <c r="V3388">
        <v>5000</v>
      </c>
    </row>
    <row r="3389" spans="21:22" x14ac:dyDescent="0.25">
      <c r="U3389" s="5" t="s">
        <v>8219</v>
      </c>
      <c r="V3389">
        <v>3000</v>
      </c>
    </row>
    <row r="3390" spans="21:22" x14ac:dyDescent="0.25">
      <c r="U3390" s="5" t="s">
        <v>8219</v>
      </c>
      <c r="V3390">
        <v>2500</v>
      </c>
    </row>
    <row r="3391" spans="21:22" x14ac:dyDescent="0.25">
      <c r="U3391" s="5" t="s">
        <v>8219</v>
      </c>
      <c r="V3391">
        <v>1200</v>
      </c>
    </row>
    <row r="3392" spans="21:22" x14ac:dyDescent="0.25">
      <c r="U3392" s="5" t="s">
        <v>8219</v>
      </c>
      <c r="V3392">
        <v>5000</v>
      </c>
    </row>
    <row r="3393" spans="21:22" x14ac:dyDescent="0.25">
      <c r="U3393" s="5" t="s">
        <v>8219</v>
      </c>
      <c r="V3393">
        <v>2500</v>
      </c>
    </row>
    <row r="3394" spans="21:22" x14ac:dyDescent="0.25">
      <c r="U3394" s="5" t="s">
        <v>8219</v>
      </c>
      <c r="V3394">
        <v>250</v>
      </c>
    </row>
    <row r="3395" spans="21:22" x14ac:dyDescent="0.25">
      <c r="U3395" s="5" t="s">
        <v>8219</v>
      </c>
      <c r="V3395">
        <v>1000</v>
      </c>
    </row>
    <row r="3396" spans="21:22" x14ac:dyDescent="0.25">
      <c r="U3396" s="5" t="s">
        <v>8219</v>
      </c>
      <c r="V3396">
        <v>300</v>
      </c>
    </row>
    <row r="3397" spans="21:22" x14ac:dyDescent="0.25">
      <c r="U3397" s="5" t="s">
        <v>8219</v>
      </c>
      <c r="V3397">
        <v>2000</v>
      </c>
    </row>
    <row r="3398" spans="21:22" x14ac:dyDescent="0.25">
      <c r="U3398" s="5" t="s">
        <v>8219</v>
      </c>
      <c r="V3398">
        <v>1000</v>
      </c>
    </row>
    <row r="3399" spans="21:22" x14ac:dyDescent="0.25">
      <c r="U3399" s="5" t="s">
        <v>8219</v>
      </c>
      <c r="V3399">
        <v>1000</v>
      </c>
    </row>
    <row r="3400" spans="21:22" x14ac:dyDescent="0.25">
      <c r="U3400" s="5" t="s">
        <v>8219</v>
      </c>
      <c r="V3400">
        <v>2100</v>
      </c>
    </row>
    <row r="3401" spans="21:22" x14ac:dyDescent="0.25">
      <c r="U3401" s="5" t="s">
        <v>8219</v>
      </c>
      <c r="V3401">
        <v>800</v>
      </c>
    </row>
    <row r="3402" spans="21:22" x14ac:dyDescent="0.25">
      <c r="U3402" s="5" t="s">
        <v>8219</v>
      </c>
      <c r="V3402">
        <v>500</v>
      </c>
    </row>
    <row r="3403" spans="21:22" x14ac:dyDescent="0.25">
      <c r="U3403" s="5" t="s">
        <v>8219</v>
      </c>
      <c r="V3403">
        <v>650</v>
      </c>
    </row>
    <row r="3404" spans="21:22" x14ac:dyDescent="0.25">
      <c r="U3404" s="5" t="s">
        <v>8219</v>
      </c>
      <c r="V3404">
        <v>1000</v>
      </c>
    </row>
    <row r="3405" spans="21:22" x14ac:dyDescent="0.25">
      <c r="U3405" s="5" t="s">
        <v>8219</v>
      </c>
      <c r="V3405">
        <v>300</v>
      </c>
    </row>
    <row r="3406" spans="21:22" x14ac:dyDescent="0.25">
      <c r="U3406" s="5" t="s">
        <v>8219</v>
      </c>
      <c r="V3406">
        <v>700</v>
      </c>
    </row>
    <row r="3407" spans="21:22" x14ac:dyDescent="0.25">
      <c r="U3407" s="5" t="s">
        <v>8219</v>
      </c>
      <c r="V3407">
        <v>10000</v>
      </c>
    </row>
    <row r="3408" spans="21:22" x14ac:dyDescent="0.25">
      <c r="U3408" s="5" t="s">
        <v>8219</v>
      </c>
      <c r="V3408">
        <v>3000</v>
      </c>
    </row>
    <row r="3409" spans="21:22" x14ac:dyDescent="0.25">
      <c r="U3409" s="5" t="s">
        <v>8219</v>
      </c>
      <c r="V3409">
        <v>2000</v>
      </c>
    </row>
    <row r="3410" spans="21:22" x14ac:dyDescent="0.25">
      <c r="U3410" s="5" t="s">
        <v>8219</v>
      </c>
      <c r="V3410">
        <v>978</v>
      </c>
    </row>
    <row r="3411" spans="21:22" x14ac:dyDescent="0.25">
      <c r="U3411" s="5" t="s">
        <v>8219</v>
      </c>
      <c r="V3411">
        <v>500</v>
      </c>
    </row>
    <row r="3412" spans="21:22" x14ac:dyDescent="0.25">
      <c r="U3412" s="5" t="s">
        <v>8219</v>
      </c>
      <c r="V3412">
        <v>500</v>
      </c>
    </row>
    <row r="3413" spans="21:22" x14ac:dyDescent="0.25">
      <c r="U3413" s="5" t="s">
        <v>8219</v>
      </c>
      <c r="V3413">
        <v>500</v>
      </c>
    </row>
    <row r="3414" spans="21:22" x14ac:dyDescent="0.25">
      <c r="U3414" s="5" t="s">
        <v>8219</v>
      </c>
      <c r="V3414">
        <v>250</v>
      </c>
    </row>
    <row r="3415" spans="21:22" x14ac:dyDescent="0.25">
      <c r="U3415" s="5" t="s">
        <v>8219</v>
      </c>
      <c r="V3415">
        <v>10000</v>
      </c>
    </row>
    <row r="3416" spans="21:22" x14ac:dyDescent="0.25">
      <c r="U3416" s="5" t="s">
        <v>8219</v>
      </c>
      <c r="V3416">
        <v>5000</v>
      </c>
    </row>
    <row r="3417" spans="21:22" x14ac:dyDescent="0.25">
      <c r="U3417" s="5" t="s">
        <v>8219</v>
      </c>
      <c r="V3417">
        <v>2000</v>
      </c>
    </row>
    <row r="3418" spans="21:22" x14ac:dyDescent="0.25">
      <c r="U3418" s="5" t="s">
        <v>8219</v>
      </c>
      <c r="V3418">
        <v>3500</v>
      </c>
    </row>
    <row r="3419" spans="21:22" x14ac:dyDescent="0.25">
      <c r="U3419" s="5" t="s">
        <v>8219</v>
      </c>
      <c r="V3419">
        <v>3000</v>
      </c>
    </row>
    <row r="3420" spans="21:22" x14ac:dyDescent="0.25">
      <c r="U3420" s="5" t="s">
        <v>8219</v>
      </c>
      <c r="V3420">
        <v>10000</v>
      </c>
    </row>
    <row r="3421" spans="21:22" x14ac:dyDescent="0.25">
      <c r="U3421" s="5" t="s">
        <v>8219</v>
      </c>
      <c r="V3421">
        <v>2800</v>
      </c>
    </row>
    <row r="3422" spans="21:22" x14ac:dyDescent="0.25">
      <c r="U3422" s="5" t="s">
        <v>8219</v>
      </c>
      <c r="V3422">
        <v>250</v>
      </c>
    </row>
    <row r="3423" spans="21:22" x14ac:dyDescent="0.25">
      <c r="U3423" s="5" t="s">
        <v>8219</v>
      </c>
      <c r="V3423">
        <v>500</v>
      </c>
    </row>
    <row r="3424" spans="21:22" x14ac:dyDescent="0.25">
      <c r="U3424" s="5" t="s">
        <v>8219</v>
      </c>
      <c r="V3424">
        <v>2000</v>
      </c>
    </row>
    <row r="3425" spans="21:22" x14ac:dyDescent="0.25">
      <c r="U3425" s="5" t="s">
        <v>8219</v>
      </c>
      <c r="V3425">
        <v>4900</v>
      </c>
    </row>
    <row r="3426" spans="21:22" x14ac:dyDescent="0.25">
      <c r="U3426" s="5" t="s">
        <v>8219</v>
      </c>
      <c r="V3426">
        <v>2000</v>
      </c>
    </row>
    <row r="3427" spans="21:22" x14ac:dyDescent="0.25">
      <c r="U3427" s="5" t="s">
        <v>8219</v>
      </c>
      <c r="V3427">
        <v>300</v>
      </c>
    </row>
    <row r="3428" spans="21:22" x14ac:dyDescent="0.25">
      <c r="U3428" s="5" t="s">
        <v>8219</v>
      </c>
      <c r="V3428">
        <v>300</v>
      </c>
    </row>
    <row r="3429" spans="21:22" x14ac:dyDescent="0.25">
      <c r="U3429" s="5" t="s">
        <v>8219</v>
      </c>
      <c r="V3429">
        <v>1800</v>
      </c>
    </row>
    <row r="3430" spans="21:22" x14ac:dyDescent="0.25">
      <c r="U3430" s="5" t="s">
        <v>8219</v>
      </c>
      <c r="V3430">
        <v>2000</v>
      </c>
    </row>
    <row r="3431" spans="21:22" x14ac:dyDescent="0.25">
      <c r="U3431" s="5" t="s">
        <v>8219</v>
      </c>
      <c r="V3431">
        <v>1500</v>
      </c>
    </row>
    <row r="3432" spans="21:22" x14ac:dyDescent="0.25">
      <c r="U3432" s="5" t="s">
        <v>8219</v>
      </c>
      <c r="V3432">
        <v>1500</v>
      </c>
    </row>
    <row r="3433" spans="21:22" x14ac:dyDescent="0.25">
      <c r="U3433" s="5" t="s">
        <v>8219</v>
      </c>
      <c r="V3433">
        <v>10000</v>
      </c>
    </row>
    <row r="3434" spans="21:22" x14ac:dyDescent="0.25">
      <c r="U3434" s="5" t="s">
        <v>8219</v>
      </c>
      <c r="V3434">
        <v>3000</v>
      </c>
    </row>
    <row r="3435" spans="21:22" x14ac:dyDescent="0.25">
      <c r="U3435" s="5" t="s">
        <v>8219</v>
      </c>
      <c r="V3435">
        <v>3350</v>
      </c>
    </row>
    <row r="3436" spans="21:22" x14ac:dyDescent="0.25">
      <c r="U3436" s="5" t="s">
        <v>8219</v>
      </c>
      <c r="V3436">
        <v>2500</v>
      </c>
    </row>
    <row r="3437" spans="21:22" x14ac:dyDescent="0.25">
      <c r="U3437" s="5" t="s">
        <v>8219</v>
      </c>
      <c r="V3437">
        <v>1650</v>
      </c>
    </row>
    <row r="3438" spans="21:22" x14ac:dyDescent="0.25">
      <c r="U3438" s="5" t="s">
        <v>8219</v>
      </c>
      <c r="V3438">
        <v>3000</v>
      </c>
    </row>
    <row r="3439" spans="21:22" x14ac:dyDescent="0.25">
      <c r="U3439" s="5" t="s">
        <v>8219</v>
      </c>
      <c r="V3439">
        <v>2000</v>
      </c>
    </row>
    <row r="3440" spans="21:22" x14ac:dyDescent="0.25">
      <c r="U3440" s="5" t="s">
        <v>8219</v>
      </c>
      <c r="V3440">
        <v>3000</v>
      </c>
    </row>
    <row r="3441" spans="21:22" x14ac:dyDescent="0.25">
      <c r="U3441" s="5" t="s">
        <v>8219</v>
      </c>
      <c r="V3441">
        <v>5000</v>
      </c>
    </row>
    <row r="3442" spans="21:22" x14ac:dyDescent="0.25">
      <c r="U3442" s="5" t="s">
        <v>8219</v>
      </c>
      <c r="V3442">
        <v>1000</v>
      </c>
    </row>
    <row r="3443" spans="21:22" x14ac:dyDescent="0.25">
      <c r="U3443" s="5" t="s">
        <v>8219</v>
      </c>
      <c r="V3443">
        <v>500</v>
      </c>
    </row>
    <row r="3444" spans="21:22" x14ac:dyDescent="0.25">
      <c r="U3444" s="5" t="s">
        <v>8219</v>
      </c>
      <c r="V3444">
        <v>3800</v>
      </c>
    </row>
    <row r="3445" spans="21:22" x14ac:dyDescent="0.25">
      <c r="U3445" s="5" t="s">
        <v>8219</v>
      </c>
      <c r="V3445">
        <v>1500</v>
      </c>
    </row>
    <row r="3446" spans="21:22" x14ac:dyDescent="0.25">
      <c r="U3446" s="5" t="s">
        <v>8219</v>
      </c>
      <c r="V3446">
        <v>400</v>
      </c>
    </row>
    <row r="3447" spans="21:22" x14ac:dyDescent="0.25">
      <c r="U3447" s="5" t="s">
        <v>8219</v>
      </c>
      <c r="V3447">
        <v>5000</v>
      </c>
    </row>
    <row r="3448" spans="21:22" x14ac:dyDescent="0.25">
      <c r="U3448" s="5" t="s">
        <v>8219</v>
      </c>
      <c r="V3448">
        <v>3000</v>
      </c>
    </row>
    <row r="3449" spans="21:22" x14ac:dyDescent="0.25">
      <c r="U3449" s="5" t="s">
        <v>8219</v>
      </c>
      <c r="V3449">
        <v>1551</v>
      </c>
    </row>
    <row r="3450" spans="21:22" x14ac:dyDescent="0.25">
      <c r="U3450" s="5" t="s">
        <v>8219</v>
      </c>
      <c r="V3450">
        <v>1650</v>
      </c>
    </row>
    <row r="3451" spans="21:22" x14ac:dyDescent="0.25">
      <c r="U3451" s="5" t="s">
        <v>8219</v>
      </c>
      <c r="V3451">
        <v>2000</v>
      </c>
    </row>
    <row r="3452" spans="21:22" x14ac:dyDescent="0.25">
      <c r="U3452" s="5" t="s">
        <v>8219</v>
      </c>
      <c r="V3452">
        <v>1000</v>
      </c>
    </row>
    <row r="3453" spans="21:22" x14ac:dyDescent="0.25">
      <c r="U3453" s="5" t="s">
        <v>8219</v>
      </c>
      <c r="V3453">
        <v>1500</v>
      </c>
    </row>
    <row r="3454" spans="21:22" x14ac:dyDescent="0.25">
      <c r="U3454" s="5" t="s">
        <v>8219</v>
      </c>
      <c r="V3454">
        <v>4000</v>
      </c>
    </row>
    <row r="3455" spans="21:22" x14ac:dyDescent="0.25">
      <c r="U3455" s="5" t="s">
        <v>8219</v>
      </c>
      <c r="V3455">
        <v>2500</v>
      </c>
    </row>
    <row r="3456" spans="21:22" x14ac:dyDescent="0.25">
      <c r="U3456" s="5" t="s">
        <v>8219</v>
      </c>
      <c r="V3456">
        <v>1000</v>
      </c>
    </row>
    <row r="3457" spans="21:22" x14ac:dyDescent="0.25">
      <c r="U3457" s="5" t="s">
        <v>8219</v>
      </c>
      <c r="V3457">
        <v>2500</v>
      </c>
    </row>
    <row r="3458" spans="21:22" x14ac:dyDescent="0.25">
      <c r="U3458" s="5" t="s">
        <v>8219</v>
      </c>
      <c r="V3458">
        <v>3000</v>
      </c>
    </row>
    <row r="3459" spans="21:22" x14ac:dyDescent="0.25">
      <c r="U3459" s="5" t="s">
        <v>8219</v>
      </c>
      <c r="V3459">
        <v>10000</v>
      </c>
    </row>
    <row r="3460" spans="21:22" x14ac:dyDescent="0.25">
      <c r="U3460" s="5" t="s">
        <v>8219</v>
      </c>
      <c r="V3460">
        <v>100</v>
      </c>
    </row>
    <row r="3461" spans="21:22" x14ac:dyDescent="0.25">
      <c r="U3461" s="5" t="s">
        <v>8219</v>
      </c>
      <c r="V3461">
        <v>3000</v>
      </c>
    </row>
    <row r="3462" spans="21:22" x14ac:dyDescent="0.25">
      <c r="U3462" s="5" t="s">
        <v>8219</v>
      </c>
      <c r="V3462">
        <v>900</v>
      </c>
    </row>
    <row r="3463" spans="21:22" x14ac:dyDescent="0.25">
      <c r="U3463" s="5" t="s">
        <v>8219</v>
      </c>
      <c r="V3463">
        <v>1500</v>
      </c>
    </row>
    <row r="3464" spans="21:22" x14ac:dyDescent="0.25">
      <c r="U3464" s="5" t="s">
        <v>8219</v>
      </c>
      <c r="V3464">
        <v>1000</v>
      </c>
    </row>
    <row r="3465" spans="21:22" x14ac:dyDescent="0.25">
      <c r="U3465" s="5" t="s">
        <v>8219</v>
      </c>
      <c r="V3465">
        <v>2800</v>
      </c>
    </row>
    <row r="3466" spans="21:22" x14ac:dyDescent="0.25">
      <c r="U3466" s="5" t="s">
        <v>8219</v>
      </c>
      <c r="V3466">
        <v>500</v>
      </c>
    </row>
    <row r="3467" spans="21:22" x14ac:dyDescent="0.25">
      <c r="U3467" s="5" t="s">
        <v>8219</v>
      </c>
      <c r="V3467">
        <v>3000</v>
      </c>
    </row>
    <row r="3468" spans="21:22" x14ac:dyDescent="0.25">
      <c r="U3468" s="5" t="s">
        <v>8219</v>
      </c>
      <c r="V3468">
        <v>2500</v>
      </c>
    </row>
    <row r="3469" spans="21:22" x14ac:dyDescent="0.25">
      <c r="U3469" s="5" t="s">
        <v>8219</v>
      </c>
      <c r="V3469">
        <v>4000</v>
      </c>
    </row>
    <row r="3470" spans="21:22" x14ac:dyDescent="0.25">
      <c r="U3470" s="5" t="s">
        <v>8219</v>
      </c>
      <c r="V3470">
        <v>1500</v>
      </c>
    </row>
    <row r="3471" spans="21:22" x14ac:dyDescent="0.25">
      <c r="U3471" s="5" t="s">
        <v>8219</v>
      </c>
      <c r="V3471">
        <v>2000</v>
      </c>
    </row>
    <row r="3472" spans="21:22" x14ac:dyDescent="0.25">
      <c r="U3472" s="5" t="s">
        <v>8219</v>
      </c>
      <c r="V3472">
        <v>2000</v>
      </c>
    </row>
    <row r="3473" spans="21:22" x14ac:dyDescent="0.25">
      <c r="U3473" s="5" t="s">
        <v>8219</v>
      </c>
      <c r="V3473">
        <v>350</v>
      </c>
    </row>
    <row r="3474" spans="21:22" x14ac:dyDescent="0.25">
      <c r="U3474" s="5" t="s">
        <v>8219</v>
      </c>
      <c r="V3474">
        <v>1395</v>
      </c>
    </row>
    <row r="3475" spans="21:22" x14ac:dyDescent="0.25">
      <c r="U3475" s="5" t="s">
        <v>8219</v>
      </c>
      <c r="V3475">
        <v>4000</v>
      </c>
    </row>
    <row r="3476" spans="21:22" x14ac:dyDescent="0.25">
      <c r="U3476" s="5" t="s">
        <v>8219</v>
      </c>
      <c r="V3476">
        <v>10000</v>
      </c>
    </row>
    <row r="3477" spans="21:22" x14ac:dyDescent="0.25">
      <c r="U3477" s="5" t="s">
        <v>8219</v>
      </c>
      <c r="V3477">
        <v>500</v>
      </c>
    </row>
    <row r="3478" spans="21:22" x14ac:dyDescent="0.25">
      <c r="U3478" s="5" t="s">
        <v>8219</v>
      </c>
      <c r="V3478">
        <v>3300</v>
      </c>
    </row>
    <row r="3479" spans="21:22" x14ac:dyDescent="0.25">
      <c r="U3479" s="5" t="s">
        <v>8219</v>
      </c>
      <c r="V3479">
        <v>6000</v>
      </c>
    </row>
    <row r="3480" spans="21:22" x14ac:dyDescent="0.25">
      <c r="U3480" s="5" t="s">
        <v>8219</v>
      </c>
      <c r="V3480">
        <v>1650</v>
      </c>
    </row>
    <row r="3481" spans="21:22" x14ac:dyDescent="0.25">
      <c r="U3481" s="5" t="s">
        <v>8219</v>
      </c>
      <c r="V3481">
        <v>500</v>
      </c>
    </row>
    <row r="3482" spans="21:22" x14ac:dyDescent="0.25">
      <c r="U3482" s="5" t="s">
        <v>8219</v>
      </c>
      <c r="V3482">
        <v>2750</v>
      </c>
    </row>
    <row r="3483" spans="21:22" x14ac:dyDescent="0.25">
      <c r="U3483" s="5" t="s">
        <v>8219</v>
      </c>
      <c r="V3483">
        <v>1000</v>
      </c>
    </row>
    <row r="3484" spans="21:22" x14ac:dyDescent="0.25">
      <c r="U3484" s="5" t="s">
        <v>8219</v>
      </c>
      <c r="V3484">
        <v>960</v>
      </c>
    </row>
    <row r="3485" spans="21:22" x14ac:dyDescent="0.25">
      <c r="U3485" s="5" t="s">
        <v>8219</v>
      </c>
      <c r="V3485">
        <v>500</v>
      </c>
    </row>
    <row r="3486" spans="21:22" x14ac:dyDescent="0.25">
      <c r="U3486" s="5" t="s">
        <v>8219</v>
      </c>
      <c r="V3486">
        <v>5000</v>
      </c>
    </row>
    <row r="3487" spans="21:22" x14ac:dyDescent="0.25">
      <c r="U3487" s="5" t="s">
        <v>8219</v>
      </c>
      <c r="V3487">
        <v>2000</v>
      </c>
    </row>
    <row r="3488" spans="21:22" x14ac:dyDescent="0.25">
      <c r="U3488" s="5" t="s">
        <v>8219</v>
      </c>
      <c r="V3488">
        <v>150</v>
      </c>
    </row>
    <row r="3489" spans="21:22" x14ac:dyDescent="0.25">
      <c r="U3489" s="5" t="s">
        <v>8219</v>
      </c>
      <c r="V3489">
        <v>675</v>
      </c>
    </row>
    <row r="3490" spans="21:22" x14ac:dyDescent="0.25">
      <c r="U3490" s="5" t="s">
        <v>8219</v>
      </c>
      <c r="V3490">
        <v>2000</v>
      </c>
    </row>
    <row r="3491" spans="21:22" x14ac:dyDescent="0.25">
      <c r="U3491" s="5" t="s">
        <v>8219</v>
      </c>
      <c r="V3491">
        <v>600</v>
      </c>
    </row>
    <row r="3492" spans="21:22" x14ac:dyDescent="0.25">
      <c r="U3492" s="5" t="s">
        <v>8219</v>
      </c>
      <c r="V3492">
        <v>300</v>
      </c>
    </row>
    <row r="3493" spans="21:22" x14ac:dyDescent="0.25">
      <c r="U3493" s="5" t="s">
        <v>8219</v>
      </c>
      <c r="V3493">
        <v>1200</v>
      </c>
    </row>
    <row r="3494" spans="21:22" x14ac:dyDescent="0.25">
      <c r="U3494" s="5" t="s">
        <v>8219</v>
      </c>
      <c r="V3494">
        <v>5500</v>
      </c>
    </row>
    <row r="3495" spans="21:22" x14ac:dyDescent="0.25">
      <c r="U3495" s="5" t="s">
        <v>8219</v>
      </c>
      <c r="V3495">
        <v>1500</v>
      </c>
    </row>
    <row r="3496" spans="21:22" x14ac:dyDescent="0.25">
      <c r="U3496" s="5" t="s">
        <v>8219</v>
      </c>
      <c r="V3496">
        <v>2500</v>
      </c>
    </row>
    <row r="3497" spans="21:22" x14ac:dyDescent="0.25">
      <c r="U3497" s="5" t="s">
        <v>8219</v>
      </c>
      <c r="V3497">
        <v>250</v>
      </c>
    </row>
    <row r="3498" spans="21:22" x14ac:dyDescent="0.25">
      <c r="U3498" s="5" t="s">
        <v>8219</v>
      </c>
      <c r="V3498">
        <v>1100</v>
      </c>
    </row>
    <row r="3499" spans="21:22" x14ac:dyDescent="0.25">
      <c r="U3499" s="5" t="s">
        <v>8219</v>
      </c>
      <c r="V3499">
        <v>35000</v>
      </c>
    </row>
    <row r="3500" spans="21:22" x14ac:dyDescent="0.25">
      <c r="U3500" s="5" t="s">
        <v>8219</v>
      </c>
      <c r="V3500">
        <v>2100</v>
      </c>
    </row>
    <row r="3501" spans="21:22" x14ac:dyDescent="0.25">
      <c r="U3501" s="5" t="s">
        <v>8219</v>
      </c>
      <c r="V3501">
        <v>1000</v>
      </c>
    </row>
    <row r="3502" spans="21:22" x14ac:dyDescent="0.25">
      <c r="U3502" s="5" t="s">
        <v>8219</v>
      </c>
      <c r="V3502">
        <v>2500</v>
      </c>
    </row>
    <row r="3503" spans="21:22" x14ac:dyDescent="0.25">
      <c r="U3503" s="5" t="s">
        <v>8219</v>
      </c>
      <c r="V3503">
        <v>1500</v>
      </c>
    </row>
    <row r="3504" spans="21:22" x14ac:dyDescent="0.25">
      <c r="U3504" s="5" t="s">
        <v>8219</v>
      </c>
      <c r="V3504">
        <v>773</v>
      </c>
    </row>
    <row r="3505" spans="21:22" x14ac:dyDescent="0.25">
      <c r="U3505" s="5" t="s">
        <v>8219</v>
      </c>
      <c r="V3505">
        <v>5500</v>
      </c>
    </row>
    <row r="3506" spans="21:22" x14ac:dyDescent="0.25">
      <c r="U3506" s="5" t="s">
        <v>8219</v>
      </c>
      <c r="V3506">
        <v>5000</v>
      </c>
    </row>
    <row r="3507" spans="21:22" x14ac:dyDescent="0.25">
      <c r="U3507" s="5" t="s">
        <v>8219</v>
      </c>
      <c r="V3507">
        <v>2400</v>
      </c>
    </row>
    <row r="3508" spans="21:22" x14ac:dyDescent="0.25">
      <c r="U3508" s="5" t="s">
        <v>8219</v>
      </c>
      <c r="V3508">
        <v>2200</v>
      </c>
    </row>
    <row r="3509" spans="21:22" x14ac:dyDescent="0.25">
      <c r="U3509" s="5" t="s">
        <v>8219</v>
      </c>
      <c r="V3509">
        <v>100000</v>
      </c>
    </row>
    <row r="3510" spans="21:22" x14ac:dyDescent="0.25">
      <c r="U3510" s="5" t="s">
        <v>8219</v>
      </c>
      <c r="V3510">
        <v>350</v>
      </c>
    </row>
    <row r="3511" spans="21:22" x14ac:dyDescent="0.25">
      <c r="U3511" s="5" t="s">
        <v>8219</v>
      </c>
      <c r="V3511">
        <v>1000</v>
      </c>
    </row>
    <row r="3512" spans="21:22" x14ac:dyDescent="0.25">
      <c r="U3512" s="5" t="s">
        <v>8219</v>
      </c>
      <c r="V3512">
        <v>3200</v>
      </c>
    </row>
    <row r="3513" spans="21:22" x14ac:dyDescent="0.25">
      <c r="U3513" s="5" t="s">
        <v>8219</v>
      </c>
      <c r="V3513">
        <v>2500</v>
      </c>
    </row>
    <row r="3514" spans="21:22" x14ac:dyDescent="0.25">
      <c r="U3514" s="5" t="s">
        <v>8219</v>
      </c>
      <c r="V3514">
        <v>315</v>
      </c>
    </row>
    <row r="3515" spans="21:22" x14ac:dyDescent="0.25">
      <c r="U3515" s="5" t="s">
        <v>8219</v>
      </c>
      <c r="V3515">
        <v>500</v>
      </c>
    </row>
    <row r="3516" spans="21:22" x14ac:dyDescent="0.25">
      <c r="U3516" s="5" t="s">
        <v>8219</v>
      </c>
      <c r="V3516">
        <v>1000</v>
      </c>
    </row>
    <row r="3517" spans="21:22" x14ac:dyDescent="0.25">
      <c r="U3517" s="5" t="s">
        <v>8219</v>
      </c>
      <c r="V3517">
        <v>900</v>
      </c>
    </row>
    <row r="3518" spans="21:22" x14ac:dyDescent="0.25">
      <c r="U3518" s="5" t="s">
        <v>8219</v>
      </c>
      <c r="V3518">
        <v>2000</v>
      </c>
    </row>
    <row r="3519" spans="21:22" x14ac:dyDescent="0.25">
      <c r="U3519" s="5" t="s">
        <v>8219</v>
      </c>
      <c r="V3519">
        <v>1000</v>
      </c>
    </row>
    <row r="3520" spans="21:22" x14ac:dyDescent="0.25">
      <c r="U3520" s="5" t="s">
        <v>8219</v>
      </c>
      <c r="V3520">
        <v>1000</v>
      </c>
    </row>
    <row r="3521" spans="21:22" x14ac:dyDescent="0.25">
      <c r="U3521" s="5" t="s">
        <v>8219</v>
      </c>
      <c r="V3521">
        <v>5000</v>
      </c>
    </row>
    <row r="3522" spans="21:22" x14ac:dyDescent="0.25">
      <c r="U3522" s="5" t="s">
        <v>8219</v>
      </c>
      <c r="V3522">
        <v>2000</v>
      </c>
    </row>
    <row r="3523" spans="21:22" x14ac:dyDescent="0.25">
      <c r="U3523" s="5" t="s">
        <v>8219</v>
      </c>
      <c r="V3523">
        <v>1500</v>
      </c>
    </row>
    <row r="3524" spans="21:22" x14ac:dyDescent="0.25">
      <c r="U3524" s="5" t="s">
        <v>8219</v>
      </c>
      <c r="V3524">
        <v>500</v>
      </c>
    </row>
    <row r="3525" spans="21:22" x14ac:dyDescent="0.25">
      <c r="U3525" s="5" t="s">
        <v>8219</v>
      </c>
      <c r="V3525">
        <v>3000</v>
      </c>
    </row>
    <row r="3526" spans="21:22" x14ac:dyDescent="0.25">
      <c r="U3526" s="5" t="s">
        <v>8219</v>
      </c>
      <c r="V3526">
        <v>5800</v>
      </c>
    </row>
    <row r="3527" spans="21:22" x14ac:dyDescent="0.25">
      <c r="U3527" s="5" t="s">
        <v>8219</v>
      </c>
      <c r="V3527">
        <v>10000</v>
      </c>
    </row>
    <row r="3528" spans="21:22" x14ac:dyDescent="0.25">
      <c r="U3528" s="5" t="s">
        <v>8219</v>
      </c>
      <c r="V3528">
        <v>100</v>
      </c>
    </row>
    <row r="3529" spans="21:22" x14ac:dyDescent="0.25">
      <c r="U3529" s="5" t="s">
        <v>8219</v>
      </c>
      <c r="V3529">
        <v>600</v>
      </c>
    </row>
    <row r="3530" spans="21:22" x14ac:dyDescent="0.25">
      <c r="U3530" s="5" t="s">
        <v>8219</v>
      </c>
      <c r="V3530">
        <v>1500</v>
      </c>
    </row>
    <row r="3531" spans="21:22" x14ac:dyDescent="0.25">
      <c r="U3531" s="5" t="s">
        <v>8219</v>
      </c>
      <c r="V3531">
        <v>500</v>
      </c>
    </row>
    <row r="3532" spans="21:22" x14ac:dyDescent="0.25">
      <c r="U3532" s="5" t="s">
        <v>8219</v>
      </c>
      <c r="V3532">
        <v>900</v>
      </c>
    </row>
    <row r="3533" spans="21:22" x14ac:dyDescent="0.25">
      <c r="U3533" s="5" t="s">
        <v>8219</v>
      </c>
      <c r="V3533">
        <v>1500</v>
      </c>
    </row>
    <row r="3534" spans="21:22" x14ac:dyDescent="0.25">
      <c r="U3534" s="5" t="s">
        <v>8219</v>
      </c>
      <c r="V3534">
        <v>1000</v>
      </c>
    </row>
    <row r="3535" spans="21:22" x14ac:dyDescent="0.25">
      <c r="U3535" s="5" t="s">
        <v>8219</v>
      </c>
      <c r="V3535">
        <v>3000</v>
      </c>
    </row>
    <row r="3536" spans="21:22" x14ac:dyDescent="0.25">
      <c r="U3536" s="5" t="s">
        <v>8219</v>
      </c>
      <c r="V3536">
        <v>3000</v>
      </c>
    </row>
    <row r="3537" spans="21:22" x14ac:dyDescent="0.25">
      <c r="U3537" s="5" t="s">
        <v>8219</v>
      </c>
      <c r="V3537">
        <v>3400</v>
      </c>
    </row>
    <row r="3538" spans="21:22" x14ac:dyDescent="0.25">
      <c r="U3538" s="5" t="s">
        <v>8219</v>
      </c>
      <c r="V3538">
        <v>7500</v>
      </c>
    </row>
    <row r="3539" spans="21:22" x14ac:dyDescent="0.25">
      <c r="U3539" s="5" t="s">
        <v>8219</v>
      </c>
      <c r="V3539">
        <v>500</v>
      </c>
    </row>
    <row r="3540" spans="21:22" x14ac:dyDescent="0.25">
      <c r="U3540" s="5" t="s">
        <v>8219</v>
      </c>
      <c r="V3540">
        <v>200</v>
      </c>
    </row>
    <row r="3541" spans="21:22" x14ac:dyDescent="0.25">
      <c r="U3541" s="5" t="s">
        <v>8219</v>
      </c>
      <c r="V3541">
        <v>4000</v>
      </c>
    </row>
    <row r="3542" spans="21:22" x14ac:dyDescent="0.25">
      <c r="U3542" s="5" t="s">
        <v>8219</v>
      </c>
      <c r="V3542">
        <v>5000</v>
      </c>
    </row>
    <row r="3543" spans="21:22" x14ac:dyDescent="0.25">
      <c r="U3543" s="5" t="s">
        <v>8219</v>
      </c>
      <c r="V3543">
        <v>700</v>
      </c>
    </row>
    <row r="3544" spans="21:22" x14ac:dyDescent="0.25">
      <c r="U3544" s="5" t="s">
        <v>8219</v>
      </c>
      <c r="V3544">
        <v>2000</v>
      </c>
    </row>
    <row r="3545" spans="21:22" x14ac:dyDescent="0.25">
      <c r="U3545" s="5" t="s">
        <v>8219</v>
      </c>
      <c r="V3545">
        <v>3000</v>
      </c>
    </row>
    <row r="3546" spans="21:22" x14ac:dyDescent="0.25">
      <c r="U3546" s="5" t="s">
        <v>8219</v>
      </c>
      <c r="V3546">
        <v>1600</v>
      </c>
    </row>
    <row r="3547" spans="21:22" x14ac:dyDescent="0.25">
      <c r="U3547" s="5" t="s">
        <v>8219</v>
      </c>
      <c r="V3547">
        <v>2600</v>
      </c>
    </row>
    <row r="3548" spans="21:22" x14ac:dyDescent="0.25">
      <c r="U3548" s="5" t="s">
        <v>8219</v>
      </c>
      <c r="V3548">
        <v>1100</v>
      </c>
    </row>
    <row r="3549" spans="21:22" x14ac:dyDescent="0.25">
      <c r="U3549" s="5" t="s">
        <v>8219</v>
      </c>
      <c r="V3549">
        <v>2500</v>
      </c>
    </row>
    <row r="3550" spans="21:22" x14ac:dyDescent="0.25">
      <c r="U3550" s="5" t="s">
        <v>8219</v>
      </c>
      <c r="V3550">
        <v>1000</v>
      </c>
    </row>
    <row r="3551" spans="21:22" x14ac:dyDescent="0.25">
      <c r="U3551" s="5" t="s">
        <v>8219</v>
      </c>
      <c r="V3551">
        <v>500</v>
      </c>
    </row>
    <row r="3552" spans="21:22" x14ac:dyDescent="0.25">
      <c r="U3552" s="5" t="s">
        <v>8219</v>
      </c>
      <c r="V3552">
        <v>10</v>
      </c>
    </row>
    <row r="3553" spans="21:22" x14ac:dyDescent="0.25">
      <c r="U3553" s="5" t="s">
        <v>8219</v>
      </c>
      <c r="V3553">
        <v>2000</v>
      </c>
    </row>
    <row r="3554" spans="21:22" x14ac:dyDescent="0.25">
      <c r="U3554" s="5" t="s">
        <v>8219</v>
      </c>
      <c r="V3554">
        <v>4000</v>
      </c>
    </row>
    <row r="3555" spans="21:22" x14ac:dyDescent="0.25">
      <c r="U3555" s="5" t="s">
        <v>8219</v>
      </c>
      <c r="V3555">
        <v>1500</v>
      </c>
    </row>
    <row r="3556" spans="21:22" x14ac:dyDescent="0.25">
      <c r="U3556" s="5" t="s">
        <v>8219</v>
      </c>
      <c r="V3556">
        <v>3000</v>
      </c>
    </row>
    <row r="3557" spans="21:22" x14ac:dyDescent="0.25">
      <c r="U3557" s="5" t="s">
        <v>8219</v>
      </c>
      <c r="V3557">
        <v>250</v>
      </c>
    </row>
    <row r="3558" spans="21:22" x14ac:dyDescent="0.25">
      <c r="U3558" s="5" t="s">
        <v>8219</v>
      </c>
      <c r="V3558">
        <v>3000</v>
      </c>
    </row>
    <row r="3559" spans="21:22" x14ac:dyDescent="0.25">
      <c r="U3559" s="5" t="s">
        <v>8219</v>
      </c>
      <c r="V3559">
        <v>550</v>
      </c>
    </row>
    <row r="3560" spans="21:22" x14ac:dyDescent="0.25">
      <c r="U3560" s="5" t="s">
        <v>8219</v>
      </c>
      <c r="V3560">
        <v>800</v>
      </c>
    </row>
    <row r="3561" spans="21:22" x14ac:dyDescent="0.25">
      <c r="U3561" s="5" t="s">
        <v>8219</v>
      </c>
      <c r="V3561">
        <v>1960</v>
      </c>
    </row>
    <row r="3562" spans="21:22" x14ac:dyDescent="0.25">
      <c r="U3562" s="5" t="s">
        <v>8219</v>
      </c>
      <c r="V3562">
        <v>1000</v>
      </c>
    </row>
    <row r="3563" spans="21:22" x14ac:dyDescent="0.25">
      <c r="U3563" s="5" t="s">
        <v>8219</v>
      </c>
      <c r="V3563">
        <v>2500</v>
      </c>
    </row>
    <row r="3564" spans="21:22" x14ac:dyDescent="0.25">
      <c r="U3564" s="5" t="s">
        <v>8219</v>
      </c>
      <c r="V3564">
        <v>5000</v>
      </c>
    </row>
    <row r="3565" spans="21:22" x14ac:dyDescent="0.25">
      <c r="U3565" s="5" t="s">
        <v>8219</v>
      </c>
      <c r="V3565">
        <v>1250</v>
      </c>
    </row>
    <row r="3566" spans="21:22" x14ac:dyDescent="0.25">
      <c r="U3566" s="5" t="s">
        <v>8219</v>
      </c>
      <c r="V3566">
        <v>2500</v>
      </c>
    </row>
    <row r="3567" spans="21:22" x14ac:dyDescent="0.25">
      <c r="U3567" s="5" t="s">
        <v>8219</v>
      </c>
      <c r="V3567">
        <v>2500</v>
      </c>
    </row>
    <row r="3568" spans="21:22" x14ac:dyDescent="0.25">
      <c r="U3568" s="5" t="s">
        <v>8219</v>
      </c>
      <c r="V3568">
        <v>2500</v>
      </c>
    </row>
    <row r="3569" spans="21:22" x14ac:dyDescent="0.25">
      <c r="U3569" s="5" t="s">
        <v>8219</v>
      </c>
      <c r="V3569">
        <v>740</v>
      </c>
    </row>
    <row r="3570" spans="21:22" x14ac:dyDescent="0.25">
      <c r="U3570" s="5" t="s">
        <v>8219</v>
      </c>
      <c r="V3570">
        <v>2000</v>
      </c>
    </row>
    <row r="3571" spans="21:22" x14ac:dyDescent="0.25">
      <c r="U3571" s="5" t="s">
        <v>8219</v>
      </c>
      <c r="V3571">
        <v>1000</v>
      </c>
    </row>
    <row r="3572" spans="21:22" x14ac:dyDescent="0.25">
      <c r="U3572" s="5" t="s">
        <v>8219</v>
      </c>
      <c r="V3572">
        <v>10500</v>
      </c>
    </row>
    <row r="3573" spans="21:22" x14ac:dyDescent="0.25">
      <c r="U3573" s="5" t="s">
        <v>8219</v>
      </c>
      <c r="V3573">
        <v>3000</v>
      </c>
    </row>
    <row r="3574" spans="21:22" x14ac:dyDescent="0.25">
      <c r="U3574" s="5" t="s">
        <v>8219</v>
      </c>
      <c r="V3574">
        <v>1000</v>
      </c>
    </row>
    <row r="3575" spans="21:22" x14ac:dyDescent="0.25">
      <c r="U3575" s="5" t="s">
        <v>8219</v>
      </c>
      <c r="V3575">
        <v>2500</v>
      </c>
    </row>
    <row r="3576" spans="21:22" x14ac:dyDescent="0.25">
      <c r="U3576" s="5" t="s">
        <v>8219</v>
      </c>
      <c r="V3576">
        <v>3000</v>
      </c>
    </row>
    <row r="3577" spans="21:22" x14ac:dyDescent="0.25">
      <c r="U3577" s="5" t="s">
        <v>8219</v>
      </c>
      <c r="V3577">
        <v>3000</v>
      </c>
    </row>
    <row r="3578" spans="21:22" x14ac:dyDescent="0.25">
      <c r="U3578" s="5" t="s">
        <v>8219</v>
      </c>
      <c r="V3578">
        <v>4000</v>
      </c>
    </row>
    <row r="3579" spans="21:22" x14ac:dyDescent="0.25">
      <c r="U3579" s="5" t="s">
        <v>8219</v>
      </c>
      <c r="V3579">
        <v>2000</v>
      </c>
    </row>
    <row r="3580" spans="21:22" x14ac:dyDescent="0.25">
      <c r="U3580" s="5" t="s">
        <v>8221</v>
      </c>
      <c r="V3580">
        <v>100000</v>
      </c>
    </row>
    <row r="3581" spans="21:22" x14ac:dyDescent="0.25">
      <c r="U3581" s="5" t="s">
        <v>8221</v>
      </c>
      <c r="V3581">
        <v>1000000</v>
      </c>
    </row>
    <row r="3582" spans="21:22" x14ac:dyDescent="0.25">
      <c r="U3582" s="5" t="s">
        <v>8221</v>
      </c>
      <c r="V3582">
        <v>3000</v>
      </c>
    </row>
    <row r="3583" spans="21:22" x14ac:dyDescent="0.25">
      <c r="U3583" s="5" t="s">
        <v>8221</v>
      </c>
      <c r="V3583">
        <v>17100</v>
      </c>
    </row>
    <row r="3584" spans="21:22" x14ac:dyDescent="0.25">
      <c r="U3584" s="5" t="s">
        <v>8221</v>
      </c>
      <c r="V3584">
        <v>500</v>
      </c>
    </row>
    <row r="3585" spans="21:22" x14ac:dyDescent="0.25">
      <c r="U3585" s="5" t="s">
        <v>8221</v>
      </c>
      <c r="V3585">
        <v>5000</v>
      </c>
    </row>
    <row r="3586" spans="21:22" x14ac:dyDescent="0.25">
      <c r="U3586" s="5" t="s">
        <v>8221</v>
      </c>
      <c r="V3586">
        <v>75000</v>
      </c>
    </row>
    <row r="3587" spans="21:22" x14ac:dyDescent="0.25">
      <c r="U3587" s="5" t="s">
        <v>8221</v>
      </c>
      <c r="V3587">
        <v>3500</v>
      </c>
    </row>
    <row r="3588" spans="21:22" x14ac:dyDescent="0.25">
      <c r="U3588" s="5" t="s">
        <v>8221</v>
      </c>
      <c r="V3588">
        <v>150000</v>
      </c>
    </row>
    <row r="3589" spans="21:22" x14ac:dyDescent="0.25">
      <c r="U3589" s="5" t="s">
        <v>8221</v>
      </c>
      <c r="V3589">
        <v>3000</v>
      </c>
    </row>
    <row r="3590" spans="21:22" x14ac:dyDescent="0.25">
      <c r="U3590" s="5" t="s">
        <v>8221</v>
      </c>
      <c r="V3590">
        <v>3300</v>
      </c>
    </row>
    <row r="3591" spans="21:22" x14ac:dyDescent="0.25">
      <c r="U3591" s="5" t="s">
        <v>8221</v>
      </c>
      <c r="V3591">
        <v>25000</v>
      </c>
    </row>
    <row r="3592" spans="21:22" x14ac:dyDescent="0.25">
      <c r="U3592" s="5" t="s">
        <v>8221</v>
      </c>
      <c r="V3592">
        <v>1000</v>
      </c>
    </row>
    <row r="3593" spans="21:22" x14ac:dyDescent="0.25">
      <c r="U3593" s="5" t="s">
        <v>8221</v>
      </c>
      <c r="V3593">
        <v>3000</v>
      </c>
    </row>
    <row r="3594" spans="21:22" x14ac:dyDescent="0.25">
      <c r="U3594" s="5" t="s">
        <v>8221</v>
      </c>
      <c r="V3594">
        <v>700</v>
      </c>
    </row>
    <row r="3595" spans="21:22" x14ac:dyDescent="0.25">
      <c r="U3595" s="5" t="s">
        <v>8221</v>
      </c>
      <c r="V3595">
        <v>25000</v>
      </c>
    </row>
    <row r="3596" spans="21:22" x14ac:dyDescent="0.25">
      <c r="U3596" s="5" t="s">
        <v>8221</v>
      </c>
      <c r="V3596">
        <v>5000</v>
      </c>
    </row>
    <row r="3597" spans="21:22" x14ac:dyDescent="0.25">
      <c r="U3597" s="5" t="s">
        <v>8221</v>
      </c>
      <c r="V3597">
        <v>1000</v>
      </c>
    </row>
    <row r="3598" spans="21:22" x14ac:dyDescent="0.25">
      <c r="U3598" s="5" t="s">
        <v>8221</v>
      </c>
      <c r="V3598">
        <v>10000</v>
      </c>
    </row>
    <row r="3599" spans="21:22" x14ac:dyDescent="0.25">
      <c r="U3599" s="5" t="s">
        <v>8221</v>
      </c>
      <c r="V3599">
        <v>500</v>
      </c>
    </row>
    <row r="3600" spans="21:22" x14ac:dyDescent="0.25">
      <c r="U3600" s="5" t="s">
        <v>8219</v>
      </c>
      <c r="V3600">
        <v>40000</v>
      </c>
    </row>
    <row r="3601" spans="21:22" x14ac:dyDescent="0.25">
      <c r="U3601" s="5" t="s">
        <v>8219</v>
      </c>
      <c r="V3601">
        <v>750</v>
      </c>
    </row>
    <row r="3602" spans="21:22" x14ac:dyDescent="0.25">
      <c r="U3602" s="5" t="s">
        <v>8219</v>
      </c>
      <c r="V3602">
        <v>500</v>
      </c>
    </row>
    <row r="3603" spans="21:22" x14ac:dyDescent="0.25">
      <c r="U3603" s="5" t="s">
        <v>8219</v>
      </c>
      <c r="V3603">
        <v>500</v>
      </c>
    </row>
    <row r="3604" spans="21:22" x14ac:dyDescent="0.25">
      <c r="U3604" s="5" t="s">
        <v>8219</v>
      </c>
      <c r="V3604">
        <v>300</v>
      </c>
    </row>
    <row r="3605" spans="21:22" x14ac:dyDescent="0.25">
      <c r="U3605" s="5" t="s">
        <v>8219</v>
      </c>
      <c r="V3605">
        <v>2000</v>
      </c>
    </row>
    <row r="3606" spans="21:22" x14ac:dyDescent="0.25">
      <c r="U3606" s="5" t="s">
        <v>8219</v>
      </c>
      <c r="V3606">
        <v>1500</v>
      </c>
    </row>
    <row r="3607" spans="21:22" x14ac:dyDescent="0.25">
      <c r="U3607" s="5" t="s">
        <v>8219</v>
      </c>
      <c r="V3607">
        <v>5000</v>
      </c>
    </row>
    <row r="3608" spans="21:22" x14ac:dyDescent="0.25">
      <c r="U3608" s="5" t="s">
        <v>8219</v>
      </c>
      <c r="V3608">
        <v>5000</v>
      </c>
    </row>
    <row r="3609" spans="21:22" x14ac:dyDescent="0.25">
      <c r="U3609" s="5" t="s">
        <v>8219</v>
      </c>
      <c r="V3609">
        <v>2000</v>
      </c>
    </row>
    <row r="3610" spans="21:22" x14ac:dyDescent="0.25">
      <c r="U3610" s="5" t="s">
        <v>8219</v>
      </c>
      <c r="V3610">
        <v>1500</v>
      </c>
    </row>
    <row r="3611" spans="21:22" x14ac:dyDescent="0.25">
      <c r="U3611" s="5" t="s">
        <v>8219</v>
      </c>
      <c r="V3611">
        <v>3000</v>
      </c>
    </row>
    <row r="3612" spans="21:22" x14ac:dyDescent="0.25">
      <c r="U3612" s="5" t="s">
        <v>8219</v>
      </c>
      <c r="V3612">
        <v>250</v>
      </c>
    </row>
    <row r="3613" spans="21:22" x14ac:dyDescent="0.25">
      <c r="U3613" s="5" t="s">
        <v>8219</v>
      </c>
      <c r="V3613">
        <v>3000</v>
      </c>
    </row>
    <row r="3614" spans="21:22" x14ac:dyDescent="0.25">
      <c r="U3614" s="5" t="s">
        <v>8219</v>
      </c>
      <c r="V3614">
        <v>8000</v>
      </c>
    </row>
    <row r="3615" spans="21:22" x14ac:dyDescent="0.25">
      <c r="U3615" s="5" t="s">
        <v>8219</v>
      </c>
      <c r="V3615">
        <v>225</v>
      </c>
    </row>
    <row r="3616" spans="21:22" x14ac:dyDescent="0.25">
      <c r="U3616" s="5" t="s">
        <v>8219</v>
      </c>
      <c r="V3616">
        <v>800</v>
      </c>
    </row>
    <row r="3617" spans="21:22" x14ac:dyDescent="0.25">
      <c r="U3617" s="5" t="s">
        <v>8219</v>
      </c>
      <c r="V3617">
        <v>620</v>
      </c>
    </row>
    <row r="3618" spans="21:22" x14ac:dyDescent="0.25">
      <c r="U3618" s="5" t="s">
        <v>8219</v>
      </c>
      <c r="V3618">
        <v>1200</v>
      </c>
    </row>
    <row r="3619" spans="21:22" x14ac:dyDescent="0.25">
      <c r="U3619" s="5" t="s">
        <v>8219</v>
      </c>
      <c r="V3619">
        <v>3000</v>
      </c>
    </row>
    <row r="3620" spans="21:22" x14ac:dyDescent="0.25">
      <c r="U3620" s="5" t="s">
        <v>8219</v>
      </c>
      <c r="V3620">
        <v>1000</v>
      </c>
    </row>
    <row r="3621" spans="21:22" x14ac:dyDescent="0.25">
      <c r="U3621" s="5" t="s">
        <v>8219</v>
      </c>
      <c r="V3621">
        <v>1000</v>
      </c>
    </row>
    <row r="3622" spans="21:22" x14ac:dyDescent="0.25">
      <c r="U3622" s="5" t="s">
        <v>8219</v>
      </c>
      <c r="V3622">
        <v>220</v>
      </c>
    </row>
    <row r="3623" spans="21:22" x14ac:dyDescent="0.25">
      <c r="U3623" s="5" t="s">
        <v>8219</v>
      </c>
      <c r="V3623">
        <v>3500</v>
      </c>
    </row>
    <row r="3624" spans="21:22" x14ac:dyDescent="0.25">
      <c r="U3624" s="5" t="s">
        <v>8219</v>
      </c>
      <c r="V3624">
        <v>3000</v>
      </c>
    </row>
    <row r="3625" spans="21:22" x14ac:dyDescent="0.25">
      <c r="U3625" s="5" t="s">
        <v>8219</v>
      </c>
      <c r="V3625">
        <v>4000</v>
      </c>
    </row>
    <row r="3626" spans="21:22" x14ac:dyDescent="0.25">
      <c r="U3626" s="5" t="s">
        <v>8219</v>
      </c>
      <c r="V3626">
        <v>4500</v>
      </c>
    </row>
    <row r="3627" spans="21:22" x14ac:dyDescent="0.25">
      <c r="U3627" s="5" t="s">
        <v>8219</v>
      </c>
      <c r="V3627">
        <v>50</v>
      </c>
    </row>
    <row r="3628" spans="21:22" x14ac:dyDescent="0.25">
      <c r="U3628" s="5" t="s">
        <v>8219</v>
      </c>
      <c r="V3628">
        <v>800</v>
      </c>
    </row>
    <row r="3629" spans="21:22" x14ac:dyDescent="0.25">
      <c r="U3629" s="5" t="s">
        <v>8219</v>
      </c>
      <c r="V3629">
        <v>12000</v>
      </c>
    </row>
    <row r="3630" spans="21:22" x14ac:dyDescent="0.25">
      <c r="U3630" s="5" t="s">
        <v>8219</v>
      </c>
      <c r="V3630">
        <v>2000</v>
      </c>
    </row>
    <row r="3631" spans="21:22" x14ac:dyDescent="0.25">
      <c r="U3631" s="5" t="s">
        <v>8219</v>
      </c>
      <c r="V3631">
        <v>2000</v>
      </c>
    </row>
    <row r="3632" spans="21:22" x14ac:dyDescent="0.25">
      <c r="U3632" s="5" t="s">
        <v>8219</v>
      </c>
      <c r="V3632">
        <v>3000</v>
      </c>
    </row>
    <row r="3633" spans="21:22" x14ac:dyDescent="0.25">
      <c r="U3633" s="5" t="s">
        <v>8219</v>
      </c>
      <c r="V3633">
        <v>1000</v>
      </c>
    </row>
    <row r="3634" spans="21:22" x14ac:dyDescent="0.25">
      <c r="U3634" s="5" t="s">
        <v>8219</v>
      </c>
      <c r="V3634">
        <v>3000</v>
      </c>
    </row>
    <row r="3635" spans="21:22" x14ac:dyDescent="0.25">
      <c r="U3635" s="5" t="s">
        <v>8219</v>
      </c>
      <c r="V3635">
        <v>3500</v>
      </c>
    </row>
    <row r="3636" spans="21:22" x14ac:dyDescent="0.25">
      <c r="U3636" s="5" t="s">
        <v>8219</v>
      </c>
      <c r="V3636">
        <v>750</v>
      </c>
    </row>
    <row r="3637" spans="21:22" x14ac:dyDescent="0.25">
      <c r="U3637" s="5" t="s">
        <v>8219</v>
      </c>
      <c r="V3637">
        <v>5000</v>
      </c>
    </row>
    <row r="3638" spans="21:22" x14ac:dyDescent="0.25">
      <c r="U3638" s="5" t="s">
        <v>8219</v>
      </c>
      <c r="V3638">
        <v>350</v>
      </c>
    </row>
    <row r="3639" spans="21:22" x14ac:dyDescent="0.25">
      <c r="U3639" s="5" t="s">
        <v>8219</v>
      </c>
      <c r="V3639">
        <v>5000</v>
      </c>
    </row>
    <row r="3640" spans="21:22" x14ac:dyDescent="0.25">
      <c r="U3640" s="5" t="s">
        <v>8219</v>
      </c>
      <c r="V3640">
        <v>3000</v>
      </c>
    </row>
    <row r="3641" spans="21:22" x14ac:dyDescent="0.25">
      <c r="U3641" s="5" t="s">
        <v>8219</v>
      </c>
      <c r="V3641">
        <v>3000</v>
      </c>
    </row>
    <row r="3642" spans="21:22" x14ac:dyDescent="0.25">
      <c r="U3642" s="5" t="s">
        <v>8219</v>
      </c>
      <c r="V3642">
        <v>1500</v>
      </c>
    </row>
    <row r="3643" spans="21:22" x14ac:dyDescent="0.25">
      <c r="U3643" s="5" t="s">
        <v>8219</v>
      </c>
      <c r="V3643">
        <v>40000</v>
      </c>
    </row>
    <row r="3644" spans="21:22" x14ac:dyDescent="0.25">
      <c r="U3644" s="5" t="s">
        <v>8219</v>
      </c>
      <c r="V3644">
        <v>1000</v>
      </c>
    </row>
    <row r="3645" spans="21:22" x14ac:dyDescent="0.25">
      <c r="U3645" s="5" t="s">
        <v>8219</v>
      </c>
      <c r="V3645">
        <v>333</v>
      </c>
    </row>
    <row r="3646" spans="21:22" x14ac:dyDescent="0.25">
      <c r="U3646" s="5" t="s">
        <v>8219</v>
      </c>
      <c r="V3646">
        <v>3500</v>
      </c>
    </row>
    <row r="3647" spans="21:22" x14ac:dyDescent="0.25">
      <c r="U3647" s="5" t="s">
        <v>8219</v>
      </c>
      <c r="V3647">
        <v>4000</v>
      </c>
    </row>
    <row r="3648" spans="21:22" x14ac:dyDescent="0.25">
      <c r="U3648" s="5" t="s">
        <v>8219</v>
      </c>
      <c r="V3648">
        <v>2000</v>
      </c>
    </row>
    <row r="3649" spans="21:22" x14ac:dyDescent="0.25">
      <c r="U3649" s="5" t="s">
        <v>8219</v>
      </c>
      <c r="V3649">
        <v>2000</v>
      </c>
    </row>
    <row r="3650" spans="21:22" x14ac:dyDescent="0.25">
      <c r="U3650" s="5" t="s">
        <v>8219</v>
      </c>
      <c r="V3650">
        <v>5000</v>
      </c>
    </row>
    <row r="3651" spans="21:22" x14ac:dyDescent="0.25">
      <c r="U3651" s="5" t="s">
        <v>8219</v>
      </c>
      <c r="V3651">
        <v>2500</v>
      </c>
    </row>
    <row r="3652" spans="21:22" x14ac:dyDescent="0.25">
      <c r="U3652" s="5" t="s">
        <v>8219</v>
      </c>
      <c r="V3652">
        <v>500</v>
      </c>
    </row>
    <row r="3653" spans="21:22" x14ac:dyDescent="0.25">
      <c r="U3653" s="5" t="s">
        <v>8219</v>
      </c>
      <c r="V3653">
        <v>1500</v>
      </c>
    </row>
    <row r="3654" spans="21:22" x14ac:dyDescent="0.25">
      <c r="U3654" s="5" t="s">
        <v>8219</v>
      </c>
      <c r="V3654">
        <v>3000</v>
      </c>
    </row>
    <row r="3655" spans="21:22" x14ac:dyDescent="0.25">
      <c r="U3655" s="5" t="s">
        <v>8219</v>
      </c>
      <c r="V3655">
        <v>1050</v>
      </c>
    </row>
    <row r="3656" spans="21:22" x14ac:dyDescent="0.25">
      <c r="U3656" s="5" t="s">
        <v>8219</v>
      </c>
      <c r="V3656">
        <v>300</v>
      </c>
    </row>
    <row r="3657" spans="21:22" x14ac:dyDescent="0.25">
      <c r="U3657" s="5" t="s">
        <v>8219</v>
      </c>
      <c r="V3657">
        <v>2827</v>
      </c>
    </row>
    <row r="3658" spans="21:22" x14ac:dyDescent="0.25">
      <c r="U3658" s="5" t="s">
        <v>8219</v>
      </c>
      <c r="V3658">
        <v>1500</v>
      </c>
    </row>
    <row r="3659" spans="21:22" x14ac:dyDescent="0.25">
      <c r="U3659" s="5" t="s">
        <v>8219</v>
      </c>
      <c r="V3659">
        <v>1000</v>
      </c>
    </row>
    <row r="3660" spans="21:22" x14ac:dyDescent="0.25">
      <c r="U3660" s="5" t="s">
        <v>8219</v>
      </c>
      <c r="V3660">
        <v>700</v>
      </c>
    </row>
    <row r="3661" spans="21:22" x14ac:dyDescent="0.25">
      <c r="U3661" s="5" t="s">
        <v>8219</v>
      </c>
      <c r="V3661">
        <v>1000</v>
      </c>
    </row>
    <row r="3662" spans="21:22" x14ac:dyDescent="0.25">
      <c r="U3662" s="5" t="s">
        <v>8219</v>
      </c>
      <c r="V3662">
        <v>1300</v>
      </c>
    </row>
    <row r="3663" spans="21:22" x14ac:dyDescent="0.25">
      <c r="U3663" s="5" t="s">
        <v>8219</v>
      </c>
      <c r="V3663">
        <v>500</v>
      </c>
    </row>
    <row r="3664" spans="21:22" x14ac:dyDescent="0.25">
      <c r="U3664" s="5" t="s">
        <v>8219</v>
      </c>
      <c r="V3664">
        <v>7500</v>
      </c>
    </row>
    <row r="3665" spans="21:22" x14ac:dyDescent="0.25">
      <c r="U3665" s="5" t="s">
        <v>8219</v>
      </c>
      <c r="V3665">
        <v>2000</v>
      </c>
    </row>
    <row r="3666" spans="21:22" x14ac:dyDescent="0.25">
      <c r="U3666" s="5" t="s">
        <v>8219</v>
      </c>
      <c r="V3666">
        <v>10000</v>
      </c>
    </row>
    <row r="3667" spans="21:22" x14ac:dyDescent="0.25">
      <c r="U3667" s="5" t="s">
        <v>8219</v>
      </c>
      <c r="V3667">
        <v>3500</v>
      </c>
    </row>
    <row r="3668" spans="21:22" x14ac:dyDescent="0.25">
      <c r="U3668" s="5" t="s">
        <v>8219</v>
      </c>
      <c r="V3668">
        <v>800</v>
      </c>
    </row>
    <row r="3669" spans="21:22" x14ac:dyDescent="0.25">
      <c r="U3669" s="5" t="s">
        <v>8219</v>
      </c>
      <c r="V3669">
        <v>4000</v>
      </c>
    </row>
    <row r="3670" spans="21:22" x14ac:dyDescent="0.25">
      <c r="U3670" s="5" t="s">
        <v>8219</v>
      </c>
      <c r="V3670">
        <v>500</v>
      </c>
    </row>
    <row r="3671" spans="21:22" x14ac:dyDescent="0.25">
      <c r="U3671" s="5" t="s">
        <v>8219</v>
      </c>
      <c r="V3671">
        <v>200</v>
      </c>
    </row>
    <row r="3672" spans="21:22" x14ac:dyDescent="0.25">
      <c r="U3672" s="5" t="s">
        <v>8219</v>
      </c>
      <c r="V3672">
        <v>3300</v>
      </c>
    </row>
    <row r="3673" spans="21:22" x14ac:dyDescent="0.25">
      <c r="U3673" s="5" t="s">
        <v>8219</v>
      </c>
      <c r="V3673">
        <v>5000</v>
      </c>
    </row>
    <row r="3674" spans="21:22" x14ac:dyDescent="0.25">
      <c r="U3674" s="5" t="s">
        <v>8219</v>
      </c>
      <c r="V3674">
        <v>1500</v>
      </c>
    </row>
    <row r="3675" spans="21:22" x14ac:dyDescent="0.25">
      <c r="U3675" s="5" t="s">
        <v>8219</v>
      </c>
      <c r="V3675">
        <v>4500</v>
      </c>
    </row>
    <row r="3676" spans="21:22" x14ac:dyDescent="0.25">
      <c r="U3676" s="5" t="s">
        <v>8219</v>
      </c>
      <c r="V3676">
        <v>4300</v>
      </c>
    </row>
    <row r="3677" spans="21:22" x14ac:dyDescent="0.25">
      <c r="U3677" s="5" t="s">
        <v>8219</v>
      </c>
      <c r="V3677">
        <v>300</v>
      </c>
    </row>
    <row r="3678" spans="21:22" x14ac:dyDescent="0.25">
      <c r="U3678" s="5" t="s">
        <v>8219</v>
      </c>
      <c r="V3678">
        <v>850</v>
      </c>
    </row>
    <row r="3679" spans="21:22" x14ac:dyDescent="0.25">
      <c r="U3679" s="5" t="s">
        <v>8219</v>
      </c>
      <c r="V3679">
        <v>2000</v>
      </c>
    </row>
    <row r="3680" spans="21:22" x14ac:dyDescent="0.25">
      <c r="U3680" s="5" t="s">
        <v>8221</v>
      </c>
      <c r="V3680">
        <v>20000</v>
      </c>
    </row>
    <row r="3681" spans="21:22" x14ac:dyDescent="0.25">
      <c r="U3681" s="5" t="s">
        <v>8221</v>
      </c>
      <c r="V3681">
        <v>5000</v>
      </c>
    </row>
    <row r="3682" spans="21:22" x14ac:dyDescent="0.25">
      <c r="U3682" s="5" t="s">
        <v>8221</v>
      </c>
      <c r="V3682">
        <v>1000</v>
      </c>
    </row>
    <row r="3683" spans="21:22" x14ac:dyDescent="0.25">
      <c r="U3683" s="5" t="s">
        <v>8221</v>
      </c>
      <c r="V3683">
        <v>5500</v>
      </c>
    </row>
    <row r="3684" spans="21:22" x14ac:dyDescent="0.25">
      <c r="U3684" s="5" t="s">
        <v>8221</v>
      </c>
      <c r="V3684">
        <v>850</v>
      </c>
    </row>
    <row r="3685" spans="21:22" x14ac:dyDescent="0.25">
      <c r="U3685" s="5" t="s">
        <v>8221</v>
      </c>
      <c r="V3685">
        <v>1500</v>
      </c>
    </row>
    <row r="3686" spans="21:22" x14ac:dyDescent="0.25">
      <c r="U3686" s="5" t="s">
        <v>8221</v>
      </c>
      <c r="V3686">
        <v>1500</v>
      </c>
    </row>
    <row r="3687" spans="21:22" x14ac:dyDescent="0.25">
      <c r="U3687" s="5" t="s">
        <v>8221</v>
      </c>
      <c r="V3687">
        <v>150</v>
      </c>
    </row>
    <row r="3688" spans="21:22" x14ac:dyDescent="0.25">
      <c r="U3688" s="5" t="s">
        <v>8221</v>
      </c>
      <c r="V3688">
        <v>1500</v>
      </c>
    </row>
    <row r="3689" spans="21:22" x14ac:dyDescent="0.25">
      <c r="U3689" s="5" t="s">
        <v>8221</v>
      </c>
      <c r="V3689">
        <v>700</v>
      </c>
    </row>
    <row r="3690" spans="21:22" x14ac:dyDescent="0.25">
      <c r="U3690" s="5" t="s">
        <v>8221</v>
      </c>
      <c r="V3690">
        <v>1500</v>
      </c>
    </row>
    <row r="3691" spans="21:22" x14ac:dyDescent="0.25">
      <c r="U3691" s="5" t="s">
        <v>8221</v>
      </c>
      <c r="V3691">
        <v>4000</v>
      </c>
    </row>
    <row r="3692" spans="21:22" x14ac:dyDescent="0.25">
      <c r="U3692" s="5" t="s">
        <v>8221</v>
      </c>
      <c r="V3692">
        <v>2000</v>
      </c>
    </row>
    <row r="3693" spans="21:22" x14ac:dyDescent="0.25">
      <c r="U3693" s="5" t="s">
        <v>8221</v>
      </c>
      <c r="V3693">
        <v>20000</v>
      </c>
    </row>
    <row r="3694" spans="21:22" x14ac:dyDescent="0.25">
      <c r="U3694" s="5" t="s">
        <v>8221</v>
      </c>
      <c r="V3694">
        <v>5000</v>
      </c>
    </row>
    <row r="3695" spans="21:22" x14ac:dyDescent="0.25">
      <c r="U3695" s="5" t="s">
        <v>8221</v>
      </c>
      <c r="V3695">
        <v>2200</v>
      </c>
    </row>
    <row r="3696" spans="21:22" x14ac:dyDescent="0.25">
      <c r="U3696" s="5" t="s">
        <v>8221</v>
      </c>
      <c r="V3696">
        <v>1200</v>
      </c>
    </row>
    <row r="3697" spans="21:22" x14ac:dyDescent="0.25">
      <c r="U3697" s="5" t="s">
        <v>8221</v>
      </c>
      <c r="V3697">
        <v>100</v>
      </c>
    </row>
    <row r="3698" spans="21:22" x14ac:dyDescent="0.25">
      <c r="U3698" s="5" t="s">
        <v>8221</v>
      </c>
      <c r="V3698">
        <v>8500</v>
      </c>
    </row>
    <row r="3699" spans="21:22" x14ac:dyDescent="0.25">
      <c r="U3699" s="5" t="s">
        <v>8221</v>
      </c>
      <c r="V3699">
        <v>2500</v>
      </c>
    </row>
    <row r="3700" spans="21:22" x14ac:dyDescent="0.25">
      <c r="U3700" s="5" t="s">
        <v>8219</v>
      </c>
      <c r="V3700">
        <v>5000</v>
      </c>
    </row>
    <row r="3701" spans="21:22" x14ac:dyDescent="0.25">
      <c r="U3701" s="5" t="s">
        <v>8219</v>
      </c>
      <c r="V3701">
        <v>500</v>
      </c>
    </row>
    <row r="3702" spans="21:22" x14ac:dyDescent="0.25">
      <c r="U3702" s="5" t="s">
        <v>8219</v>
      </c>
      <c r="V3702">
        <v>6000</v>
      </c>
    </row>
    <row r="3703" spans="21:22" x14ac:dyDescent="0.25">
      <c r="U3703" s="5" t="s">
        <v>8219</v>
      </c>
      <c r="V3703">
        <v>1000</v>
      </c>
    </row>
    <row r="3704" spans="21:22" x14ac:dyDescent="0.25">
      <c r="U3704" s="5" t="s">
        <v>8219</v>
      </c>
      <c r="V3704">
        <v>500</v>
      </c>
    </row>
    <row r="3705" spans="21:22" x14ac:dyDescent="0.25">
      <c r="U3705" s="5" t="s">
        <v>8219</v>
      </c>
      <c r="V3705">
        <v>5000</v>
      </c>
    </row>
    <row r="3706" spans="21:22" x14ac:dyDescent="0.25">
      <c r="U3706" s="5" t="s">
        <v>8219</v>
      </c>
      <c r="V3706">
        <v>2500</v>
      </c>
    </row>
    <row r="3707" spans="21:22" x14ac:dyDescent="0.25">
      <c r="U3707" s="5" t="s">
        <v>8219</v>
      </c>
      <c r="V3707">
        <v>550</v>
      </c>
    </row>
    <row r="3708" spans="21:22" x14ac:dyDescent="0.25">
      <c r="U3708" s="5" t="s">
        <v>8219</v>
      </c>
      <c r="V3708">
        <v>4500</v>
      </c>
    </row>
    <row r="3709" spans="21:22" x14ac:dyDescent="0.25">
      <c r="U3709" s="5" t="s">
        <v>8219</v>
      </c>
      <c r="V3709">
        <v>3500</v>
      </c>
    </row>
    <row r="3710" spans="21:22" x14ac:dyDescent="0.25">
      <c r="U3710" s="5" t="s">
        <v>8219</v>
      </c>
      <c r="V3710">
        <v>1500</v>
      </c>
    </row>
    <row r="3711" spans="21:22" x14ac:dyDescent="0.25">
      <c r="U3711" s="5" t="s">
        <v>8219</v>
      </c>
      <c r="V3711">
        <v>4000</v>
      </c>
    </row>
    <row r="3712" spans="21:22" x14ac:dyDescent="0.25">
      <c r="U3712" s="5" t="s">
        <v>8219</v>
      </c>
      <c r="V3712">
        <v>5000</v>
      </c>
    </row>
    <row r="3713" spans="21:22" x14ac:dyDescent="0.25">
      <c r="U3713" s="5" t="s">
        <v>8219</v>
      </c>
      <c r="V3713">
        <v>500</v>
      </c>
    </row>
    <row r="3714" spans="21:22" x14ac:dyDescent="0.25">
      <c r="U3714" s="5" t="s">
        <v>8219</v>
      </c>
      <c r="V3714">
        <v>1250</v>
      </c>
    </row>
    <row r="3715" spans="21:22" x14ac:dyDescent="0.25">
      <c r="U3715" s="5" t="s">
        <v>8219</v>
      </c>
      <c r="V3715">
        <v>5000</v>
      </c>
    </row>
    <row r="3716" spans="21:22" x14ac:dyDescent="0.25">
      <c r="U3716" s="5" t="s">
        <v>8219</v>
      </c>
      <c r="V3716">
        <v>1500</v>
      </c>
    </row>
    <row r="3717" spans="21:22" x14ac:dyDescent="0.25">
      <c r="U3717" s="5" t="s">
        <v>8219</v>
      </c>
      <c r="V3717">
        <v>7000</v>
      </c>
    </row>
    <row r="3718" spans="21:22" x14ac:dyDescent="0.25">
      <c r="U3718" s="5" t="s">
        <v>8219</v>
      </c>
      <c r="V3718">
        <v>10000</v>
      </c>
    </row>
    <row r="3719" spans="21:22" x14ac:dyDescent="0.25">
      <c r="U3719" s="5" t="s">
        <v>8219</v>
      </c>
      <c r="V3719">
        <v>2000</v>
      </c>
    </row>
    <row r="3720" spans="21:22" x14ac:dyDescent="0.25">
      <c r="U3720" s="5" t="s">
        <v>8219</v>
      </c>
      <c r="V3720">
        <v>4000</v>
      </c>
    </row>
    <row r="3721" spans="21:22" x14ac:dyDescent="0.25">
      <c r="U3721" s="5" t="s">
        <v>8219</v>
      </c>
      <c r="V3721">
        <v>1100</v>
      </c>
    </row>
    <row r="3722" spans="21:22" x14ac:dyDescent="0.25">
      <c r="U3722" s="5" t="s">
        <v>8219</v>
      </c>
      <c r="V3722">
        <v>2000</v>
      </c>
    </row>
    <row r="3723" spans="21:22" x14ac:dyDescent="0.25">
      <c r="U3723" s="5" t="s">
        <v>8219</v>
      </c>
      <c r="V3723">
        <v>1000</v>
      </c>
    </row>
    <row r="3724" spans="21:22" x14ac:dyDescent="0.25">
      <c r="U3724" s="5" t="s">
        <v>8219</v>
      </c>
      <c r="V3724">
        <v>5000</v>
      </c>
    </row>
    <row r="3725" spans="21:22" x14ac:dyDescent="0.25">
      <c r="U3725" s="5" t="s">
        <v>8219</v>
      </c>
      <c r="V3725">
        <v>5000</v>
      </c>
    </row>
    <row r="3726" spans="21:22" x14ac:dyDescent="0.25">
      <c r="U3726" s="5" t="s">
        <v>8219</v>
      </c>
      <c r="V3726">
        <v>2500</v>
      </c>
    </row>
    <row r="3727" spans="21:22" x14ac:dyDescent="0.25">
      <c r="U3727" s="5" t="s">
        <v>8219</v>
      </c>
      <c r="V3727">
        <v>2000</v>
      </c>
    </row>
    <row r="3728" spans="21:22" x14ac:dyDescent="0.25">
      <c r="U3728" s="5" t="s">
        <v>8219</v>
      </c>
      <c r="V3728">
        <v>8000</v>
      </c>
    </row>
    <row r="3729" spans="21:22" x14ac:dyDescent="0.25">
      <c r="U3729" s="5" t="s">
        <v>8219</v>
      </c>
      <c r="V3729">
        <v>2000</v>
      </c>
    </row>
    <row r="3730" spans="21:22" x14ac:dyDescent="0.25">
      <c r="U3730" s="5" t="s">
        <v>8219</v>
      </c>
      <c r="V3730">
        <v>2400</v>
      </c>
    </row>
    <row r="3731" spans="21:22" x14ac:dyDescent="0.25">
      <c r="U3731" s="5" t="s">
        <v>8219</v>
      </c>
      <c r="V3731">
        <v>15000</v>
      </c>
    </row>
    <row r="3732" spans="21:22" x14ac:dyDescent="0.25">
      <c r="U3732" s="5" t="s">
        <v>8219</v>
      </c>
      <c r="V3732">
        <v>2500</v>
      </c>
    </row>
    <row r="3733" spans="21:22" x14ac:dyDescent="0.25">
      <c r="U3733" s="5" t="s">
        <v>8219</v>
      </c>
      <c r="V3733">
        <v>4500</v>
      </c>
    </row>
    <row r="3734" spans="21:22" x14ac:dyDescent="0.25">
      <c r="U3734" s="5" t="s">
        <v>8219</v>
      </c>
      <c r="V3734">
        <v>2000</v>
      </c>
    </row>
    <row r="3735" spans="21:22" x14ac:dyDescent="0.25">
      <c r="U3735" s="5" t="s">
        <v>8219</v>
      </c>
      <c r="V3735">
        <v>1200</v>
      </c>
    </row>
    <row r="3736" spans="21:22" x14ac:dyDescent="0.25">
      <c r="U3736" s="5" t="s">
        <v>8219</v>
      </c>
      <c r="V3736">
        <v>1000</v>
      </c>
    </row>
    <row r="3737" spans="21:22" x14ac:dyDescent="0.25">
      <c r="U3737" s="5" t="s">
        <v>8219</v>
      </c>
      <c r="V3737">
        <v>2000</v>
      </c>
    </row>
    <row r="3738" spans="21:22" x14ac:dyDescent="0.25">
      <c r="U3738" s="5" t="s">
        <v>8219</v>
      </c>
      <c r="V3738">
        <v>6000</v>
      </c>
    </row>
    <row r="3739" spans="21:22" x14ac:dyDescent="0.25">
      <c r="U3739" s="5" t="s">
        <v>8219</v>
      </c>
      <c r="V3739">
        <v>350</v>
      </c>
    </row>
    <row r="3740" spans="21:22" x14ac:dyDescent="0.25">
      <c r="U3740" s="5" t="s">
        <v>8221</v>
      </c>
      <c r="V3740">
        <v>75000</v>
      </c>
    </row>
    <row r="3741" spans="21:22" x14ac:dyDescent="0.25">
      <c r="U3741" s="5" t="s">
        <v>8221</v>
      </c>
      <c r="V3741">
        <v>3550</v>
      </c>
    </row>
    <row r="3742" spans="21:22" x14ac:dyDescent="0.25">
      <c r="U3742" s="5" t="s">
        <v>8221</v>
      </c>
      <c r="V3742">
        <v>15000</v>
      </c>
    </row>
    <row r="3743" spans="21:22" x14ac:dyDescent="0.25">
      <c r="U3743" s="5" t="s">
        <v>8221</v>
      </c>
      <c r="V3743">
        <v>1500</v>
      </c>
    </row>
    <row r="3744" spans="21:22" x14ac:dyDescent="0.25">
      <c r="U3744" s="5" t="s">
        <v>8221</v>
      </c>
      <c r="V3744">
        <v>12500</v>
      </c>
    </row>
    <row r="3745" spans="21:22" x14ac:dyDescent="0.25">
      <c r="U3745" s="5" t="s">
        <v>8221</v>
      </c>
      <c r="V3745">
        <v>7000</v>
      </c>
    </row>
    <row r="3746" spans="21:22" x14ac:dyDescent="0.25">
      <c r="U3746" s="5" t="s">
        <v>8221</v>
      </c>
      <c r="V3746">
        <v>5000</v>
      </c>
    </row>
    <row r="3747" spans="21:22" x14ac:dyDescent="0.25">
      <c r="U3747" s="5" t="s">
        <v>8221</v>
      </c>
      <c r="V3747">
        <v>600</v>
      </c>
    </row>
    <row r="3748" spans="21:22" x14ac:dyDescent="0.25">
      <c r="U3748" s="5" t="s">
        <v>8221</v>
      </c>
      <c r="V3748">
        <v>22500</v>
      </c>
    </row>
    <row r="3749" spans="21:22" x14ac:dyDescent="0.25">
      <c r="U3749" s="5" t="s">
        <v>8221</v>
      </c>
      <c r="V3749">
        <v>6000</v>
      </c>
    </row>
    <row r="3750" spans="21:22" x14ac:dyDescent="0.25">
      <c r="U3750" s="5" t="s">
        <v>8221</v>
      </c>
      <c r="V3750">
        <v>70000</v>
      </c>
    </row>
    <row r="3751" spans="21:22" x14ac:dyDescent="0.25">
      <c r="U3751" s="5" t="s">
        <v>8221</v>
      </c>
      <c r="V3751">
        <v>10000</v>
      </c>
    </row>
    <row r="3752" spans="21:22" x14ac:dyDescent="0.25">
      <c r="U3752" s="5" t="s">
        <v>8221</v>
      </c>
      <c r="V3752">
        <v>22000</v>
      </c>
    </row>
    <row r="3753" spans="21:22" x14ac:dyDescent="0.25">
      <c r="U3753" s="5" t="s">
        <v>8221</v>
      </c>
      <c r="V3753">
        <v>5000</v>
      </c>
    </row>
    <row r="3754" spans="21:22" x14ac:dyDescent="0.25">
      <c r="U3754" s="5" t="s">
        <v>8221</v>
      </c>
      <c r="V3754">
        <v>3000</v>
      </c>
    </row>
    <row r="3755" spans="21:22" x14ac:dyDescent="0.25">
      <c r="U3755" s="5" t="s">
        <v>8221</v>
      </c>
      <c r="V3755">
        <v>12000</v>
      </c>
    </row>
    <row r="3756" spans="21:22" x14ac:dyDescent="0.25">
      <c r="U3756" s="5" t="s">
        <v>8221</v>
      </c>
      <c r="V3756">
        <v>8000</v>
      </c>
    </row>
    <row r="3757" spans="21:22" x14ac:dyDescent="0.25">
      <c r="U3757" s="5" t="s">
        <v>8221</v>
      </c>
      <c r="V3757">
        <v>150000</v>
      </c>
    </row>
    <row r="3758" spans="21:22" x14ac:dyDescent="0.25">
      <c r="U3758" s="5" t="s">
        <v>8221</v>
      </c>
      <c r="V3758">
        <v>7500</v>
      </c>
    </row>
    <row r="3759" spans="21:22" x14ac:dyDescent="0.25">
      <c r="U3759" s="5" t="s">
        <v>8221</v>
      </c>
      <c r="V3759">
        <v>1500</v>
      </c>
    </row>
    <row r="3760" spans="21:22" x14ac:dyDescent="0.25">
      <c r="U3760" s="5" t="s">
        <v>8219</v>
      </c>
      <c r="V3760">
        <v>1000</v>
      </c>
    </row>
    <row r="3761" spans="21:22" x14ac:dyDescent="0.25">
      <c r="U3761" s="5" t="s">
        <v>8219</v>
      </c>
      <c r="V3761">
        <v>2000</v>
      </c>
    </row>
    <row r="3762" spans="21:22" x14ac:dyDescent="0.25">
      <c r="U3762" s="5" t="s">
        <v>8219</v>
      </c>
      <c r="V3762">
        <v>1500</v>
      </c>
    </row>
    <row r="3763" spans="21:22" x14ac:dyDescent="0.25">
      <c r="U3763" s="5" t="s">
        <v>8219</v>
      </c>
      <c r="V3763">
        <v>250</v>
      </c>
    </row>
    <row r="3764" spans="21:22" x14ac:dyDescent="0.25">
      <c r="U3764" s="5" t="s">
        <v>8219</v>
      </c>
      <c r="V3764">
        <v>2000</v>
      </c>
    </row>
    <row r="3765" spans="21:22" x14ac:dyDescent="0.25">
      <c r="U3765" s="5" t="s">
        <v>8219</v>
      </c>
      <c r="V3765">
        <v>2100</v>
      </c>
    </row>
    <row r="3766" spans="21:22" x14ac:dyDescent="0.25">
      <c r="U3766" s="5" t="s">
        <v>8219</v>
      </c>
      <c r="V3766">
        <v>1500</v>
      </c>
    </row>
    <row r="3767" spans="21:22" x14ac:dyDescent="0.25">
      <c r="U3767" s="5" t="s">
        <v>8219</v>
      </c>
      <c r="V3767">
        <v>1000</v>
      </c>
    </row>
    <row r="3768" spans="21:22" x14ac:dyDescent="0.25">
      <c r="U3768" s="5" t="s">
        <v>8219</v>
      </c>
      <c r="V3768">
        <v>1500</v>
      </c>
    </row>
    <row r="3769" spans="21:22" x14ac:dyDescent="0.25">
      <c r="U3769" s="5" t="s">
        <v>8219</v>
      </c>
      <c r="V3769">
        <v>2000</v>
      </c>
    </row>
    <row r="3770" spans="21:22" x14ac:dyDescent="0.25">
      <c r="U3770" s="5" t="s">
        <v>8219</v>
      </c>
      <c r="V3770">
        <v>250</v>
      </c>
    </row>
    <row r="3771" spans="21:22" x14ac:dyDescent="0.25">
      <c r="U3771" s="5" t="s">
        <v>8219</v>
      </c>
      <c r="V3771">
        <v>1000</v>
      </c>
    </row>
    <row r="3772" spans="21:22" x14ac:dyDescent="0.25">
      <c r="U3772" s="5" t="s">
        <v>8219</v>
      </c>
      <c r="V3772">
        <v>300</v>
      </c>
    </row>
    <row r="3773" spans="21:22" x14ac:dyDescent="0.25">
      <c r="U3773" s="5" t="s">
        <v>8219</v>
      </c>
      <c r="V3773">
        <v>3500</v>
      </c>
    </row>
    <row r="3774" spans="21:22" x14ac:dyDescent="0.25">
      <c r="U3774" s="5" t="s">
        <v>8219</v>
      </c>
      <c r="V3774">
        <v>5000</v>
      </c>
    </row>
    <row r="3775" spans="21:22" x14ac:dyDescent="0.25">
      <c r="U3775" s="5" t="s">
        <v>8219</v>
      </c>
      <c r="V3775">
        <v>2500</v>
      </c>
    </row>
    <row r="3776" spans="21:22" x14ac:dyDescent="0.25">
      <c r="U3776" s="5" t="s">
        <v>8219</v>
      </c>
      <c r="V3776">
        <v>250</v>
      </c>
    </row>
    <row r="3777" spans="21:22" x14ac:dyDescent="0.25">
      <c r="U3777" s="5" t="s">
        <v>8219</v>
      </c>
      <c r="V3777">
        <v>5000</v>
      </c>
    </row>
    <row r="3778" spans="21:22" x14ac:dyDescent="0.25">
      <c r="U3778" s="5" t="s">
        <v>8219</v>
      </c>
      <c r="V3778">
        <v>600</v>
      </c>
    </row>
    <row r="3779" spans="21:22" x14ac:dyDescent="0.25">
      <c r="U3779" s="5" t="s">
        <v>8219</v>
      </c>
      <c r="V3779">
        <v>3000</v>
      </c>
    </row>
    <row r="3780" spans="21:22" x14ac:dyDescent="0.25">
      <c r="U3780" s="5" t="s">
        <v>8219</v>
      </c>
      <c r="V3780">
        <v>5000</v>
      </c>
    </row>
    <row r="3781" spans="21:22" x14ac:dyDescent="0.25">
      <c r="U3781" s="5" t="s">
        <v>8219</v>
      </c>
      <c r="V3781">
        <v>500</v>
      </c>
    </row>
    <row r="3782" spans="21:22" x14ac:dyDescent="0.25">
      <c r="U3782" s="5" t="s">
        <v>8219</v>
      </c>
      <c r="V3782">
        <v>100</v>
      </c>
    </row>
    <row r="3783" spans="21:22" x14ac:dyDescent="0.25">
      <c r="U3783" s="5" t="s">
        <v>8219</v>
      </c>
      <c r="V3783">
        <v>500</v>
      </c>
    </row>
    <row r="3784" spans="21:22" x14ac:dyDescent="0.25">
      <c r="U3784" s="5" t="s">
        <v>8219</v>
      </c>
      <c r="V3784">
        <v>1200</v>
      </c>
    </row>
    <row r="3785" spans="21:22" x14ac:dyDescent="0.25">
      <c r="U3785" s="5" t="s">
        <v>8219</v>
      </c>
      <c r="V3785">
        <v>1200</v>
      </c>
    </row>
    <row r="3786" spans="21:22" x14ac:dyDescent="0.25">
      <c r="U3786" s="5" t="s">
        <v>8219</v>
      </c>
      <c r="V3786">
        <v>3000</v>
      </c>
    </row>
    <row r="3787" spans="21:22" x14ac:dyDescent="0.25">
      <c r="U3787" s="5" t="s">
        <v>8219</v>
      </c>
      <c r="V3787">
        <v>200</v>
      </c>
    </row>
    <row r="3788" spans="21:22" x14ac:dyDescent="0.25">
      <c r="U3788" s="5" t="s">
        <v>8219</v>
      </c>
      <c r="V3788">
        <v>800</v>
      </c>
    </row>
    <row r="3789" spans="21:22" x14ac:dyDescent="0.25">
      <c r="U3789" s="5" t="s">
        <v>8219</v>
      </c>
      <c r="V3789">
        <v>2000</v>
      </c>
    </row>
    <row r="3790" spans="21:22" x14ac:dyDescent="0.25">
      <c r="U3790" s="5" t="s">
        <v>8219</v>
      </c>
      <c r="V3790">
        <v>100000</v>
      </c>
    </row>
    <row r="3791" spans="21:22" x14ac:dyDescent="0.25">
      <c r="U3791" s="5" t="s">
        <v>8219</v>
      </c>
      <c r="V3791">
        <v>2000</v>
      </c>
    </row>
    <row r="3792" spans="21:22" x14ac:dyDescent="0.25">
      <c r="U3792" s="5" t="s">
        <v>8219</v>
      </c>
      <c r="V3792">
        <v>1</v>
      </c>
    </row>
    <row r="3793" spans="21:22" x14ac:dyDescent="0.25">
      <c r="U3793" s="5" t="s">
        <v>8221</v>
      </c>
      <c r="V3793">
        <v>10000</v>
      </c>
    </row>
    <row r="3794" spans="21:22" x14ac:dyDescent="0.25">
      <c r="U3794" s="5" t="s">
        <v>8221</v>
      </c>
      <c r="V3794">
        <v>5000</v>
      </c>
    </row>
    <row r="3795" spans="21:22" x14ac:dyDescent="0.25">
      <c r="U3795" s="5" t="s">
        <v>8221</v>
      </c>
      <c r="V3795">
        <v>5000</v>
      </c>
    </row>
    <row r="3796" spans="21:22" x14ac:dyDescent="0.25">
      <c r="U3796" s="5" t="s">
        <v>8221</v>
      </c>
      <c r="V3796">
        <v>9800</v>
      </c>
    </row>
    <row r="3797" spans="21:22" x14ac:dyDescent="0.25">
      <c r="U3797" s="5" t="s">
        <v>8221</v>
      </c>
      <c r="V3797">
        <v>40000</v>
      </c>
    </row>
    <row r="3798" spans="21:22" x14ac:dyDescent="0.25">
      <c r="U3798" s="5" t="s">
        <v>8221</v>
      </c>
      <c r="V3798">
        <v>7000</v>
      </c>
    </row>
    <row r="3799" spans="21:22" x14ac:dyDescent="0.25">
      <c r="U3799" s="5" t="s">
        <v>8221</v>
      </c>
      <c r="V3799">
        <v>10500</v>
      </c>
    </row>
    <row r="3800" spans="21:22" x14ac:dyDescent="0.25">
      <c r="U3800" s="5" t="s">
        <v>8221</v>
      </c>
      <c r="V3800">
        <v>13000</v>
      </c>
    </row>
    <row r="3801" spans="21:22" x14ac:dyDescent="0.25">
      <c r="U3801" s="5" t="s">
        <v>8221</v>
      </c>
      <c r="V3801">
        <v>30000</v>
      </c>
    </row>
    <row r="3802" spans="21:22" x14ac:dyDescent="0.25">
      <c r="U3802" s="5" t="s">
        <v>8221</v>
      </c>
      <c r="V3802">
        <v>1000</v>
      </c>
    </row>
    <row r="3803" spans="21:22" x14ac:dyDescent="0.25">
      <c r="U3803" s="5" t="s">
        <v>8221</v>
      </c>
      <c r="V3803">
        <v>2500</v>
      </c>
    </row>
    <row r="3804" spans="21:22" x14ac:dyDescent="0.25">
      <c r="U3804" s="5" t="s">
        <v>8221</v>
      </c>
      <c r="V3804">
        <v>10000</v>
      </c>
    </row>
    <row r="3805" spans="21:22" x14ac:dyDescent="0.25">
      <c r="U3805" s="5" t="s">
        <v>8221</v>
      </c>
      <c r="V3805">
        <v>100000</v>
      </c>
    </row>
    <row r="3806" spans="21:22" x14ac:dyDescent="0.25">
      <c r="U3806" s="5" t="s">
        <v>8221</v>
      </c>
      <c r="V3806">
        <v>11000</v>
      </c>
    </row>
    <row r="3807" spans="21:22" x14ac:dyDescent="0.25">
      <c r="U3807" s="5" t="s">
        <v>8221</v>
      </c>
      <c r="V3807">
        <v>1000</v>
      </c>
    </row>
    <row r="3808" spans="21:22" x14ac:dyDescent="0.25">
      <c r="U3808" s="5" t="s">
        <v>8221</v>
      </c>
      <c r="V3808">
        <v>5000</v>
      </c>
    </row>
    <row r="3809" spans="21:22" x14ac:dyDescent="0.25">
      <c r="U3809" s="5" t="s">
        <v>8221</v>
      </c>
      <c r="V3809">
        <v>5000</v>
      </c>
    </row>
    <row r="3810" spans="21:22" x14ac:dyDescent="0.25">
      <c r="U3810" s="5" t="s">
        <v>8221</v>
      </c>
      <c r="V3810">
        <v>500</v>
      </c>
    </row>
    <row r="3811" spans="21:22" x14ac:dyDescent="0.25">
      <c r="U3811" s="5" t="s">
        <v>8221</v>
      </c>
      <c r="V3811">
        <v>2500</v>
      </c>
    </row>
    <row r="3812" spans="21:22" x14ac:dyDescent="0.25">
      <c r="U3812" s="5" t="s">
        <v>8221</v>
      </c>
      <c r="V3812">
        <v>6000</v>
      </c>
    </row>
    <row r="3813" spans="21:22" x14ac:dyDescent="0.25">
      <c r="U3813" s="5" t="s">
        <v>8221</v>
      </c>
      <c r="V3813">
        <v>2000</v>
      </c>
    </row>
    <row r="3814" spans="21:22" x14ac:dyDescent="0.25">
      <c r="U3814" s="5" t="s">
        <v>8221</v>
      </c>
      <c r="V3814">
        <v>7500</v>
      </c>
    </row>
    <row r="3815" spans="21:22" x14ac:dyDescent="0.25">
      <c r="U3815" s="5" t="s">
        <v>8221</v>
      </c>
      <c r="V3815">
        <v>6000</v>
      </c>
    </row>
    <row r="3816" spans="21:22" x14ac:dyDescent="0.25">
      <c r="U3816" s="5" t="s">
        <v>8221</v>
      </c>
      <c r="V3816">
        <v>5000</v>
      </c>
    </row>
    <row r="3817" spans="21:22" x14ac:dyDescent="0.25">
      <c r="U3817" s="5" t="s">
        <v>8221</v>
      </c>
      <c r="V3817">
        <v>2413</v>
      </c>
    </row>
    <row r="3818" spans="21:22" x14ac:dyDescent="0.25">
      <c r="U3818" s="5" t="s">
        <v>8221</v>
      </c>
      <c r="V3818">
        <v>2000</v>
      </c>
    </row>
    <row r="3819" spans="21:22" x14ac:dyDescent="0.25">
      <c r="U3819" s="5" t="s">
        <v>8221</v>
      </c>
      <c r="V3819">
        <v>2000</v>
      </c>
    </row>
    <row r="3820" spans="21:22" x14ac:dyDescent="0.25">
      <c r="U3820" s="5" t="s">
        <v>8220</v>
      </c>
      <c r="V3820">
        <v>5000</v>
      </c>
    </row>
    <row r="3821" spans="21:22" x14ac:dyDescent="0.25">
      <c r="U3821" s="5" t="s">
        <v>8220</v>
      </c>
      <c r="V3821">
        <v>13111</v>
      </c>
    </row>
    <row r="3822" spans="21:22" x14ac:dyDescent="0.25">
      <c r="U3822" s="5" t="s">
        <v>8220</v>
      </c>
      <c r="V3822">
        <v>10000</v>
      </c>
    </row>
    <row r="3823" spans="21:22" x14ac:dyDescent="0.25">
      <c r="U3823" s="5" t="s">
        <v>8220</v>
      </c>
      <c r="V3823">
        <v>1500</v>
      </c>
    </row>
    <row r="3824" spans="21:22" x14ac:dyDescent="0.25">
      <c r="U3824" s="5" t="s">
        <v>8220</v>
      </c>
      <c r="V3824">
        <v>15000</v>
      </c>
    </row>
    <row r="3825" spans="21:22" x14ac:dyDescent="0.25">
      <c r="U3825" s="5" t="s">
        <v>8220</v>
      </c>
      <c r="V3825">
        <v>5500</v>
      </c>
    </row>
    <row r="3826" spans="21:22" x14ac:dyDescent="0.25">
      <c r="U3826" s="5" t="s">
        <v>8220</v>
      </c>
      <c r="V3826">
        <v>620</v>
      </c>
    </row>
    <row r="3827" spans="21:22" x14ac:dyDescent="0.25">
      <c r="U3827" s="5" t="s">
        <v>8220</v>
      </c>
      <c r="V3827">
        <v>30000</v>
      </c>
    </row>
    <row r="3828" spans="21:22" x14ac:dyDescent="0.25">
      <c r="U3828" s="5" t="s">
        <v>8220</v>
      </c>
      <c r="V3828">
        <v>3900</v>
      </c>
    </row>
    <row r="3829" spans="21:22" x14ac:dyDescent="0.25">
      <c r="U3829" s="5" t="s">
        <v>8220</v>
      </c>
      <c r="V3829">
        <v>25000</v>
      </c>
    </row>
    <row r="3830" spans="21:22" x14ac:dyDescent="0.25">
      <c r="U3830" s="5" t="s">
        <v>8220</v>
      </c>
      <c r="V3830">
        <v>18000</v>
      </c>
    </row>
    <row r="3831" spans="21:22" x14ac:dyDescent="0.25">
      <c r="U3831" s="5" t="s">
        <v>8220</v>
      </c>
      <c r="V3831">
        <v>15000</v>
      </c>
    </row>
    <row r="3832" spans="21:22" x14ac:dyDescent="0.25">
      <c r="U3832" s="5" t="s">
        <v>8220</v>
      </c>
      <c r="V3832">
        <v>7500</v>
      </c>
    </row>
    <row r="3833" spans="21:22" x14ac:dyDescent="0.25">
      <c r="U3833" s="5" t="s">
        <v>8220</v>
      </c>
      <c r="V3833">
        <v>500</v>
      </c>
    </row>
    <row r="3834" spans="21:22" x14ac:dyDescent="0.25">
      <c r="U3834" s="5" t="s">
        <v>8220</v>
      </c>
      <c r="V3834">
        <v>30000</v>
      </c>
    </row>
    <row r="3835" spans="21:22" x14ac:dyDescent="0.25">
      <c r="U3835" s="5" t="s">
        <v>8220</v>
      </c>
      <c r="V3835">
        <v>15000</v>
      </c>
    </row>
    <row r="3836" spans="21:22" x14ac:dyDescent="0.25">
      <c r="U3836" s="5" t="s">
        <v>8220</v>
      </c>
      <c r="V3836">
        <v>10000</v>
      </c>
    </row>
    <row r="3837" spans="21:22" x14ac:dyDescent="0.25">
      <c r="U3837" s="5" t="s">
        <v>8220</v>
      </c>
      <c r="V3837">
        <v>375000</v>
      </c>
    </row>
    <row r="3838" spans="21:22" x14ac:dyDescent="0.25">
      <c r="U3838" s="5" t="s">
        <v>8220</v>
      </c>
      <c r="V3838">
        <v>10000</v>
      </c>
    </row>
    <row r="3839" spans="21:22" x14ac:dyDescent="0.25">
      <c r="U3839" s="5" t="s">
        <v>8220</v>
      </c>
      <c r="V3839">
        <v>2000</v>
      </c>
    </row>
    <row r="3840" spans="21:22" x14ac:dyDescent="0.25">
      <c r="U3840" s="5" t="s">
        <v>8221</v>
      </c>
      <c r="V3840">
        <v>2000</v>
      </c>
    </row>
    <row r="3841" spans="21:22" x14ac:dyDescent="0.25">
      <c r="U3841" s="5" t="s">
        <v>8221</v>
      </c>
      <c r="V3841">
        <v>8000</v>
      </c>
    </row>
    <row r="3842" spans="21:22" x14ac:dyDescent="0.25">
      <c r="U3842" s="5" t="s">
        <v>8221</v>
      </c>
      <c r="V3842">
        <v>15000</v>
      </c>
    </row>
    <row r="3843" spans="21:22" x14ac:dyDescent="0.25">
      <c r="U3843" s="5" t="s">
        <v>8221</v>
      </c>
      <c r="V3843">
        <v>800</v>
      </c>
    </row>
    <row r="3844" spans="21:22" x14ac:dyDescent="0.25">
      <c r="U3844" s="5" t="s">
        <v>8221</v>
      </c>
      <c r="V3844">
        <v>1000</v>
      </c>
    </row>
    <row r="3845" spans="21:22" x14ac:dyDescent="0.25">
      <c r="U3845" s="5" t="s">
        <v>8221</v>
      </c>
      <c r="V3845">
        <v>50000</v>
      </c>
    </row>
    <row r="3846" spans="21:22" x14ac:dyDescent="0.25">
      <c r="U3846" s="5" t="s">
        <v>8221</v>
      </c>
      <c r="V3846">
        <v>15000</v>
      </c>
    </row>
    <row r="3847" spans="21:22" x14ac:dyDescent="0.25">
      <c r="U3847" s="5" t="s">
        <v>8221</v>
      </c>
      <c r="V3847">
        <v>1000</v>
      </c>
    </row>
    <row r="3848" spans="21:22" x14ac:dyDescent="0.25">
      <c r="U3848" s="5" t="s">
        <v>8221</v>
      </c>
      <c r="V3848">
        <v>1600</v>
      </c>
    </row>
    <row r="3849" spans="21:22" x14ac:dyDescent="0.25">
      <c r="U3849" s="5" t="s">
        <v>8221</v>
      </c>
      <c r="V3849">
        <v>2500</v>
      </c>
    </row>
    <row r="3850" spans="21:22" x14ac:dyDescent="0.25">
      <c r="U3850" s="5" t="s">
        <v>8221</v>
      </c>
      <c r="V3850">
        <v>2500</v>
      </c>
    </row>
    <row r="3851" spans="21:22" x14ac:dyDescent="0.25">
      <c r="U3851" s="5" t="s">
        <v>8221</v>
      </c>
      <c r="V3851">
        <v>10000</v>
      </c>
    </row>
    <row r="3852" spans="21:22" x14ac:dyDescent="0.25">
      <c r="U3852" s="5" t="s">
        <v>8221</v>
      </c>
      <c r="V3852">
        <v>2500</v>
      </c>
    </row>
    <row r="3853" spans="21:22" x14ac:dyDescent="0.25">
      <c r="U3853" s="5" t="s">
        <v>8221</v>
      </c>
      <c r="V3853">
        <v>3000</v>
      </c>
    </row>
    <row r="3854" spans="21:22" x14ac:dyDescent="0.25">
      <c r="U3854" s="5" t="s">
        <v>8221</v>
      </c>
      <c r="V3854">
        <v>3000</v>
      </c>
    </row>
    <row r="3855" spans="21:22" x14ac:dyDescent="0.25">
      <c r="U3855" s="5" t="s">
        <v>8221</v>
      </c>
      <c r="V3855">
        <v>1500</v>
      </c>
    </row>
    <row r="3856" spans="21:22" x14ac:dyDescent="0.25">
      <c r="U3856" s="5" t="s">
        <v>8221</v>
      </c>
      <c r="V3856">
        <v>10000</v>
      </c>
    </row>
    <row r="3857" spans="21:22" x14ac:dyDescent="0.25">
      <c r="U3857" s="5" t="s">
        <v>8221</v>
      </c>
      <c r="V3857">
        <v>1500</v>
      </c>
    </row>
    <row r="3858" spans="21:22" x14ac:dyDescent="0.25">
      <c r="U3858" s="5" t="s">
        <v>8221</v>
      </c>
      <c r="V3858">
        <v>1500</v>
      </c>
    </row>
    <row r="3859" spans="21:22" x14ac:dyDescent="0.25">
      <c r="U3859" s="5" t="s">
        <v>8221</v>
      </c>
      <c r="V3859">
        <v>1000</v>
      </c>
    </row>
    <row r="3860" spans="21:22" x14ac:dyDescent="0.25">
      <c r="U3860" s="5" t="s">
        <v>8221</v>
      </c>
      <c r="V3860">
        <v>750</v>
      </c>
    </row>
    <row r="3861" spans="21:22" x14ac:dyDescent="0.25">
      <c r="U3861" s="5" t="s">
        <v>8221</v>
      </c>
      <c r="V3861">
        <v>60000</v>
      </c>
    </row>
    <row r="3862" spans="21:22" x14ac:dyDescent="0.25">
      <c r="U3862" s="5" t="s">
        <v>8221</v>
      </c>
      <c r="V3862">
        <v>6000</v>
      </c>
    </row>
    <row r="3863" spans="21:22" x14ac:dyDescent="0.25">
      <c r="U3863" s="5" t="s">
        <v>8221</v>
      </c>
      <c r="V3863">
        <v>8000</v>
      </c>
    </row>
    <row r="3864" spans="21:22" x14ac:dyDescent="0.25">
      <c r="U3864" s="5" t="s">
        <v>8221</v>
      </c>
      <c r="V3864">
        <v>15000</v>
      </c>
    </row>
    <row r="3865" spans="21:22" x14ac:dyDescent="0.25">
      <c r="U3865" s="5" t="s">
        <v>8221</v>
      </c>
      <c r="V3865">
        <v>10000</v>
      </c>
    </row>
    <row r="3866" spans="21:22" x14ac:dyDescent="0.25">
      <c r="U3866" s="5" t="s">
        <v>8221</v>
      </c>
      <c r="V3866">
        <v>2500</v>
      </c>
    </row>
    <row r="3867" spans="21:22" x14ac:dyDescent="0.25">
      <c r="U3867" s="5" t="s">
        <v>8221</v>
      </c>
      <c r="V3867">
        <v>1500</v>
      </c>
    </row>
    <row r="3868" spans="21:22" x14ac:dyDescent="0.25">
      <c r="U3868" s="5" t="s">
        <v>8221</v>
      </c>
      <c r="V3868">
        <v>2000</v>
      </c>
    </row>
    <row r="3869" spans="21:22" x14ac:dyDescent="0.25">
      <c r="U3869" s="5" t="s">
        <v>8221</v>
      </c>
      <c r="V3869">
        <v>3500</v>
      </c>
    </row>
    <row r="3870" spans="21:22" x14ac:dyDescent="0.25">
      <c r="U3870" s="5" t="s">
        <v>8221</v>
      </c>
      <c r="V3870">
        <v>60000</v>
      </c>
    </row>
    <row r="3871" spans="21:22" x14ac:dyDescent="0.25">
      <c r="U3871" s="5" t="s">
        <v>8221</v>
      </c>
      <c r="V3871">
        <v>5000</v>
      </c>
    </row>
    <row r="3872" spans="21:22" x14ac:dyDescent="0.25">
      <c r="U3872" s="5" t="s">
        <v>8221</v>
      </c>
      <c r="V3872">
        <v>2500</v>
      </c>
    </row>
    <row r="3873" spans="21:22" x14ac:dyDescent="0.25">
      <c r="U3873" s="5" t="s">
        <v>8221</v>
      </c>
      <c r="V3873">
        <v>3000</v>
      </c>
    </row>
    <row r="3874" spans="21:22" x14ac:dyDescent="0.25">
      <c r="U3874" s="5" t="s">
        <v>8221</v>
      </c>
      <c r="V3874">
        <v>750</v>
      </c>
    </row>
    <row r="3875" spans="21:22" x14ac:dyDescent="0.25">
      <c r="U3875" s="5" t="s">
        <v>8221</v>
      </c>
      <c r="V3875">
        <v>11500</v>
      </c>
    </row>
    <row r="3876" spans="21:22" x14ac:dyDescent="0.25">
      <c r="U3876" s="5" t="s">
        <v>8221</v>
      </c>
      <c r="V3876">
        <v>15000</v>
      </c>
    </row>
    <row r="3877" spans="21:22" x14ac:dyDescent="0.25">
      <c r="U3877" s="5" t="s">
        <v>8221</v>
      </c>
      <c r="V3877">
        <v>150</v>
      </c>
    </row>
    <row r="3878" spans="21:22" x14ac:dyDescent="0.25">
      <c r="U3878" s="5" t="s">
        <v>8221</v>
      </c>
      <c r="V3878">
        <v>5000</v>
      </c>
    </row>
    <row r="3879" spans="21:22" x14ac:dyDescent="0.25">
      <c r="U3879" s="5" t="s">
        <v>8221</v>
      </c>
      <c r="V3879">
        <v>2500</v>
      </c>
    </row>
    <row r="3880" spans="21:22" x14ac:dyDescent="0.25">
      <c r="U3880" s="5" t="s">
        <v>8221</v>
      </c>
      <c r="V3880">
        <v>5000</v>
      </c>
    </row>
    <row r="3881" spans="21:22" x14ac:dyDescent="0.25">
      <c r="U3881" s="5" t="s">
        <v>8221</v>
      </c>
      <c r="V3881">
        <v>20000</v>
      </c>
    </row>
    <row r="3882" spans="21:22" x14ac:dyDescent="0.25">
      <c r="U3882" s="5" t="s">
        <v>8221</v>
      </c>
      <c r="V3882">
        <v>10000</v>
      </c>
    </row>
    <row r="3883" spans="21:22" x14ac:dyDescent="0.25">
      <c r="U3883" s="5" t="s">
        <v>8221</v>
      </c>
      <c r="V3883">
        <v>8000</v>
      </c>
    </row>
    <row r="3884" spans="21:22" x14ac:dyDescent="0.25">
      <c r="U3884" s="5" t="s">
        <v>8221</v>
      </c>
      <c r="V3884">
        <v>12000</v>
      </c>
    </row>
    <row r="3885" spans="21:22" x14ac:dyDescent="0.25">
      <c r="U3885" s="5" t="s">
        <v>8221</v>
      </c>
      <c r="V3885">
        <v>7000</v>
      </c>
    </row>
    <row r="3886" spans="21:22" x14ac:dyDescent="0.25">
      <c r="U3886" s="5" t="s">
        <v>8221</v>
      </c>
      <c r="V3886">
        <v>5000</v>
      </c>
    </row>
    <row r="3887" spans="21:22" x14ac:dyDescent="0.25">
      <c r="U3887" s="5" t="s">
        <v>8221</v>
      </c>
      <c r="V3887">
        <v>3000</v>
      </c>
    </row>
    <row r="3888" spans="21:22" x14ac:dyDescent="0.25">
      <c r="U3888" s="5" t="s">
        <v>8221</v>
      </c>
      <c r="V3888">
        <v>20000</v>
      </c>
    </row>
    <row r="3889" spans="21:22" x14ac:dyDescent="0.25">
      <c r="U3889" s="5" t="s">
        <v>8221</v>
      </c>
      <c r="V3889">
        <v>2885</v>
      </c>
    </row>
    <row r="3890" spans="21:22" x14ac:dyDescent="0.25">
      <c r="U3890" s="5" t="s">
        <v>8221</v>
      </c>
      <c r="V3890">
        <v>3255</v>
      </c>
    </row>
    <row r="3891" spans="21:22" x14ac:dyDescent="0.25">
      <c r="U3891" s="5" t="s">
        <v>8221</v>
      </c>
      <c r="V3891">
        <v>5000</v>
      </c>
    </row>
    <row r="3892" spans="21:22" x14ac:dyDescent="0.25">
      <c r="U3892" s="5" t="s">
        <v>8221</v>
      </c>
      <c r="V3892">
        <v>5000</v>
      </c>
    </row>
    <row r="3893" spans="21:22" x14ac:dyDescent="0.25">
      <c r="U3893" s="5" t="s">
        <v>8221</v>
      </c>
      <c r="V3893">
        <v>5500</v>
      </c>
    </row>
    <row r="3894" spans="21:22" x14ac:dyDescent="0.25">
      <c r="U3894" s="5" t="s">
        <v>8221</v>
      </c>
      <c r="V3894">
        <v>1200</v>
      </c>
    </row>
    <row r="3895" spans="21:22" x14ac:dyDescent="0.25">
      <c r="U3895" s="5" t="s">
        <v>8221</v>
      </c>
      <c r="V3895">
        <v>5000</v>
      </c>
    </row>
    <row r="3896" spans="21:22" x14ac:dyDescent="0.25">
      <c r="U3896" s="5" t="s">
        <v>8221</v>
      </c>
      <c r="V3896">
        <v>5000</v>
      </c>
    </row>
    <row r="3897" spans="21:22" x14ac:dyDescent="0.25">
      <c r="U3897" s="5" t="s">
        <v>8221</v>
      </c>
      <c r="V3897">
        <v>2000</v>
      </c>
    </row>
    <row r="3898" spans="21:22" x14ac:dyDescent="0.25">
      <c r="U3898" s="5" t="s">
        <v>8221</v>
      </c>
      <c r="V3898">
        <v>6000</v>
      </c>
    </row>
    <row r="3899" spans="21:22" x14ac:dyDescent="0.25">
      <c r="U3899" s="5" t="s">
        <v>8221</v>
      </c>
      <c r="V3899">
        <v>3000</v>
      </c>
    </row>
    <row r="3900" spans="21:22" x14ac:dyDescent="0.25">
      <c r="U3900" s="5" t="s">
        <v>8221</v>
      </c>
      <c r="V3900">
        <v>30000</v>
      </c>
    </row>
    <row r="3901" spans="21:22" x14ac:dyDescent="0.25">
      <c r="U3901" s="5" t="s">
        <v>8221</v>
      </c>
      <c r="V3901">
        <v>10000</v>
      </c>
    </row>
    <row r="3902" spans="21:22" x14ac:dyDescent="0.25">
      <c r="U3902" s="5" t="s">
        <v>8221</v>
      </c>
      <c r="V3902">
        <v>4000</v>
      </c>
    </row>
    <row r="3903" spans="21:22" x14ac:dyDescent="0.25">
      <c r="U3903" s="5" t="s">
        <v>8221</v>
      </c>
      <c r="V3903">
        <v>200000</v>
      </c>
    </row>
    <row r="3904" spans="21:22" x14ac:dyDescent="0.25">
      <c r="U3904" s="5" t="s">
        <v>8221</v>
      </c>
      <c r="V3904">
        <v>26000</v>
      </c>
    </row>
    <row r="3905" spans="21:22" x14ac:dyDescent="0.25">
      <c r="U3905" s="5" t="s">
        <v>8221</v>
      </c>
      <c r="V3905">
        <v>17600</v>
      </c>
    </row>
    <row r="3906" spans="21:22" x14ac:dyDescent="0.25">
      <c r="U3906" s="5" t="s">
        <v>8221</v>
      </c>
      <c r="V3906">
        <v>25000</v>
      </c>
    </row>
    <row r="3907" spans="21:22" x14ac:dyDescent="0.25">
      <c r="U3907" s="5" t="s">
        <v>8221</v>
      </c>
      <c r="V3907">
        <v>1750</v>
      </c>
    </row>
    <row r="3908" spans="21:22" x14ac:dyDescent="0.25">
      <c r="U3908" s="5" t="s">
        <v>8221</v>
      </c>
      <c r="V3908">
        <v>5500</v>
      </c>
    </row>
    <row r="3909" spans="21:22" x14ac:dyDescent="0.25">
      <c r="U3909" s="5" t="s">
        <v>8221</v>
      </c>
      <c r="V3909">
        <v>28000</v>
      </c>
    </row>
    <row r="3910" spans="21:22" x14ac:dyDescent="0.25">
      <c r="U3910" s="5" t="s">
        <v>8221</v>
      </c>
      <c r="V3910">
        <v>2000</v>
      </c>
    </row>
    <row r="3911" spans="21:22" x14ac:dyDescent="0.25">
      <c r="U3911" s="5" t="s">
        <v>8221</v>
      </c>
      <c r="V3911">
        <v>1200</v>
      </c>
    </row>
    <row r="3912" spans="21:22" x14ac:dyDescent="0.25">
      <c r="U3912" s="5" t="s">
        <v>8221</v>
      </c>
      <c r="V3912">
        <v>3000</v>
      </c>
    </row>
    <row r="3913" spans="21:22" x14ac:dyDescent="0.25">
      <c r="U3913" s="5" t="s">
        <v>8221</v>
      </c>
      <c r="V3913">
        <v>5000</v>
      </c>
    </row>
    <row r="3914" spans="21:22" x14ac:dyDescent="0.25">
      <c r="U3914" s="5" t="s">
        <v>8221</v>
      </c>
      <c r="V3914">
        <v>1400</v>
      </c>
    </row>
    <row r="3915" spans="21:22" x14ac:dyDescent="0.25">
      <c r="U3915" s="5" t="s">
        <v>8221</v>
      </c>
      <c r="V3915">
        <v>10000</v>
      </c>
    </row>
    <row r="3916" spans="21:22" x14ac:dyDescent="0.25">
      <c r="U3916" s="5" t="s">
        <v>8221</v>
      </c>
      <c r="V3916">
        <v>2000</v>
      </c>
    </row>
    <row r="3917" spans="21:22" x14ac:dyDescent="0.25">
      <c r="U3917" s="5" t="s">
        <v>8221</v>
      </c>
      <c r="V3917">
        <v>2000</v>
      </c>
    </row>
    <row r="3918" spans="21:22" x14ac:dyDescent="0.25">
      <c r="U3918" s="5" t="s">
        <v>8221</v>
      </c>
      <c r="V3918">
        <v>7500</v>
      </c>
    </row>
    <row r="3919" spans="21:22" x14ac:dyDescent="0.25">
      <c r="U3919" s="5" t="s">
        <v>8221</v>
      </c>
      <c r="V3919">
        <v>1700</v>
      </c>
    </row>
    <row r="3920" spans="21:22" x14ac:dyDescent="0.25">
      <c r="U3920" s="5" t="s">
        <v>8221</v>
      </c>
      <c r="V3920">
        <v>5000</v>
      </c>
    </row>
    <row r="3921" spans="21:22" x14ac:dyDescent="0.25">
      <c r="U3921" s="5" t="s">
        <v>8221</v>
      </c>
      <c r="V3921">
        <v>2825</v>
      </c>
    </row>
    <row r="3922" spans="21:22" x14ac:dyDescent="0.25">
      <c r="U3922" s="5" t="s">
        <v>8221</v>
      </c>
      <c r="V3922">
        <v>15000</v>
      </c>
    </row>
    <row r="3923" spans="21:22" x14ac:dyDescent="0.25">
      <c r="U3923" s="5" t="s">
        <v>8221</v>
      </c>
      <c r="V3923">
        <v>14000</v>
      </c>
    </row>
    <row r="3924" spans="21:22" x14ac:dyDescent="0.25">
      <c r="U3924" s="5" t="s">
        <v>8221</v>
      </c>
      <c r="V3924">
        <v>1000</v>
      </c>
    </row>
    <row r="3925" spans="21:22" x14ac:dyDescent="0.25">
      <c r="U3925" s="5" t="s">
        <v>8221</v>
      </c>
      <c r="V3925">
        <v>5000</v>
      </c>
    </row>
    <row r="3926" spans="21:22" x14ac:dyDescent="0.25">
      <c r="U3926" s="5" t="s">
        <v>8221</v>
      </c>
      <c r="V3926">
        <v>1000</v>
      </c>
    </row>
    <row r="3927" spans="21:22" x14ac:dyDescent="0.25">
      <c r="U3927" s="5" t="s">
        <v>8221</v>
      </c>
      <c r="V3927">
        <v>678</v>
      </c>
    </row>
    <row r="3928" spans="21:22" x14ac:dyDescent="0.25">
      <c r="U3928" s="5" t="s">
        <v>8221</v>
      </c>
      <c r="V3928">
        <v>1300</v>
      </c>
    </row>
    <row r="3929" spans="21:22" x14ac:dyDescent="0.25">
      <c r="U3929" s="5" t="s">
        <v>8221</v>
      </c>
      <c r="V3929">
        <v>90000</v>
      </c>
    </row>
    <row r="3930" spans="21:22" x14ac:dyDescent="0.25">
      <c r="U3930" s="5" t="s">
        <v>8221</v>
      </c>
      <c r="V3930">
        <v>2000</v>
      </c>
    </row>
    <row r="3931" spans="21:22" x14ac:dyDescent="0.25">
      <c r="U3931" s="5" t="s">
        <v>8221</v>
      </c>
      <c r="V3931">
        <v>6000</v>
      </c>
    </row>
    <row r="3932" spans="21:22" x14ac:dyDescent="0.25">
      <c r="U3932" s="5" t="s">
        <v>8221</v>
      </c>
      <c r="V3932">
        <v>2500</v>
      </c>
    </row>
    <row r="3933" spans="21:22" x14ac:dyDescent="0.25">
      <c r="U3933" s="5" t="s">
        <v>8221</v>
      </c>
      <c r="V3933">
        <v>30000</v>
      </c>
    </row>
    <row r="3934" spans="21:22" x14ac:dyDescent="0.25">
      <c r="U3934" s="5" t="s">
        <v>8221</v>
      </c>
      <c r="V3934">
        <v>850</v>
      </c>
    </row>
    <row r="3935" spans="21:22" x14ac:dyDescent="0.25">
      <c r="U3935" s="5" t="s">
        <v>8221</v>
      </c>
      <c r="V3935">
        <v>11140</v>
      </c>
    </row>
    <row r="3936" spans="21:22" x14ac:dyDescent="0.25">
      <c r="U3936" s="5" t="s">
        <v>8221</v>
      </c>
      <c r="V3936">
        <v>1500</v>
      </c>
    </row>
    <row r="3937" spans="21:22" x14ac:dyDescent="0.25">
      <c r="U3937" s="5" t="s">
        <v>8221</v>
      </c>
      <c r="V3937">
        <v>2000</v>
      </c>
    </row>
    <row r="3938" spans="21:22" x14ac:dyDescent="0.25">
      <c r="U3938" s="5" t="s">
        <v>8221</v>
      </c>
      <c r="V3938">
        <v>5000</v>
      </c>
    </row>
    <row r="3939" spans="21:22" x14ac:dyDescent="0.25">
      <c r="U3939" s="5" t="s">
        <v>8221</v>
      </c>
      <c r="V3939">
        <v>400</v>
      </c>
    </row>
    <row r="3940" spans="21:22" x14ac:dyDescent="0.25">
      <c r="U3940" s="5" t="s">
        <v>8221</v>
      </c>
      <c r="V3940">
        <v>1500</v>
      </c>
    </row>
    <row r="3941" spans="21:22" x14ac:dyDescent="0.25">
      <c r="U3941" s="5" t="s">
        <v>8221</v>
      </c>
      <c r="V3941">
        <v>3000</v>
      </c>
    </row>
    <row r="3942" spans="21:22" x14ac:dyDescent="0.25">
      <c r="U3942" s="5" t="s">
        <v>8221</v>
      </c>
      <c r="V3942">
        <v>1650</v>
      </c>
    </row>
    <row r="3943" spans="21:22" x14ac:dyDescent="0.25">
      <c r="U3943" s="5" t="s">
        <v>8221</v>
      </c>
      <c r="V3943">
        <v>500</v>
      </c>
    </row>
    <row r="3944" spans="21:22" x14ac:dyDescent="0.25">
      <c r="U3944" s="5" t="s">
        <v>8221</v>
      </c>
      <c r="V3944">
        <v>10000</v>
      </c>
    </row>
    <row r="3945" spans="21:22" x14ac:dyDescent="0.25">
      <c r="U3945" s="5" t="s">
        <v>8221</v>
      </c>
      <c r="V3945">
        <v>50000</v>
      </c>
    </row>
    <row r="3946" spans="21:22" x14ac:dyDescent="0.25">
      <c r="U3946" s="5" t="s">
        <v>8221</v>
      </c>
      <c r="V3946">
        <v>2000</v>
      </c>
    </row>
    <row r="3947" spans="21:22" x14ac:dyDescent="0.25">
      <c r="U3947" s="5" t="s">
        <v>8221</v>
      </c>
      <c r="V3947">
        <v>200</v>
      </c>
    </row>
    <row r="3948" spans="21:22" x14ac:dyDescent="0.25">
      <c r="U3948" s="5" t="s">
        <v>8221</v>
      </c>
      <c r="V3948">
        <v>3000</v>
      </c>
    </row>
    <row r="3949" spans="21:22" x14ac:dyDescent="0.25">
      <c r="U3949" s="5" t="s">
        <v>8221</v>
      </c>
      <c r="V3949">
        <v>3000</v>
      </c>
    </row>
    <row r="3950" spans="21:22" x14ac:dyDescent="0.25">
      <c r="U3950" s="5" t="s">
        <v>8221</v>
      </c>
      <c r="V3950">
        <v>1250</v>
      </c>
    </row>
    <row r="3951" spans="21:22" x14ac:dyDescent="0.25">
      <c r="U3951" s="5" t="s">
        <v>8221</v>
      </c>
      <c r="V3951">
        <v>7000</v>
      </c>
    </row>
    <row r="3952" spans="21:22" x14ac:dyDescent="0.25">
      <c r="U3952" s="5" t="s">
        <v>8221</v>
      </c>
      <c r="V3952">
        <v>8000</v>
      </c>
    </row>
    <row r="3953" spans="21:22" x14ac:dyDescent="0.25">
      <c r="U3953" s="5" t="s">
        <v>8221</v>
      </c>
      <c r="V3953">
        <v>1200</v>
      </c>
    </row>
    <row r="3954" spans="21:22" x14ac:dyDescent="0.25">
      <c r="U3954" s="5" t="s">
        <v>8221</v>
      </c>
      <c r="V3954">
        <v>1250</v>
      </c>
    </row>
    <row r="3955" spans="21:22" x14ac:dyDescent="0.25">
      <c r="U3955" s="5" t="s">
        <v>8221</v>
      </c>
      <c r="V3955">
        <v>2000</v>
      </c>
    </row>
    <row r="3956" spans="21:22" x14ac:dyDescent="0.25">
      <c r="U3956" s="5" t="s">
        <v>8221</v>
      </c>
      <c r="V3956">
        <v>500</v>
      </c>
    </row>
    <row r="3957" spans="21:22" x14ac:dyDescent="0.25">
      <c r="U3957" s="5" t="s">
        <v>8221</v>
      </c>
      <c r="V3957">
        <v>3000</v>
      </c>
    </row>
    <row r="3958" spans="21:22" x14ac:dyDescent="0.25">
      <c r="U3958" s="5" t="s">
        <v>8221</v>
      </c>
      <c r="V3958">
        <v>30000</v>
      </c>
    </row>
    <row r="3959" spans="21:22" x14ac:dyDescent="0.25">
      <c r="U3959" s="5" t="s">
        <v>8221</v>
      </c>
      <c r="V3959">
        <v>2000</v>
      </c>
    </row>
    <row r="3960" spans="21:22" x14ac:dyDescent="0.25">
      <c r="U3960" s="5" t="s">
        <v>8221</v>
      </c>
      <c r="V3960">
        <v>1000</v>
      </c>
    </row>
    <row r="3961" spans="21:22" x14ac:dyDescent="0.25">
      <c r="U3961" s="5" t="s">
        <v>8221</v>
      </c>
      <c r="V3961">
        <v>1930</v>
      </c>
    </row>
    <row r="3962" spans="21:22" x14ac:dyDescent="0.25">
      <c r="U3962" s="5" t="s">
        <v>8221</v>
      </c>
      <c r="V3962">
        <v>7200</v>
      </c>
    </row>
    <row r="3963" spans="21:22" x14ac:dyDescent="0.25">
      <c r="U3963" s="5" t="s">
        <v>8221</v>
      </c>
      <c r="V3963">
        <v>250</v>
      </c>
    </row>
    <row r="3964" spans="21:22" x14ac:dyDescent="0.25">
      <c r="U3964" s="5" t="s">
        <v>8221</v>
      </c>
      <c r="V3964">
        <v>575</v>
      </c>
    </row>
    <row r="3965" spans="21:22" x14ac:dyDescent="0.25">
      <c r="U3965" s="5" t="s">
        <v>8221</v>
      </c>
      <c r="V3965">
        <v>2000</v>
      </c>
    </row>
    <row r="3966" spans="21:22" x14ac:dyDescent="0.25">
      <c r="U3966" s="5" t="s">
        <v>8221</v>
      </c>
      <c r="V3966">
        <v>9000</v>
      </c>
    </row>
    <row r="3967" spans="21:22" x14ac:dyDescent="0.25">
      <c r="U3967" s="5" t="s">
        <v>8221</v>
      </c>
      <c r="V3967">
        <v>7000</v>
      </c>
    </row>
    <row r="3968" spans="21:22" x14ac:dyDescent="0.25">
      <c r="U3968" s="5" t="s">
        <v>8221</v>
      </c>
      <c r="V3968">
        <v>500</v>
      </c>
    </row>
    <row r="3969" spans="21:22" x14ac:dyDescent="0.25">
      <c r="U3969" s="5" t="s">
        <v>8221</v>
      </c>
      <c r="V3969">
        <v>10000</v>
      </c>
    </row>
    <row r="3970" spans="21:22" x14ac:dyDescent="0.25">
      <c r="U3970" s="5" t="s">
        <v>8221</v>
      </c>
      <c r="V3970">
        <v>1500</v>
      </c>
    </row>
    <row r="3971" spans="21:22" x14ac:dyDescent="0.25">
      <c r="U3971" s="5" t="s">
        <v>8221</v>
      </c>
      <c r="V3971">
        <v>3500</v>
      </c>
    </row>
    <row r="3972" spans="21:22" x14ac:dyDescent="0.25">
      <c r="U3972" s="5" t="s">
        <v>8221</v>
      </c>
      <c r="V3972">
        <v>600</v>
      </c>
    </row>
    <row r="3973" spans="21:22" x14ac:dyDescent="0.25">
      <c r="U3973" s="5" t="s">
        <v>8221</v>
      </c>
      <c r="V3973">
        <v>15000</v>
      </c>
    </row>
    <row r="3974" spans="21:22" x14ac:dyDescent="0.25">
      <c r="U3974" s="5" t="s">
        <v>8221</v>
      </c>
      <c r="V3974">
        <v>18000</v>
      </c>
    </row>
    <row r="3975" spans="21:22" x14ac:dyDescent="0.25">
      <c r="U3975" s="5" t="s">
        <v>8221</v>
      </c>
      <c r="V3975">
        <v>7000</v>
      </c>
    </row>
    <row r="3976" spans="21:22" x14ac:dyDescent="0.25">
      <c r="U3976" s="5" t="s">
        <v>8221</v>
      </c>
      <c r="V3976">
        <v>800</v>
      </c>
    </row>
    <row r="3977" spans="21:22" x14ac:dyDescent="0.25">
      <c r="U3977" s="5" t="s">
        <v>8221</v>
      </c>
      <c r="V3977">
        <v>5000</v>
      </c>
    </row>
    <row r="3978" spans="21:22" x14ac:dyDescent="0.25">
      <c r="U3978" s="5" t="s">
        <v>8221</v>
      </c>
      <c r="V3978">
        <v>4000</v>
      </c>
    </row>
    <row r="3979" spans="21:22" x14ac:dyDescent="0.25">
      <c r="U3979" s="5" t="s">
        <v>8221</v>
      </c>
      <c r="V3979">
        <v>3000</v>
      </c>
    </row>
    <row r="3980" spans="21:22" x14ac:dyDescent="0.25">
      <c r="U3980" s="5" t="s">
        <v>8221</v>
      </c>
      <c r="V3980">
        <v>2000</v>
      </c>
    </row>
    <row r="3981" spans="21:22" x14ac:dyDescent="0.25">
      <c r="U3981" s="5" t="s">
        <v>8221</v>
      </c>
      <c r="V3981">
        <v>20000</v>
      </c>
    </row>
    <row r="3982" spans="21:22" x14ac:dyDescent="0.25">
      <c r="U3982" s="5" t="s">
        <v>8221</v>
      </c>
      <c r="V3982">
        <v>2500</v>
      </c>
    </row>
    <row r="3983" spans="21:22" x14ac:dyDescent="0.25">
      <c r="U3983" s="5" t="s">
        <v>8221</v>
      </c>
      <c r="V3983">
        <v>5000</v>
      </c>
    </row>
    <row r="3984" spans="21:22" x14ac:dyDescent="0.25">
      <c r="U3984" s="5" t="s">
        <v>8221</v>
      </c>
      <c r="V3984">
        <v>6048</v>
      </c>
    </row>
    <row r="3985" spans="21:22" x14ac:dyDescent="0.25">
      <c r="U3985" s="5" t="s">
        <v>8221</v>
      </c>
      <c r="V3985">
        <v>23900</v>
      </c>
    </row>
    <row r="3986" spans="21:22" x14ac:dyDescent="0.25">
      <c r="U3986" s="5" t="s">
        <v>8221</v>
      </c>
      <c r="V3986">
        <v>13500</v>
      </c>
    </row>
    <row r="3987" spans="21:22" x14ac:dyDescent="0.25">
      <c r="U3987" s="5" t="s">
        <v>8221</v>
      </c>
      <c r="V3987">
        <v>10000</v>
      </c>
    </row>
    <row r="3988" spans="21:22" x14ac:dyDescent="0.25">
      <c r="U3988" s="5" t="s">
        <v>8221</v>
      </c>
      <c r="V3988">
        <v>6000</v>
      </c>
    </row>
    <row r="3989" spans="21:22" x14ac:dyDescent="0.25">
      <c r="U3989" s="5" t="s">
        <v>8221</v>
      </c>
      <c r="V3989">
        <v>700</v>
      </c>
    </row>
    <row r="3990" spans="21:22" x14ac:dyDescent="0.25">
      <c r="U3990" s="5" t="s">
        <v>8221</v>
      </c>
      <c r="V3990">
        <v>2500</v>
      </c>
    </row>
    <row r="3991" spans="21:22" x14ac:dyDescent="0.25">
      <c r="U3991" s="5" t="s">
        <v>8221</v>
      </c>
      <c r="V3991">
        <v>500</v>
      </c>
    </row>
    <row r="3992" spans="21:22" x14ac:dyDescent="0.25">
      <c r="U3992" s="5" t="s">
        <v>8221</v>
      </c>
      <c r="V3992">
        <v>8000</v>
      </c>
    </row>
    <row r="3993" spans="21:22" x14ac:dyDescent="0.25">
      <c r="U3993" s="5" t="s">
        <v>8221</v>
      </c>
      <c r="V3993">
        <v>5000</v>
      </c>
    </row>
    <row r="3994" spans="21:22" x14ac:dyDescent="0.25">
      <c r="U3994" s="5" t="s">
        <v>8221</v>
      </c>
      <c r="V3994">
        <v>10000</v>
      </c>
    </row>
    <row r="3995" spans="21:22" x14ac:dyDescent="0.25">
      <c r="U3995" s="5" t="s">
        <v>8221</v>
      </c>
      <c r="V3995">
        <v>300</v>
      </c>
    </row>
    <row r="3996" spans="21:22" x14ac:dyDescent="0.25">
      <c r="U3996" s="5" t="s">
        <v>8221</v>
      </c>
      <c r="V3996">
        <v>600</v>
      </c>
    </row>
    <row r="3997" spans="21:22" x14ac:dyDescent="0.25">
      <c r="U3997" s="5" t="s">
        <v>8221</v>
      </c>
      <c r="V3997">
        <v>5000</v>
      </c>
    </row>
    <row r="3998" spans="21:22" x14ac:dyDescent="0.25">
      <c r="U3998" s="5" t="s">
        <v>8221</v>
      </c>
      <c r="V3998">
        <v>5600</v>
      </c>
    </row>
    <row r="3999" spans="21:22" x14ac:dyDescent="0.25">
      <c r="U3999" s="5" t="s">
        <v>8221</v>
      </c>
      <c r="V3999">
        <v>5000</v>
      </c>
    </row>
    <row r="4000" spans="21:22" x14ac:dyDescent="0.25">
      <c r="U4000" s="5" t="s">
        <v>8221</v>
      </c>
      <c r="V4000">
        <v>17000</v>
      </c>
    </row>
    <row r="4001" spans="21:22" x14ac:dyDescent="0.25">
      <c r="U4001" s="5" t="s">
        <v>8221</v>
      </c>
      <c r="V4001">
        <v>20000</v>
      </c>
    </row>
    <row r="4002" spans="21:22" x14ac:dyDescent="0.25">
      <c r="U4002" s="5" t="s">
        <v>8221</v>
      </c>
      <c r="V4002">
        <v>1500</v>
      </c>
    </row>
    <row r="4003" spans="21:22" x14ac:dyDescent="0.25">
      <c r="U4003" s="5" t="s">
        <v>8221</v>
      </c>
      <c r="V4003">
        <v>500</v>
      </c>
    </row>
    <row r="4004" spans="21:22" x14ac:dyDescent="0.25">
      <c r="U4004" s="5" t="s">
        <v>8221</v>
      </c>
      <c r="V4004">
        <v>3000</v>
      </c>
    </row>
    <row r="4005" spans="21:22" x14ac:dyDescent="0.25">
      <c r="U4005" s="5" t="s">
        <v>8221</v>
      </c>
      <c r="V4005">
        <v>500</v>
      </c>
    </row>
    <row r="4006" spans="21:22" x14ac:dyDescent="0.25">
      <c r="U4006" s="5" t="s">
        <v>8221</v>
      </c>
      <c r="V4006">
        <v>8880</v>
      </c>
    </row>
    <row r="4007" spans="21:22" x14ac:dyDescent="0.25">
      <c r="U4007" s="5" t="s">
        <v>8221</v>
      </c>
      <c r="V4007">
        <v>5000</v>
      </c>
    </row>
    <row r="4008" spans="21:22" x14ac:dyDescent="0.25">
      <c r="U4008" s="5" t="s">
        <v>8221</v>
      </c>
      <c r="V4008">
        <v>1500</v>
      </c>
    </row>
    <row r="4009" spans="21:22" x14ac:dyDescent="0.25">
      <c r="U4009" s="5" t="s">
        <v>8221</v>
      </c>
      <c r="V4009">
        <v>3500</v>
      </c>
    </row>
    <row r="4010" spans="21:22" x14ac:dyDescent="0.25">
      <c r="U4010" s="5" t="s">
        <v>8221</v>
      </c>
      <c r="V4010">
        <v>3750</v>
      </c>
    </row>
    <row r="4011" spans="21:22" x14ac:dyDescent="0.25">
      <c r="U4011" s="5" t="s">
        <v>8221</v>
      </c>
      <c r="V4011">
        <v>10000</v>
      </c>
    </row>
    <row r="4012" spans="21:22" x14ac:dyDescent="0.25">
      <c r="U4012" s="5" t="s">
        <v>8221</v>
      </c>
      <c r="V4012">
        <v>10000</v>
      </c>
    </row>
    <row r="4013" spans="21:22" x14ac:dyDescent="0.25">
      <c r="U4013" s="5" t="s">
        <v>8221</v>
      </c>
      <c r="V4013">
        <v>525</v>
      </c>
    </row>
    <row r="4014" spans="21:22" x14ac:dyDescent="0.25">
      <c r="U4014" s="5" t="s">
        <v>8221</v>
      </c>
      <c r="V4014">
        <v>20000</v>
      </c>
    </row>
    <row r="4015" spans="21:22" x14ac:dyDescent="0.25">
      <c r="U4015" s="5" t="s">
        <v>8221</v>
      </c>
      <c r="V4015">
        <v>9500</v>
      </c>
    </row>
    <row r="4016" spans="21:22" x14ac:dyDescent="0.25">
      <c r="U4016" s="5" t="s">
        <v>8221</v>
      </c>
      <c r="V4016">
        <v>2000</v>
      </c>
    </row>
    <row r="4017" spans="21:22" x14ac:dyDescent="0.25">
      <c r="U4017" s="5" t="s">
        <v>8221</v>
      </c>
      <c r="V4017">
        <v>4000</v>
      </c>
    </row>
    <row r="4018" spans="21:22" x14ac:dyDescent="0.25">
      <c r="U4018" s="5" t="s">
        <v>8221</v>
      </c>
      <c r="V4018">
        <v>15000</v>
      </c>
    </row>
    <row r="4019" spans="21:22" x14ac:dyDescent="0.25">
      <c r="U4019" s="5" t="s">
        <v>8221</v>
      </c>
      <c r="V4019">
        <v>5000</v>
      </c>
    </row>
    <row r="4020" spans="21:22" x14ac:dyDescent="0.25">
      <c r="U4020" s="5" t="s">
        <v>8221</v>
      </c>
      <c r="V4020">
        <v>3495</v>
      </c>
    </row>
    <row r="4021" spans="21:22" x14ac:dyDescent="0.25">
      <c r="U4021" s="5" t="s">
        <v>8221</v>
      </c>
      <c r="V4021">
        <v>1250</v>
      </c>
    </row>
    <row r="4022" spans="21:22" x14ac:dyDescent="0.25">
      <c r="U4022" s="5" t="s">
        <v>8221</v>
      </c>
      <c r="V4022">
        <v>1000</v>
      </c>
    </row>
    <row r="4023" spans="21:22" x14ac:dyDescent="0.25">
      <c r="U4023" s="5" t="s">
        <v>8221</v>
      </c>
      <c r="V4023">
        <v>20000</v>
      </c>
    </row>
    <row r="4024" spans="21:22" x14ac:dyDescent="0.25">
      <c r="U4024" s="5" t="s">
        <v>8221</v>
      </c>
      <c r="V4024">
        <v>1000</v>
      </c>
    </row>
    <row r="4025" spans="21:22" x14ac:dyDescent="0.25">
      <c r="U4025" s="5" t="s">
        <v>8221</v>
      </c>
      <c r="V4025">
        <v>3500</v>
      </c>
    </row>
    <row r="4026" spans="21:22" x14ac:dyDescent="0.25">
      <c r="U4026" s="5" t="s">
        <v>8221</v>
      </c>
      <c r="V4026">
        <v>2750</v>
      </c>
    </row>
    <row r="4027" spans="21:22" x14ac:dyDescent="0.25">
      <c r="U4027" s="5" t="s">
        <v>8221</v>
      </c>
      <c r="V4027">
        <v>2000</v>
      </c>
    </row>
    <row r="4028" spans="21:22" x14ac:dyDescent="0.25">
      <c r="U4028" s="5" t="s">
        <v>8221</v>
      </c>
      <c r="V4028">
        <v>700</v>
      </c>
    </row>
    <row r="4029" spans="21:22" x14ac:dyDescent="0.25">
      <c r="U4029" s="5" t="s">
        <v>8221</v>
      </c>
      <c r="V4029">
        <v>15000</v>
      </c>
    </row>
    <row r="4030" spans="21:22" x14ac:dyDescent="0.25">
      <c r="U4030" s="5" t="s">
        <v>8221</v>
      </c>
      <c r="V4030">
        <v>250</v>
      </c>
    </row>
    <row r="4031" spans="21:22" x14ac:dyDescent="0.25">
      <c r="U4031" s="5" t="s">
        <v>8221</v>
      </c>
      <c r="V4031">
        <v>3000</v>
      </c>
    </row>
    <row r="4032" spans="21:22" x14ac:dyDescent="0.25">
      <c r="U4032" s="5" t="s">
        <v>8221</v>
      </c>
      <c r="V4032">
        <v>3000</v>
      </c>
    </row>
    <row r="4033" spans="21:22" x14ac:dyDescent="0.25">
      <c r="U4033" s="5" t="s">
        <v>8221</v>
      </c>
      <c r="V4033">
        <v>2224</v>
      </c>
    </row>
    <row r="4034" spans="21:22" x14ac:dyDescent="0.25">
      <c r="U4034" s="5" t="s">
        <v>8221</v>
      </c>
      <c r="V4034">
        <v>150</v>
      </c>
    </row>
    <row r="4035" spans="21:22" x14ac:dyDescent="0.25">
      <c r="U4035" s="5" t="s">
        <v>8221</v>
      </c>
      <c r="V4035">
        <v>3500</v>
      </c>
    </row>
    <row r="4036" spans="21:22" x14ac:dyDescent="0.25">
      <c r="U4036" s="5" t="s">
        <v>8221</v>
      </c>
      <c r="V4036">
        <v>3000</v>
      </c>
    </row>
    <row r="4037" spans="21:22" x14ac:dyDescent="0.25">
      <c r="U4037" s="5" t="s">
        <v>8221</v>
      </c>
      <c r="V4037">
        <v>3500</v>
      </c>
    </row>
    <row r="4038" spans="21:22" x14ac:dyDescent="0.25">
      <c r="U4038" s="5" t="s">
        <v>8221</v>
      </c>
      <c r="V4038">
        <v>1000</v>
      </c>
    </row>
    <row r="4039" spans="21:22" x14ac:dyDescent="0.25">
      <c r="U4039" s="5" t="s">
        <v>8221</v>
      </c>
      <c r="V4039">
        <v>9600</v>
      </c>
    </row>
    <row r="4040" spans="21:22" x14ac:dyDescent="0.25">
      <c r="U4040" s="5" t="s">
        <v>8221</v>
      </c>
      <c r="V4040">
        <v>2000</v>
      </c>
    </row>
    <row r="4041" spans="21:22" x14ac:dyDescent="0.25">
      <c r="U4041" s="5" t="s">
        <v>8221</v>
      </c>
      <c r="V4041">
        <v>5000</v>
      </c>
    </row>
    <row r="4042" spans="21:22" x14ac:dyDescent="0.25">
      <c r="U4042" s="5" t="s">
        <v>8221</v>
      </c>
      <c r="V4042">
        <v>1000</v>
      </c>
    </row>
    <row r="4043" spans="21:22" x14ac:dyDescent="0.25">
      <c r="U4043" s="5" t="s">
        <v>8221</v>
      </c>
      <c r="V4043">
        <v>1600</v>
      </c>
    </row>
    <row r="4044" spans="21:22" x14ac:dyDescent="0.25">
      <c r="U4044" s="5" t="s">
        <v>8221</v>
      </c>
      <c r="V4044">
        <v>110000</v>
      </c>
    </row>
    <row r="4045" spans="21:22" x14ac:dyDescent="0.25">
      <c r="U4045" s="5" t="s">
        <v>8221</v>
      </c>
      <c r="V4045">
        <v>2500</v>
      </c>
    </row>
    <row r="4046" spans="21:22" x14ac:dyDescent="0.25">
      <c r="U4046" s="5" t="s">
        <v>8221</v>
      </c>
      <c r="V4046">
        <v>2000</v>
      </c>
    </row>
    <row r="4047" spans="21:22" x14ac:dyDescent="0.25">
      <c r="U4047" s="5" t="s">
        <v>8221</v>
      </c>
      <c r="V4047">
        <v>30000</v>
      </c>
    </row>
    <row r="4048" spans="21:22" x14ac:dyDescent="0.25">
      <c r="U4048" s="5" t="s">
        <v>8221</v>
      </c>
      <c r="V4048">
        <v>3500</v>
      </c>
    </row>
    <row r="4049" spans="21:22" x14ac:dyDescent="0.25">
      <c r="U4049" s="5" t="s">
        <v>8221</v>
      </c>
      <c r="V4049">
        <v>10000</v>
      </c>
    </row>
    <row r="4050" spans="21:22" x14ac:dyDescent="0.25">
      <c r="U4050" s="5" t="s">
        <v>8221</v>
      </c>
      <c r="V4050">
        <v>75000</v>
      </c>
    </row>
    <row r="4051" spans="21:22" x14ac:dyDescent="0.25">
      <c r="U4051" s="5" t="s">
        <v>8221</v>
      </c>
      <c r="V4051">
        <v>4500</v>
      </c>
    </row>
    <row r="4052" spans="21:22" x14ac:dyDescent="0.25">
      <c r="U4052" s="5" t="s">
        <v>8221</v>
      </c>
      <c r="V4052">
        <v>270</v>
      </c>
    </row>
    <row r="4053" spans="21:22" x14ac:dyDescent="0.25">
      <c r="U4053" s="5" t="s">
        <v>8221</v>
      </c>
      <c r="V4053">
        <v>600</v>
      </c>
    </row>
    <row r="4054" spans="21:22" x14ac:dyDescent="0.25">
      <c r="U4054" s="5" t="s">
        <v>8221</v>
      </c>
      <c r="V4054">
        <v>500</v>
      </c>
    </row>
    <row r="4055" spans="21:22" x14ac:dyDescent="0.25">
      <c r="U4055" s="5" t="s">
        <v>8221</v>
      </c>
      <c r="V4055">
        <v>1000</v>
      </c>
    </row>
    <row r="4056" spans="21:22" x14ac:dyDescent="0.25">
      <c r="U4056" s="5" t="s">
        <v>8221</v>
      </c>
      <c r="V4056">
        <v>3000</v>
      </c>
    </row>
    <row r="4057" spans="21:22" x14ac:dyDescent="0.25">
      <c r="U4057" s="5" t="s">
        <v>8221</v>
      </c>
      <c r="V4057">
        <v>33000</v>
      </c>
    </row>
    <row r="4058" spans="21:22" x14ac:dyDescent="0.25">
      <c r="U4058" s="5" t="s">
        <v>8221</v>
      </c>
      <c r="V4058">
        <v>5000</v>
      </c>
    </row>
    <row r="4059" spans="21:22" x14ac:dyDescent="0.25">
      <c r="U4059" s="5" t="s">
        <v>8221</v>
      </c>
      <c r="V4059">
        <v>2000</v>
      </c>
    </row>
    <row r="4060" spans="21:22" x14ac:dyDescent="0.25">
      <c r="U4060" s="5" t="s">
        <v>8221</v>
      </c>
      <c r="V4060">
        <v>3000</v>
      </c>
    </row>
    <row r="4061" spans="21:22" x14ac:dyDescent="0.25">
      <c r="U4061" s="5" t="s">
        <v>8221</v>
      </c>
      <c r="V4061">
        <v>500</v>
      </c>
    </row>
    <row r="4062" spans="21:22" x14ac:dyDescent="0.25">
      <c r="U4062" s="5" t="s">
        <v>8221</v>
      </c>
      <c r="V4062">
        <v>300</v>
      </c>
    </row>
    <row r="4063" spans="21:22" x14ac:dyDescent="0.25">
      <c r="U4063" s="5" t="s">
        <v>8221</v>
      </c>
      <c r="V4063">
        <v>3000</v>
      </c>
    </row>
    <row r="4064" spans="21:22" x14ac:dyDescent="0.25">
      <c r="U4064" s="5" t="s">
        <v>8221</v>
      </c>
      <c r="V4064">
        <v>2500</v>
      </c>
    </row>
    <row r="4065" spans="21:22" x14ac:dyDescent="0.25">
      <c r="U4065" s="5" t="s">
        <v>8221</v>
      </c>
      <c r="V4065">
        <v>1500</v>
      </c>
    </row>
  </sheetData>
  <autoFilter ref="U1:V4065" xr:uid="{4ECD6430-1A04-4B3B-822A-D57CB1A44E34}"/>
  <conditionalFormatting sqref="U1:U1048576">
    <cfRule type="containsText" dxfId="3" priority="1" operator="containsText" text="live">
      <formula>NOT(ISERROR(SEARCH("live",U1)))</formula>
    </cfRule>
    <cfRule type="containsText" dxfId="2" priority="2" operator="containsText" text="canceled">
      <formula>NOT(ISERROR(SEARCH("canceled",U1)))</formula>
    </cfRule>
    <cfRule type="containsText" dxfId="1" priority="3" operator="containsText" text="failed">
      <formula>NOT(ISERROR(SEARCH("failed",U1)))</formula>
    </cfRule>
    <cfRule type="containsText" dxfId="0" priority="4" operator="containsText" text="successful">
      <formula>NOT(ISERROR(SEARCH("successful",U1)))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D6EA8-883E-45A5-963F-B21D3C67875F}">
  <dimension ref="A2:I18"/>
  <sheetViews>
    <sheetView topLeftCell="B12" workbookViewId="0">
      <selection activeCell="U17" sqref="U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9.7109375" bestFit="1" customWidth="1"/>
    <col min="6" max="6" width="6.85546875" bestFit="1" customWidth="1"/>
    <col min="7" max="7" width="9.42578125" bestFit="1" customWidth="1"/>
    <col min="8" max="8" width="11.5703125" bestFit="1" customWidth="1"/>
    <col min="9" max="9" width="14.85546875" bestFit="1" customWidth="1"/>
    <col min="10" max="10" width="9.85546875" bestFit="1" customWidth="1"/>
    <col min="11" max="11" width="10.140625" bestFit="1" customWidth="1"/>
    <col min="12" max="12" width="11.28515625" bestFit="1" customWidth="1"/>
    <col min="13" max="13" width="10" bestFit="1" customWidth="1"/>
    <col min="14" max="14" width="12.140625" bestFit="1" customWidth="1"/>
    <col min="15" max="15" width="5.140625" bestFit="1" customWidth="1"/>
    <col min="16" max="16" width="4.28515625" bestFit="1" customWidth="1"/>
    <col min="17" max="17" width="6.5703125" bestFit="1" customWidth="1"/>
    <col min="18" max="18" width="14.85546875" bestFit="1" customWidth="1"/>
    <col min="19" max="19" width="9.85546875" bestFit="1" customWidth="1"/>
    <col min="20" max="20" width="10.140625" bestFit="1" customWidth="1"/>
    <col min="21" max="21" width="6.42578125" bestFit="1" customWidth="1"/>
    <col min="22" max="22" width="16.85546875" bestFit="1" customWidth="1"/>
    <col min="23" max="23" width="11" bestFit="1" customWidth="1"/>
    <col min="24" max="24" width="4.42578125" bestFit="1" customWidth="1"/>
    <col min="25" max="25" width="6.7109375" bestFit="1" customWidth="1"/>
    <col min="26" max="26" width="13.85546875" bestFit="1" customWidth="1"/>
    <col min="27" max="27" width="15.5703125" bestFit="1" customWidth="1"/>
    <col min="28" max="28" width="13.85546875" bestFit="1" customWidth="1"/>
    <col min="29" max="29" width="15.5703125" bestFit="1" customWidth="1"/>
    <col min="30" max="30" width="11.42578125" bestFit="1" customWidth="1"/>
    <col min="31" max="31" width="13.5703125" bestFit="1" customWidth="1"/>
    <col min="32" max="32" width="6" bestFit="1" customWidth="1"/>
    <col min="33" max="33" width="15.85546875" bestFit="1" customWidth="1"/>
    <col min="34" max="34" width="11.7109375" bestFit="1" customWidth="1"/>
    <col min="35" max="35" width="9.140625" bestFit="1" customWidth="1"/>
    <col min="36" max="36" width="6.85546875" bestFit="1" customWidth="1"/>
    <col min="37" max="37" width="11" bestFit="1" customWidth="1"/>
    <col min="38" max="38" width="6.140625" bestFit="1" customWidth="1"/>
    <col min="39" max="39" width="12.42578125" bestFit="1" customWidth="1"/>
    <col min="40" max="40" width="6.5703125" bestFit="1" customWidth="1"/>
    <col min="41" max="41" width="7.85546875" bestFit="1" customWidth="1"/>
    <col min="42" max="42" width="7.28515625" bestFit="1" customWidth="1"/>
    <col min="43" max="43" width="11.28515625" bestFit="1" customWidth="1"/>
    <col min="44" max="82" width="42.140625" bestFit="1" customWidth="1"/>
    <col min="83" max="83" width="47.140625" bestFit="1" customWidth="1"/>
    <col min="84" max="84" width="22.140625" bestFit="1" customWidth="1"/>
  </cols>
  <sheetData>
    <row r="2" spans="1:4" x14ac:dyDescent="0.25">
      <c r="A2" s="8" t="s">
        <v>8223</v>
      </c>
      <c r="B2" t="s">
        <v>8224</v>
      </c>
    </row>
    <row r="4" spans="1:4" x14ac:dyDescent="0.25">
      <c r="A4" s="8" t="s">
        <v>8401</v>
      </c>
      <c r="B4" s="8" t="s">
        <v>8355</v>
      </c>
    </row>
    <row r="5" spans="1:4" x14ac:dyDescent="0.25">
      <c r="A5" s="8" t="s">
        <v>8311</v>
      </c>
      <c r="B5" t="s">
        <v>8221</v>
      </c>
      <c r="C5" t="s">
        <v>8219</v>
      </c>
      <c r="D5" t="s">
        <v>8353</v>
      </c>
    </row>
    <row r="6" spans="1:4" x14ac:dyDescent="0.25">
      <c r="A6" s="9" t="s">
        <v>8336</v>
      </c>
      <c r="B6" s="10">
        <v>250</v>
      </c>
      <c r="C6" s="10">
        <v>412</v>
      </c>
      <c r="D6" s="10">
        <v>662</v>
      </c>
    </row>
    <row r="7" spans="1:4" x14ac:dyDescent="0.25">
      <c r="A7" s="9" t="s">
        <v>8340</v>
      </c>
      <c r="B7" s="10"/>
      <c r="C7" s="10">
        <v>240</v>
      </c>
      <c r="D7" s="10">
        <v>240</v>
      </c>
    </row>
    <row r="8" spans="1:4" x14ac:dyDescent="0.25">
      <c r="A8" s="9" t="s">
        <v>8317</v>
      </c>
      <c r="B8" s="10"/>
      <c r="C8" s="10">
        <v>164</v>
      </c>
      <c r="D8" s="10">
        <v>164</v>
      </c>
    </row>
    <row r="9" spans="1:4" x14ac:dyDescent="0.25">
      <c r="A9" s="9" t="s">
        <v>8325</v>
      </c>
      <c r="B9" s="10">
        <v>20</v>
      </c>
      <c r="C9" s="10">
        <v>138</v>
      </c>
      <c r="D9" s="10">
        <v>158</v>
      </c>
    </row>
    <row r="10" spans="1:4" x14ac:dyDescent="0.25">
      <c r="A10" s="9" t="s">
        <v>8345</v>
      </c>
      <c r="B10" s="10">
        <v>59</v>
      </c>
      <c r="C10" s="10">
        <v>68</v>
      </c>
      <c r="D10" s="10">
        <v>127</v>
      </c>
    </row>
    <row r="11" spans="1:4" x14ac:dyDescent="0.25">
      <c r="A11" s="9" t="s">
        <v>8324</v>
      </c>
      <c r="B11" s="10"/>
      <c r="C11" s="10">
        <v>103</v>
      </c>
      <c r="D11" s="10">
        <v>103</v>
      </c>
    </row>
    <row r="12" spans="1:4" x14ac:dyDescent="0.25">
      <c r="A12" s="9" t="s">
        <v>8334</v>
      </c>
      <c r="B12" s="10">
        <v>34</v>
      </c>
      <c r="C12" s="10">
        <v>62</v>
      </c>
      <c r="D12" s="10">
        <v>96</v>
      </c>
    </row>
    <row r="13" spans="1:4" x14ac:dyDescent="0.25">
      <c r="A13" s="9" t="s">
        <v>8346</v>
      </c>
      <c r="B13" s="10"/>
      <c r="C13" s="10">
        <v>52</v>
      </c>
      <c r="D13" s="10">
        <v>52</v>
      </c>
    </row>
    <row r="14" spans="1:4" x14ac:dyDescent="0.25">
      <c r="A14" s="9" t="s">
        <v>8347</v>
      </c>
      <c r="B14" s="10"/>
      <c r="C14" s="10">
        <v>49</v>
      </c>
      <c r="D14" s="10">
        <v>49</v>
      </c>
    </row>
    <row r="15" spans="1:4" x14ac:dyDescent="0.25">
      <c r="A15" s="9" t="s">
        <v>8332</v>
      </c>
      <c r="B15" s="10"/>
      <c r="C15" s="10">
        <v>49</v>
      </c>
      <c r="D15" s="10">
        <v>49</v>
      </c>
    </row>
    <row r="16" spans="1:4" x14ac:dyDescent="0.25">
      <c r="A16" s="9" t="s">
        <v>8353</v>
      </c>
      <c r="B16" s="10">
        <v>363</v>
      </c>
      <c r="C16" s="10">
        <v>1337</v>
      </c>
      <c r="D16" s="10">
        <v>1700</v>
      </c>
    </row>
    <row r="18" spans="9:9" x14ac:dyDescent="0.25">
      <c r="I18" t="s">
        <v>8404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33F2-EFDA-4352-8214-548080D6EA8A}">
  <dimension ref="A1:F47"/>
  <sheetViews>
    <sheetView topLeftCell="A10" workbookViewId="0">
      <selection activeCell="J38" sqref="J3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8365</v>
      </c>
      <c r="B2" t="s">
        <v>8310</v>
      </c>
    </row>
    <row r="4" spans="1:6" x14ac:dyDescent="0.25">
      <c r="A4" s="8" t="s">
        <v>8366</v>
      </c>
      <c r="B4" s="8" t="s">
        <v>8355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 x14ac:dyDescent="0.25">
      <c r="A6" s="9" t="s">
        <v>8336</v>
      </c>
      <c r="B6" s="10">
        <v>694</v>
      </c>
      <c r="C6" s="10">
        <v>353</v>
      </c>
      <c r="D6" s="10"/>
      <c r="E6" s="10">
        <v>19</v>
      </c>
      <c r="F6" s="10">
        <v>1066</v>
      </c>
    </row>
    <row r="7" spans="1:6" x14ac:dyDescent="0.25">
      <c r="A7" s="9" t="s">
        <v>8340</v>
      </c>
      <c r="B7" s="10">
        <v>260</v>
      </c>
      <c r="C7" s="10"/>
      <c r="D7" s="10"/>
      <c r="E7" s="10"/>
      <c r="F7" s="10">
        <v>260</v>
      </c>
    </row>
    <row r="8" spans="1:6" x14ac:dyDescent="0.25">
      <c r="A8" s="9" t="s">
        <v>8317</v>
      </c>
      <c r="B8" s="10">
        <v>180</v>
      </c>
      <c r="C8" s="10"/>
      <c r="D8" s="10"/>
      <c r="E8" s="10"/>
      <c r="F8" s="10">
        <v>180</v>
      </c>
    </row>
    <row r="9" spans="1:6" x14ac:dyDescent="0.25">
      <c r="A9" s="9" t="s">
        <v>8325</v>
      </c>
      <c r="B9" s="10">
        <v>140</v>
      </c>
      <c r="C9" s="10">
        <v>20</v>
      </c>
      <c r="D9" s="10"/>
      <c r="E9" s="10"/>
      <c r="F9" s="10">
        <v>160</v>
      </c>
    </row>
    <row r="10" spans="1:6" x14ac:dyDescent="0.25">
      <c r="A10" s="9" t="s">
        <v>8324</v>
      </c>
      <c r="B10" s="10">
        <v>140</v>
      </c>
      <c r="C10" s="10"/>
      <c r="D10" s="10"/>
      <c r="E10" s="10"/>
      <c r="F10" s="10">
        <v>140</v>
      </c>
    </row>
    <row r="11" spans="1:6" x14ac:dyDescent="0.25">
      <c r="A11" s="9" t="s">
        <v>8334</v>
      </c>
      <c r="B11" s="10">
        <v>103</v>
      </c>
      <c r="C11" s="10">
        <v>57</v>
      </c>
      <c r="D11" s="10"/>
      <c r="E11" s="10"/>
      <c r="F11" s="10">
        <v>160</v>
      </c>
    </row>
    <row r="12" spans="1:6" x14ac:dyDescent="0.25">
      <c r="A12" s="9" t="s">
        <v>8345</v>
      </c>
      <c r="B12" s="10">
        <v>85</v>
      </c>
      <c r="C12" s="10">
        <v>80</v>
      </c>
      <c r="D12" s="10">
        <v>17</v>
      </c>
      <c r="E12" s="10">
        <v>5</v>
      </c>
      <c r="F12" s="10">
        <v>187</v>
      </c>
    </row>
    <row r="13" spans="1:6" x14ac:dyDescent="0.25">
      <c r="A13" s="9" t="s">
        <v>8346</v>
      </c>
      <c r="B13" s="10">
        <v>80</v>
      </c>
      <c r="C13" s="10"/>
      <c r="D13" s="10"/>
      <c r="E13" s="10"/>
      <c r="F13" s="10">
        <v>80</v>
      </c>
    </row>
    <row r="14" spans="1:6" x14ac:dyDescent="0.25">
      <c r="A14" s="9" t="s">
        <v>8330</v>
      </c>
      <c r="B14" s="10">
        <v>60</v>
      </c>
      <c r="C14" s="10">
        <v>60</v>
      </c>
      <c r="D14" s="10">
        <v>20</v>
      </c>
      <c r="E14" s="10"/>
      <c r="F14" s="10">
        <v>140</v>
      </c>
    </row>
    <row r="15" spans="1:6" x14ac:dyDescent="0.25">
      <c r="A15" s="9" t="s">
        <v>8347</v>
      </c>
      <c r="B15" s="10">
        <v>60</v>
      </c>
      <c r="C15" s="10"/>
      <c r="D15" s="10"/>
      <c r="E15" s="10"/>
      <c r="F15" s="10">
        <v>60</v>
      </c>
    </row>
    <row r="16" spans="1:6" x14ac:dyDescent="0.25">
      <c r="A16" s="9" t="s">
        <v>8342</v>
      </c>
      <c r="B16" s="10">
        <v>60</v>
      </c>
      <c r="C16" s="10"/>
      <c r="D16" s="10"/>
      <c r="E16" s="10"/>
      <c r="F16" s="10">
        <v>60</v>
      </c>
    </row>
    <row r="17" spans="1:6" x14ac:dyDescent="0.25">
      <c r="A17" s="9" t="s">
        <v>8332</v>
      </c>
      <c r="B17" s="10">
        <v>60</v>
      </c>
      <c r="C17" s="10"/>
      <c r="D17" s="10"/>
      <c r="E17" s="10"/>
      <c r="F17" s="10">
        <v>60</v>
      </c>
    </row>
    <row r="18" spans="1:6" x14ac:dyDescent="0.25">
      <c r="A18" s="9" t="s">
        <v>8344</v>
      </c>
      <c r="B18" s="10">
        <v>40</v>
      </c>
      <c r="C18" s="10">
        <v>2</v>
      </c>
      <c r="D18" s="10">
        <v>18</v>
      </c>
      <c r="E18" s="10"/>
      <c r="F18" s="10">
        <v>60</v>
      </c>
    </row>
    <row r="19" spans="1:6" x14ac:dyDescent="0.25">
      <c r="A19" s="9" t="s">
        <v>8319</v>
      </c>
      <c r="B19" s="10">
        <v>40</v>
      </c>
      <c r="C19" s="10"/>
      <c r="D19" s="10"/>
      <c r="E19" s="10"/>
      <c r="F19" s="10">
        <v>40</v>
      </c>
    </row>
    <row r="20" spans="1:6" x14ac:dyDescent="0.25">
      <c r="A20" s="9" t="s">
        <v>8316</v>
      </c>
      <c r="B20" s="10">
        <v>40</v>
      </c>
      <c r="C20" s="10"/>
      <c r="D20" s="10"/>
      <c r="E20" s="10"/>
      <c r="F20" s="10">
        <v>40</v>
      </c>
    </row>
    <row r="21" spans="1:6" x14ac:dyDescent="0.25">
      <c r="A21" s="9" t="s">
        <v>8337</v>
      </c>
      <c r="B21" s="10">
        <v>40</v>
      </c>
      <c r="C21" s="10"/>
      <c r="D21" s="10"/>
      <c r="E21" s="10"/>
      <c r="F21" s="10">
        <v>40</v>
      </c>
    </row>
    <row r="22" spans="1:6" x14ac:dyDescent="0.25">
      <c r="A22" s="9" t="s">
        <v>8343</v>
      </c>
      <c r="B22" s="10">
        <v>34</v>
      </c>
      <c r="C22" s="10"/>
      <c r="D22" s="10"/>
      <c r="E22" s="10">
        <v>6</v>
      </c>
      <c r="F22" s="10">
        <v>40</v>
      </c>
    </row>
    <row r="23" spans="1:6" x14ac:dyDescent="0.25">
      <c r="A23" s="9" t="s">
        <v>8350</v>
      </c>
      <c r="B23" s="10">
        <v>20</v>
      </c>
      <c r="C23" s="10">
        <v>120</v>
      </c>
      <c r="D23" s="10">
        <v>60</v>
      </c>
      <c r="E23" s="10"/>
      <c r="F23" s="10">
        <v>200</v>
      </c>
    </row>
    <row r="24" spans="1:6" x14ac:dyDescent="0.25">
      <c r="A24" s="9" t="s">
        <v>8328</v>
      </c>
      <c r="B24" s="10">
        <v>20</v>
      </c>
      <c r="C24" s="10"/>
      <c r="D24" s="10"/>
      <c r="E24" s="10"/>
      <c r="F24" s="10">
        <v>20</v>
      </c>
    </row>
    <row r="25" spans="1:6" x14ac:dyDescent="0.25">
      <c r="A25" s="9" t="s">
        <v>8338</v>
      </c>
      <c r="B25" s="10">
        <v>20</v>
      </c>
      <c r="C25" s="10"/>
      <c r="D25" s="10"/>
      <c r="E25" s="10"/>
      <c r="F25" s="10">
        <v>20</v>
      </c>
    </row>
    <row r="26" spans="1:6" x14ac:dyDescent="0.25">
      <c r="A26" s="9" t="s">
        <v>8327</v>
      </c>
      <c r="B26" s="10">
        <v>9</v>
      </c>
      <c r="C26" s="10">
        <v>11</v>
      </c>
      <c r="D26" s="10"/>
      <c r="E26" s="10"/>
      <c r="F26" s="10">
        <v>20</v>
      </c>
    </row>
    <row r="27" spans="1:6" x14ac:dyDescent="0.25">
      <c r="A27" s="9" t="s">
        <v>8349</v>
      </c>
      <c r="B27" s="10"/>
      <c r="C27" s="10">
        <v>100</v>
      </c>
      <c r="D27" s="10"/>
      <c r="E27" s="10"/>
      <c r="F27" s="10">
        <v>100</v>
      </c>
    </row>
    <row r="28" spans="1:6" x14ac:dyDescent="0.25">
      <c r="A28" s="9" t="s">
        <v>8333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8312</v>
      </c>
      <c r="B29" s="10"/>
      <c r="C29" s="10">
        <v>100</v>
      </c>
      <c r="D29" s="10"/>
      <c r="E29" s="10"/>
      <c r="F29" s="10">
        <v>100</v>
      </c>
    </row>
    <row r="30" spans="1:6" x14ac:dyDescent="0.25">
      <c r="A30" s="9" t="s">
        <v>8313</v>
      </c>
      <c r="B30" s="10"/>
      <c r="C30" s="10"/>
      <c r="D30" s="10">
        <v>20</v>
      </c>
      <c r="E30" s="10"/>
      <c r="F30" s="10">
        <v>20</v>
      </c>
    </row>
    <row r="31" spans="1:6" x14ac:dyDescent="0.25">
      <c r="A31" s="9" t="s">
        <v>8323</v>
      </c>
      <c r="B31" s="10"/>
      <c r="C31" s="10">
        <v>20</v>
      </c>
      <c r="D31" s="10"/>
      <c r="E31" s="10"/>
      <c r="F31" s="10">
        <v>20</v>
      </c>
    </row>
    <row r="32" spans="1:6" x14ac:dyDescent="0.25">
      <c r="A32" s="9" t="s">
        <v>8335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60</v>
      </c>
      <c r="D33" s="10">
        <v>100</v>
      </c>
      <c r="E33" s="10"/>
      <c r="F33" s="10">
        <v>160</v>
      </c>
    </row>
    <row r="34" spans="1:6" x14ac:dyDescent="0.25">
      <c r="A34" s="9" t="s">
        <v>8318</v>
      </c>
      <c r="B34" s="10"/>
      <c r="C34" s="10">
        <v>80</v>
      </c>
      <c r="D34" s="10"/>
      <c r="E34" s="10"/>
      <c r="F34" s="10">
        <v>80</v>
      </c>
    </row>
    <row r="35" spans="1:6" x14ac:dyDescent="0.25">
      <c r="A35" s="9" t="s">
        <v>8329</v>
      </c>
      <c r="B35" s="10"/>
      <c r="C35" s="10">
        <v>40</v>
      </c>
      <c r="D35" s="10"/>
      <c r="E35" s="10"/>
      <c r="F35" s="10">
        <v>40</v>
      </c>
    </row>
    <row r="36" spans="1:6" x14ac:dyDescent="0.25">
      <c r="A36" s="9" t="s">
        <v>8326</v>
      </c>
      <c r="B36" s="10"/>
      <c r="C36" s="10">
        <v>60</v>
      </c>
      <c r="D36" s="10"/>
      <c r="E36" s="10"/>
      <c r="F36" s="10">
        <v>60</v>
      </c>
    </row>
    <row r="37" spans="1:6" x14ac:dyDescent="0.25">
      <c r="A37" s="9" t="s">
        <v>8321</v>
      </c>
      <c r="B37" s="10"/>
      <c r="C37" s="10">
        <v>40</v>
      </c>
      <c r="D37" s="10"/>
      <c r="E37" s="10"/>
      <c r="F37" s="10">
        <v>40</v>
      </c>
    </row>
    <row r="38" spans="1:6" x14ac:dyDescent="0.25">
      <c r="A38" s="9" t="s">
        <v>8322</v>
      </c>
      <c r="B38" s="10"/>
      <c r="C38" s="10">
        <v>120</v>
      </c>
      <c r="D38" s="10">
        <v>20</v>
      </c>
      <c r="E38" s="10"/>
      <c r="F38" s="10">
        <v>140</v>
      </c>
    </row>
    <row r="39" spans="1:6" x14ac:dyDescent="0.25">
      <c r="A39" s="9" t="s">
        <v>8314</v>
      </c>
      <c r="B39" s="10"/>
      <c r="C39" s="10"/>
      <c r="D39" s="10">
        <v>24</v>
      </c>
      <c r="E39" s="10"/>
      <c r="F39" s="10">
        <v>24</v>
      </c>
    </row>
    <row r="40" spans="1:6" x14ac:dyDescent="0.25">
      <c r="A40" s="9" t="s">
        <v>8348</v>
      </c>
      <c r="B40" s="10"/>
      <c r="C40" s="10">
        <v>47</v>
      </c>
      <c r="D40" s="10">
        <v>10</v>
      </c>
      <c r="E40" s="10"/>
      <c r="F40" s="10">
        <v>57</v>
      </c>
    </row>
    <row r="41" spans="1:6" x14ac:dyDescent="0.25">
      <c r="A41" s="9" t="s">
        <v>8339</v>
      </c>
      <c r="B41" s="10"/>
      <c r="C41" s="10">
        <v>20</v>
      </c>
      <c r="D41" s="10"/>
      <c r="E41" s="10"/>
      <c r="F41" s="10">
        <v>20</v>
      </c>
    </row>
    <row r="42" spans="1:6" x14ac:dyDescent="0.25">
      <c r="A42" s="9" t="s">
        <v>8331</v>
      </c>
      <c r="B42" s="10"/>
      <c r="C42" s="10">
        <v>20</v>
      </c>
      <c r="D42" s="10"/>
      <c r="E42" s="10"/>
      <c r="F42" s="10">
        <v>20</v>
      </c>
    </row>
    <row r="43" spans="1:6" x14ac:dyDescent="0.25">
      <c r="A43" s="9" t="s">
        <v>8315</v>
      </c>
      <c r="B43" s="10"/>
      <c r="C43" s="10">
        <v>40</v>
      </c>
      <c r="D43" s="10"/>
      <c r="E43" s="10"/>
      <c r="F43" s="10">
        <v>40</v>
      </c>
    </row>
    <row r="44" spans="1:6" x14ac:dyDescent="0.25">
      <c r="A44" s="9" t="s">
        <v>8352</v>
      </c>
      <c r="B44" s="10"/>
      <c r="C44" s="10"/>
      <c r="D44" s="10">
        <v>20</v>
      </c>
      <c r="E44" s="10"/>
      <c r="F44" s="10">
        <v>20</v>
      </c>
    </row>
    <row r="45" spans="1:6" x14ac:dyDescent="0.25">
      <c r="A45" s="9" t="s">
        <v>8341</v>
      </c>
      <c r="B45" s="10"/>
      <c r="C45" s="10"/>
      <c r="D45" s="10">
        <v>40</v>
      </c>
      <c r="E45" s="10"/>
      <c r="F45" s="10">
        <v>40</v>
      </c>
    </row>
    <row r="46" spans="1:6" x14ac:dyDescent="0.25">
      <c r="A46" s="9" t="s">
        <v>8320</v>
      </c>
      <c r="B46" s="10"/>
      <c r="C46" s="10">
        <v>40</v>
      </c>
      <c r="D46" s="10"/>
      <c r="E46" s="10">
        <v>20</v>
      </c>
      <c r="F46" s="10">
        <v>60</v>
      </c>
    </row>
    <row r="47" spans="1:6" x14ac:dyDescent="0.25">
      <c r="A47" s="9" t="s">
        <v>8353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StackedPivot1</vt:lpstr>
      <vt:lpstr>Stacked_Pivot2 (2)</vt:lpstr>
      <vt:lpstr>Line Graph</vt:lpstr>
      <vt:lpstr>Line_graph_End_Date</vt:lpstr>
      <vt:lpstr>Outcomes_Based_Goals</vt:lpstr>
      <vt:lpstr>Duration Graph</vt:lpstr>
      <vt:lpstr>Stacked_Pivot2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Bek</cp:lastModifiedBy>
  <dcterms:created xsi:type="dcterms:W3CDTF">2017-04-20T15:17:24Z</dcterms:created>
  <dcterms:modified xsi:type="dcterms:W3CDTF">2019-08-25T08:41:14Z</dcterms:modified>
</cp:coreProperties>
</file>