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filterPrivacy="1" defaultThemeVersion="166925"/>
  <xr:revisionPtr revIDLastSave="0" documentId="13_ncr:1_{45C51F64-E282-4FB5-A4A6-541F3F8BA024}" xr6:coauthVersionLast="47" xr6:coauthVersionMax="47" xr10:uidLastSave="{00000000-0000-0000-0000-000000000000}"/>
  <bookViews>
    <workbookView xWindow="-120" yWindow="-120" windowWidth="29040" windowHeight="15840" xr2:uid="{621B8807-2E69-40D7-82FB-F3885F278772}"/>
  </bookViews>
  <sheets>
    <sheet name="Sheet1" sheetId="1" r:id="rId1"/>
    <sheet name="List" sheetId="4" r:id="rId2"/>
  </sheets>
  <definedNames>
    <definedName name="list_shapes">List!$B$3:$B$61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0" i="1" l="1"/>
  <c r="F16" i="1" l="1"/>
  <c r="F17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9" i="1"/>
  <c r="F78" i="1"/>
  <c r="F64" i="1"/>
  <c r="F63" i="1"/>
  <c r="F62" i="1"/>
  <c r="H62" i="1" s="1"/>
  <c r="F51" i="1"/>
  <c r="F52" i="1"/>
  <c r="F53" i="1"/>
  <c r="F43" i="1"/>
  <c r="F42" i="1"/>
  <c r="F8" i="1"/>
  <c r="F9" i="1"/>
  <c r="F7" i="1"/>
  <c r="F26" i="1"/>
  <c r="F27" i="1"/>
  <c r="F28" i="1"/>
  <c r="F29" i="1"/>
  <c r="F30" i="1"/>
  <c r="F31" i="1"/>
  <c r="B57" i="1"/>
  <c r="F48" i="1"/>
  <c r="F49" i="1"/>
  <c r="F14" i="1"/>
  <c r="F13" i="1"/>
  <c r="F12" i="1"/>
  <c r="F10" i="1"/>
  <c r="F11" i="1"/>
  <c r="F15" i="1"/>
  <c r="F18" i="1"/>
  <c r="F19" i="1"/>
  <c r="F20" i="1"/>
  <c r="F21" i="1"/>
  <c r="F22" i="1"/>
  <c r="F23" i="1"/>
  <c r="F24" i="1"/>
  <c r="F25" i="1"/>
  <c r="F32" i="1"/>
  <c r="F33" i="1"/>
  <c r="F34" i="1"/>
  <c r="F35" i="1"/>
  <c r="F36" i="1"/>
  <c r="F37" i="1"/>
  <c r="F38" i="1"/>
  <c r="F39" i="1"/>
  <c r="F41" i="1"/>
  <c r="F44" i="1"/>
  <c r="F45" i="1"/>
  <c r="F46" i="1"/>
  <c r="F47" i="1"/>
  <c r="F50" i="1"/>
  <c r="F54" i="1"/>
  <c r="F6" i="1"/>
  <c r="F58" i="1" l="1"/>
  <c r="F57" i="1" s="1"/>
  <c r="F8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tc={849C859F-CC71-4A2C-A27E-CDFDA1E0C4F9}</author>
    <author>tc={32452389-6729-4768-81B6-41B0DD83D08A}</author>
  </authors>
  <commentList>
    <comment ref="C6" authorId="0" shapeId="0" xr:uid="{849C859F-CC71-4A2C-A27E-CDFDA1E0C4F9}">
      <text>
        <t>[Threaded comment]
Your version of Excel allows you to read this threaded comment; however, any edits to it will get removed if the file is opened in a newer version of Excel. Learn more: https://go.microsoft.com/fwlink/?linkid=870924
Comment:
    Can be of type DISCHARGE or SUCTION</t>
      </text>
    </comment>
    <comment ref="C40" authorId="1" shapeId="0" xr:uid="{32452389-6729-4768-81B6-41B0DD83D08A}">
      <text>
        <t>[Threaded comment]
Your version of Excel allows you to read this threaded comment; however, any edits to it will get removed if the file is opened in a newer version of Excel. Learn more: https://go.microsoft.com/fwlink/?linkid=870924
Comment:
    Undocumented keyword</t>
      </text>
    </comment>
  </commentList>
</comments>
</file>

<file path=xl/sharedStrings.xml><?xml version="1.0" encoding="utf-8"?>
<sst xmlns="http://schemas.openxmlformats.org/spreadsheetml/2006/main" count="238" uniqueCount="141">
  <si>
    <t>SUCTION-GROUP</t>
  </si>
  <si>
    <t>DISCHARGE-CIRCUIT</t>
  </si>
  <si>
    <t>cmd</t>
  </si>
  <si>
    <t>key</t>
  </si>
  <si>
    <t>REFG-SYSTEM</t>
  </si>
  <si>
    <t>CONDENSER</t>
  </si>
  <si>
    <t>REFG-CIRCUIT</t>
  </si>
  <si>
    <t>COMPRESSOR</t>
  </si>
  <si>
    <t>EQUIP-CTRL</t>
  </si>
  <si>
    <t>LOAD-MANAGEMENT</t>
  </si>
  <si>
    <t>SUBCOOLER</t>
  </si>
  <si>
    <t>DESUPERHEATER</t>
  </si>
  <si>
    <t>SYSTEM</t>
  </si>
  <si>
    <t>ZONE</t>
  </si>
  <si>
    <t>PROCESS-LOAD</t>
  </si>
  <si>
    <t>LIKE</t>
  </si>
  <si>
    <t>CONDENSERS-1</t>
  </si>
  <si>
    <t>CONDENSERS-2</t>
  </si>
  <si>
    <t>CONDENSERS-3</t>
  </si>
  <si>
    <t>CONDENSERS-4</t>
  </si>
  <si>
    <t>CONDENSERS-5</t>
  </si>
  <si>
    <t>EQUIP-CTRLS-1</t>
  </si>
  <si>
    <t>EQUIP-CTRLS-2</t>
  </si>
  <si>
    <t>EQUIP-CTRLS-3</t>
  </si>
  <si>
    <t>EQUIP-CTRLS-4</t>
  </si>
  <si>
    <t>EQUIP-CTRLS-5</t>
  </si>
  <si>
    <t>LIQUID-CIRCUIT</t>
  </si>
  <si>
    <t>SUCTION-CIRCUIT</t>
  </si>
  <si>
    <t>SUBCOOL-CIRCUIT</t>
  </si>
  <si>
    <t>CONTROL-ZONE</t>
  </si>
  <si>
    <t>REFG-LIQUID-CKT</t>
  </si>
  <si>
    <t>REFG-SUCTION-CKT</t>
  </si>
  <si>
    <t>SPACE</t>
  </si>
  <si>
    <t>REFG-HTREC-CKT</t>
  </si>
  <si>
    <t xml:space="preserve">HTREC-HX </t>
  </si>
  <si>
    <t>CONDITIONED</t>
  </si>
  <si>
    <t>UNCONDITIONED</t>
  </si>
  <si>
    <t>cmd,key</t>
  </si>
  <si>
    <t>These combinations of DOE2R command/keyword represent links between components in the model.</t>
  </si>
  <si>
    <t>In order to draw a diagram of the refrigeration system, we need to extract parent and child U-Names for each such link.</t>
  </si>
  <si>
    <t>polygon</t>
  </si>
  <si>
    <t>ellipse</t>
  </si>
  <si>
    <t>oval</t>
  </si>
  <si>
    <t>circle</t>
  </si>
  <si>
    <t>point</t>
  </si>
  <si>
    <t>egg</t>
  </si>
  <si>
    <t>triangle</t>
  </si>
  <si>
    <t>plaintext</t>
  </si>
  <si>
    <t>plain</t>
  </si>
  <si>
    <t>diamond</t>
  </si>
  <si>
    <t>trapezium</t>
  </si>
  <si>
    <t>parallelogram</t>
  </si>
  <si>
    <t>house</t>
  </si>
  <si>
    <t>pentagon</t>
  </si>
  <si>
    <t>hexagon</t>
  </si>
  <si>
    <t>septagon</t>
  </si>
  <si>
    <t>octagon</t>
  </si>
  <si>
    <t>doublecircle</t>
  </si>
  <si>
    <t>doubleoctagon</t>
  </si>
  <si>
    <t>tripleoctagon</t>
  </si>
  <si>
    <t>invtriangle</t>
  </si>
  <si>
    <t>invtrapezium</t>
  </si>
  <si>
    <t>invhouse</t>
  </si>
  <si>
    <t>Mdiamond</t>
  </si>
  <si>
    <t>Msquare</t>
  </si>
  <si>
    <t>Mcircle</t>
  </si>
  <si>
    <t>rect</t>
  </si>
  <si>
    <t>rectangle</t>
  </si>
  <si>
    <t>square</t>
  </si>
  <si>
    <t>star</t>
  </si>
  <si>
    <t>none</t>
  </si>
  <si>
    <t>underline</t>
  </si>
  <si>
    <t>cylinder</t>
  </si>
  <si>
    <t>note</t>
  </si>
  <si>
    <t>tab</t>
  </si>
  <si>
    <t>folder</t>
  </si>
  <si>
    <t>box3d</t>
  </si>
  <si>
    <t>component</t>
  </si>
  <si>
    <t>promoter</t>
  </si>
  <si>
    <t>cds</t>
  </si>
  <si>
    <t>terminator</t>
  </si>
  <si>
    <t>utr</t>
  </si>
  <si>
    <t>primersite</t>
  </si>
  <si>
    <t>restrictionsite</t>
  </si>
  <si>
    <t>fivepoverhang</t>
  </si>
  <si>
    <t>threepoverhang</t>
  </si>
  <si>
    <t>noverhang</t>
  </si>
  <si>
    <t>assembly</t>
  </si>
  <si>
    <t>signature</t>
  </si>
  <si>
    <t>insulator</t>
  </si>
  <si>
    <t>ribosite</t>
  </si>
  <si>
    <t>rnastab</t>
  </si>
  <si>
    <t>proteasesite</t>
  </si>
  <si>
    <t>proteinstab</t>
  </si>
  <si>
    <t>rpromoter</t>
  </si>
  <si>
    <t>rarrow</t>
  </si>
  <si>
    <t>larrow</t>
  </si>
  <si>
    <t>lpromoter</t>
  </si>
  <si>
    <t>box</t>
  </si>
  <si>
    <t>list_shapes</t>
  </si>
  <si>
    <t>shape</t>
  </si>
  <si>
    <t>Warning: using box for unknown shape cylinder</t>
  </si>
  <si>
    <t>color</t>
  </si>
  <si>
    <t>aliceblue</t>
  </si>
  <si>
    <t>antiquewhite</t>
  </si>
  <si>
    <t>azure</t>
  </si>
  <si>
    <t>beige</t>
  </si>
  <si>
    <t>bisque</t>
  </si>
  <si>
    <t>blanchedalmond</t>
  </si>
  <si>
    <t>burlywood</t>
  </si>
  <si>
    <t>lemonchiffon</t>
  </si>
  <si>
    <t>lightgrey</t>
  </si>
  <si>
    <t>palegreen</t>
  </si>
  <si>
    <t>seashell</t>
  </si>
  <si>
    <t>COMPRESSORS-1</t>
  </si>
  <si>
    <t>COMPRESSORS-2</t>
  </si>
  <si>
    <t>COMPRESSORS-3</t>
  </si>
  <si>
    <t>COMPRESSORS-4</t>
  </si>
  <si>
    <t>COMPRESSORS-5</t>
  </si>
  <si>
    <t>HGB-SUCTION</t>
  </si>
  <si>
    <t>HGB-LIQUID</t>
  </si>
  <si>
    <t>DESUPER-CIRCUIT</t>
  </si>
  <si>
    <t>CIRCULATION-LOOP</t>
  </si>
  <si>
    <t>PROCESS-ZONE</t>
  </si>
  <si>
    <t>type</t>
  </si>
  <si>
    <t>DISCHARGE</t>
  </si>
  <si>
    <t>LIQUID</t>
  </si>
  <si>
    <t>SUCTION</t>
  </si>
  <si>
    <t>AIR-COOLED</t>
  </si>
  <si>
    <t>EVAPORATIVE</t>
  </si>
  <si>
    <t>CASCADED</t>
  </si>
  <si>
    <t>white</t>
  </si>
  <si>
    <t>/set312/1</t>
  </si>
  <si>
    <t>/set312/2</t>
  </si>
  <si>
    <t>/set312/3</t>
  </si>
  <si>
    <t>/pastel19/1</t>
  </si>
  <si>
    <t>/pastel19/2</t>
  </si>
  <si>
    <t>/pastel19/3</t>
  </si>
  <si>
    <t>DISCHARGE,SUCTION</t>
  </si>
  <si>
    <t>class</t>
  </si>
  <si>
    <t>SUCTION-GROUP,REFG-CIRCUIT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</si>
</sst>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514350</xdr:colOff>
          <xdr:row>4</xdr:row>
          <xdr:rowOff>0</xdr:rowOff>
        </xdr:from>
        <xdr:to>
          <xdr:col>16</xdr:col>
          <xdr:colOff>38100</xdr:colOff>
          <xdr:row>47</xdr:row>
          <xdr:rowOff>38100</xdr:rowOff>
        </xdr:to>
        <xdr:sp macro="" textlink="">
          <xdr:nvSpPr>
            <xdr:cNvPr id="1025" name="TextBox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6" dT="2021-06-07T22:21:41.79" personId="{00000000-0000-0000-0000-000000000000}" id="{849C859F-CC71-4A2C-A27E-CDFDA1E0C4F9}">
    <text>Can be of type DISCHARGE or SUCTION</text>
  </threadedComment>
  <threadedComment ref="C40" dT="2021-06-07T22:21:08.36" personId="{00000000-0000-0000-0000-000000000000}" id="{32452389-6729-4768-81B6-41B0DD83D08A}">
    <text>Undocumented keyword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microsoft.com/office/2017/10/relationships/threadedComment" Target="../threadedComments/threadedComment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E1F9-247E-47D3-872A-727E2D6A85A8}">
  <sheetPr codeName="Sheet1"/>
  <dimension ref="B2:H81"/>
  <sheetViews>
    <sheetView tabSelected="1" topLeftCell="A25" zoomScale="80" zoomScaleNormal="80" workbookViewId="0">
      <selection activeCell="F9" sqref="F9"/>
    </sheetView>
  </sheetViews>
  <sheetFormatPr defaultRowHeight="15" x14ac:dyDescent="0.25"/>
  <cols>
    <col min="2" max="2" width="30.140625" customWidth="1"/>
    <col min="3" max="3" width="20.28515625" bestFit="1" customWidth="1"/>
    <col min="4" max="5" width="20.28515625" customWidth="1"/>
    <col min="6" max="6" width="63" customWidth="1"/>
    <col min="7" max="7" width="9.140625" customWidth="1"/>
  </cols>
  <sheetData>
    <row r="2" spans="2:6" x14ac:dyDescent="0.25">
      <c r="B2" t="s">
        <v>38</v>
      </c>
    </row>
    <row r="3" spans="2:6" x14ac:dyDescent="0.25">
      <c r="B3" t="s">
        <v>39</v>
      </c>
    </row>
    <row r="5" spans="2:6" x14ac:dyDescent="0.25">
      <c r="B5" s="2" t="s">
        <v>2</v>
      </c>
      <c r="C5" s="2" t="s">
        <v>3</v>
      </c>
      <c r="D5" s="2" t="s">
        <v>139</v>
      </c>
      <c r="E5" s="2" t="s">
        <v>124</v>
      </c>
      <c r="F5" s="2" t="s">
        <v>37</v>
      </c>
    </row>
    <row r="6" spans="2:6" x14ac:dyDescent="0.25">
      <c r="B6" s="1" t="s">
        <v>0</v>
      </c>
      <c r="C6" s="1" t="s">
        <v>1</v>
      </c>
      <c r="D6" s="1" t="s">
        <v>6</v>
      </c>
      <c r="E6" s="1" t="s">
        <v>138</v>
      </c>
      <c r="F6" s="1" t="str">
        <f>"('"&amp;B6&amp;"','"&amp;C6&amp;"')"</f>
        <v>('SUCTION-GROUP','DISCHARGE-CIRCUIT')</v>
      </c>
    </row>
    <row r="7" spans="2:6" x14ac:dyDescent="0.25">
      <c r="B7" s="1" t="s">
        <v>0</v>
      </c>
      <c r="C7" s="1" t="s">
        <v>8</v>
      </c>
      <c r="D7" s="1" t="s">
        <v>8</v>
      </c>
      <c r="E7" s="1"/>
      <c r="F7" s="1" t="str">
        <f>"('"&amp;B7&amp;"','"&amp;C7&amp;"')"</f>
        <v>('SUCTION-GROUP','EQUIP-CTRL')</v>
      </c>
    </row>
    <row r="8" spans="2:6" x14ac:dyDescent="0.25">
      <c r="B8" s="1" t="s">
        <v>0</v>
      </c>
      <c r="C8" s="1" t="s">
        <v>119</v>
      </c>
      <c r="D8" s="1"/>
      <c r="E8" s="1"/>
      <c r="F8" s="1" t="str">
        <f t="shared" ref="F8:F9" si="0">"('"&amp;B8&amp;"','"&amp;C8&amp;"')"</f>
        <v>('SUCTION-GROUP','HGB-SUCTION')</v>
      </c>
    </row>
    <row r="9" spans="2:6" x14ac:dyDescent="0.25">
      <c r="B9" s="1" t="s">
        <v>0</v>
      </c>
      <c r="C9" s="1" t="s">
        <v>120</v>
      </c>
      <c r="D9" s="1"/>
      <c r="E9" s="1"/>
      <c r="F9" s="1" t="str">
        <f t="shared" si="0"/>
        <v>('SUCTION-GROUP','HGB-LIQUID')</v>
      </c>
    </row>
    <row r="10" spans="2:6" x14ac:dyDescent="0.25">
      <c r="B10" s="1" t="s">
        <v>4</v>
      </c>
      <c r="C10" s="1" t="s">
        <v>8</v>
      </c>
      <c r="D10" s="1" t="s">
        <v>8</v>
      </c>
      <c r="E10" s="1"/>
      <c r="F10" s="1" t="str">
        <f t="shared" ref="F10:F15" si="1">"('"&amp;B10&amp;"','"&amp;C10&amp;"')"</f>
        <v>('REFG-SYSTEM','EQUIP-CTRL')</v>
      </c>
    </row>
    <row r="11" spans="2:6" x14ac:dyDescent="0.25">
      <c r="B11" s="1" t="s">
        <v>6</v>
      </c>
      <c r="C11" s="1" t="s">
        <v>4</v>
      </c>
      <c r="D11" s="1" t="s">
        <v>4</v>
      </c>
      <c r="E11" s="1"/>
      <c r="F11" s="1" t="str">
        <f t="shared" si="1"/>
        <v>('REFG-CIRCUIT','REFG-SYSTEM')</v>
      </c>
    </row>
    <row r="12" spans="2:6" x14ac:dyDescent="0.25">
      <c r="B12" s="1" t="s">
        <v>6</v>
      </c>
      <c r="C12" s="1" t="s">
        <v>0</v>
      </c>
      <c r="D12" s="1" t="s">
        <v>140</v>
      </c>
      <c r="E12" s="1"/>
      <c r="F12" s="1" t="str">
        <f t="shared" si="1"/>
        <v>('REFG-CIRCUIT','SUCTION-GROUP')</v>
      </c>
    </row>
    <row r="13" spans="2:6" x14ac:dyDescent="0.25">
      <c r="B13" s="1" t="s">
        <v>6</v>
      </c>
      <c r="C13" s="1" t="s">
        <v>10</v>
      </c>
      <c r="D13" s="1"/>
      <c r="E13" s="1"/>
      <c r="F13" s="1" t="str">
        <f t="shared" si="1"/>
        <v>('REFG-CIRCUIT','SUBCOOLER')</v>
      </c>
    </row>
    <row r="14" spans="2:6" x14ac:dyDescent="0.25">
      <c r="B14" s="1" t="s">
        <v>6</v>
      </c>
      <c r="C14" s="1" t="s">
        <v>11</v>
      </c>
      <c r="D14" s="1"/>
      <c r="E14" s="1"/>
      <c r="F14" s="1" t="str">
        <f t="shared" si="1"/>
        <v>('REFG-CIRCUIT','DESUPERHEATER')</v>
      </c>
    </row>
    <row r="15" spans="2:6" x14ac:dyDescent="0.25">
      <c r="B15" s="1" t="s">
        <v>5</v>
      </c>
      <c r="C15" s="1" t="s">
        <v>4</v>
      </c>
      <c r="D15" s="1"/>
      <c r="E15" s="1"/>
      <c r="F15" s="1" t="str">
        <f t="shared" si="1"/>
        <v>('CONDENSER','REFG-SYSTEM')</v>
      </c>
    </row>
    <row r="16" spans="2:6" x14ac:dyDescent="0.25">
      <c r="B16" s="1" t="s">
        <v>5</v>
      </c>
      <c r="C16" s="1" t="s">
        <v>26</v>
      </c>
      <c r="D16" s="1"/>
      <c r="E16" s="1"/>
      <c r="F16" s="1" t="str">
        <f t="shared" ref="F16:F17" si="2">"('"&amp;B16&amp;"','"&amp;C16&amp;"')"</f>
        <v>('CONDENSER','LIQUID-CIRCUIT')</v>
      </c>
    </row>
    <row r="17" spans="2:6" x14ac:dyDescent="0.25">
      <c r="B17" s="1" t="s">
        <v>5</v>
      </c>
      <c r="C17" s="1" t="s">
        <v>27</v>
      </c>
      <c r="D17" s="1"/>
      <c r="E17" s="1"/>
      <c r="F17" s="1" t="str">
        <f t="shared" si="2"/>
        <v>('CONDENSER','SUCTION-CIRCUIT')</v>
      </c>
    </row>
    <row r="18" spans="2:6" x14ac:dyDescent="0.25">
      <c r="B18" s="1" t="s">
        <v>7</v>
      </c>
      <c r="C18" s="1" t="s">
        <v>0</v>
      </c>
      <c r="D18" s="1"/>
      <c r="E18" s="1"/>
      <c r="F18" s="1" t="str">
        <f t="shared" ref="F18:F52" si="3">"('"&amp;B18&amp;"','"&amp;C18&amp;"')"</f>
        <v>('COMPRESSOR','SUCTION-GROUP')</v>
      </c>
    </row>
    <row r="19" spans="2:6" x14ac:dyDescent="0.25">
      <c r="B19" s="1" t="s">
        <v>7</v>
      </c>
      <c r="C19" s="1" t="s">
        <v>15</v>
      </c>
      <c r="D19" s="1"/>
      <c r="E19" s="1"/>
      <c r="F19" s="1" t="str">
        <f t="shared" si="3"/>
        <v>('COMPRESSOR','LIKE')</v>
      </c>
    </row>
    <row r="20" spans="2:6" x14ac:dyDescent="0.25">
      <c r="B20" s="1" t="s">
        <v>8</v>
      </c>
      <c r="C20" s="1" t="s">
        <v>4</v>
      </c>
      <c r="D20" s="1"/>
      <c r="E20" s="1"/>
      <c r="F20" s="1" t="str">
        <f t="shared" si="3"/>
        <v>('EQUIP-CTRL','REFG-SYSTEM')</v>
      </c>
    </row>
    <row r="21" spans="2:6" x14ac:dyDescent="0.25">
      <c r="B21" s="1" t="s">
        <v>8</v>
      </c>
      <c r="C21" s="1" t="s">
        <v>16</v>
      </c>
      <c r="D21" s="1"/>
      <c r="E21" s="1"/>
      <c r="F21" s="1" t="str">
        <f t="shared" si="3"/>
        <v>('EQUIP-CTRL','CONDENSERS-1')</v>
      </c>
    </row>
    <row r="22" spans="2:6" x14ac:dyDescent="0.25">
      <c r="B22" s="1" t="s">
        <v>8</v>
      </c>
      <c r="C22" s="1" t="s">
        <v>17</v>
      </c>
      <c r="D22" s="1"/>
      <c r="E22" s="1"/>
      <c r="F22" s="1" t="str">
        <f t="shared" si="3"/>
        <v>('EQUIP-CTRL','CONDENSERS-2')</v>
      </c>
    </row>
    <row r="23" spans="2:6" x14ac:dyDescent="0.25">
      <c r="B23" s="1" t="s">
        <v>8</v>
      </c>
      <c r="C23" s="1" t="s">
        <v>18</v>
      </c>
      <c r="D23" s="1"/>
      <c r="E23" s="1"/>
      <c r="F23" s="1" t="str">
        <f t="shared" si="3"/>
        <v>('EQUIP-CTRL','CONDENSERS-3')</v>
      </c>
    </row>
    <row r="24" spans="2:6" x14ac:dyDescent="0.25">
      <c r="B24" s="1" t="s">
        <v>8</v>
      </c>
      <c r="C24" s="1" t="s">
        <v>19</v>
      </c>
      <c r="D24" s="1"/>
      <c r="E24" s="1"/>
      <c r="F24" s="1" t="str">
        <f t="shared" si="3"/>
        <v>('EQUIP-CTRL','CONDENSERS-4')</v>
      </c>
    </row>
    <row r="25" spans="2:6" x14ac:dyDescent="0.25">
      <c r="B25" s="1" t="s">
        <v>8</v>
      </c>
      <c r="C25" s="1" t="s">
        <v>20</v>
      </c>
      <c r="D25" s="1"/>
      <c r="E25" s="1"/>
      <c r="F25" s="1" t="str">
        <f t="shared" si="3"/>
        <v>('EQUIP-CTRL','CONDENSERS-5')</v>
      </c>
    </row>
    <row r="26" spans="2:6" x14ac:dyDescent="0.25">
      <c r="B26" s="1" t="s">
        <v>8</v>
      </c>
      <c r="C26" s="1" t="s">
        <v>0</v>
      </c>
      <c r="D26" s="1"/>
      <c r="E26" s="1"/>
      <c r="F26" s="1" t="str">
        <f t="shared" si="3"/>
        <v>('EQUIP-CTRL','SUCTION-GROUP')</v>
      </c>
    </row>
    <row r="27" spans="2:6" x14ac:dyDescent="0.25">
      <c r="B27" s="1" t="s">
        <v>8</v>
      </c>
      <c r="C27" s="1" t="s">
        <v>114</v>
      </c>
      <c r="D27" s="1"/>
      <c r="E27" s="1"/>
      <c r="F27" s="1" t="str">
        <f t="shared" si="3"/>
        <v>('EQUIP-CTRL','COMPRESSORS-1')</v>
      </c>
    </row>
    <row r="28" spans="2:6" x14ac:dyDescent="0.25">
      <c r="B28" s="1" t="s">
        <v>8</v>
      </c>
      <c r="C28" s="1" t="s">
        <v>115</v>
      </c>
      <c r="D28" s="1"/>
      <c r="E28" s="1"/>
      <c r="F28" s="1" t="str">
        <f t="shared" si="3"/>
        <v>('EQUIP-CTRL','COMPRESSORS-2')</v>
      </c>
    </row>
    <row r="29" spans="2:6" x14ac:dyDescent="0.25">
      <c r="B29" s="1" t="s">
        <v>8</v>
      </c>
      <c r="C29" s="1" t="s">
        <v>116</v>
      </c>
      <c r="D29" s="1"/>
      <c r="E29" s="1"/>
      <c r="F29" s="1" t="str">
        <f t="shared" si="3"/>
        <v>('EQUIP-CTRL','COMPRESSORS-3')</v>
      </c>
    </row>
    <row r="30" spans="2:6" x14ac:dyDescent="0.25">
      <c r="B30" s="1" t="s">
        <v>8</v>
      </c>
      <c r="C30" s="1" t="s">
        <v>117</v>
      </c>
      <c r="D30" s="1"/>
      <c r="E30" s="1"/>
      <c r="F30" s="1" t="str">
        <f t="shared" si="3"/>
        <v>('EQUIP-CTRL','COMPRESSORS-4')</v>
      </c>
    </row>
    <row r="31" spans="2:6" x14ac:dyDescent="0.25">
      <c r="B31" s="1" t="s">
        <v>8</v>
      </c>
      <c r="C31" s="1" t="s">
        <v>118</v>
      </c>
      <c r="D31" s="1"/>
      <c r="E31" s="1"/>
      <c r="F31" s="1" t="str">
        <f t="shared" si="3"/>
        <v>('EQUIP-CTRL','COMPRESSORS-5')</v>
      </c>
    </row>
    <row r="32" spans="2:6" x14ac:dyDescent="0.25">
      <c r="B32" s="1" t="s">
        <v>9</v>
      </c>
      <c r="C32" s="1" t="s">
        <v>21</v>
      </c>
      <c r="D32" s="1"/>
      <c r="E32" s="1"/>
      <c r="F32" s="1" t="str">
        <f t="shared" si="3"/>
        <v>('LOAD-MANAGEMENT','EQUIP-CTRLS-1')</v>
      </c>
    </row>
    <row r="33" spans="2:6" x14ac:dyDescent="0.25">
      <c r="B33" s="1" t="s">
        <v>9</v>
      </c>
      <c r="C33" s="1" t="s">
        <v>22</v>
      </c>
      <c r="D33" s="1"/>
      <c r="E33" s="1"/>
      <c r="F33" s="1" t="str">
        <f t="shared" si="3"/>
        <v>('LOAD-MANAGEMENT','EQUIP-CTRLS-2')</v>
      </c>
    </row>
    <row r="34" spans="2:6" x14ac:dyDescent="0.25">
      <c r="B34" s="1" t="s">
        <v>9</v>
      </c>
      <c r="C34" s="1" t="s">
        <v>23</v>
      </c>
      <c r="D34" s="1"/>
      <c r="E34" s="1"/>
      <c r="F34" s="1" t="str">
        <f t="shared" si="3"/>
        <v>('LOAD-MANAGEMENT','EQUIP-CTRLS-3')</v>
      </c>
    </row>
    <row r="35" spans="2:6" x14ac:dyDescent="0.25">
      <c r="B35" s="1" t="s">
        <v>9</v>
      </c>
      <c r="C35" s="1" t="s">
        <v>24</v>
      </c>
      <c r="D35" s="1"/>
      <c r="E35" s="1"/>
      <c r="F35" s="1" t="str">
        <f t="shared" si="3"/>
        <v>('LOAD-MANAGEMENT','EQUIP-CTRLS-4')</v>
      </c>
    </row>
    <row r="36" spans="2:6" x14ac:dyDescent="0.25">
      <c r="B36" s="1" t="s">
        <v>9</v>
      </c>
      <c r="C36" s="1" t="s">
        <v>25</v>
      </c>
      <c r="D36" s="1"/>
      <c r="E36" s="1"/>
      <c r="F36" s="1" t="str">
        <f t="shared" si="3"/>
        <v>('LOAD-MANAGEMENT','EQUIP-CTRLS-5')</v>
      </c>
    </row>
    <row r="37" spans="2:6" x14ac:dyDescent="0.25">
      <c r="B37" s="1" t="s">
        <v>10</v>
      </c>
      <c r="C37" s="1" t="s">
        <v>4</v>
      </c>
      <c r="D37" s="1"/>
      <c r="E37" s="1"/>
      <c r="F37" s="1" t="str">
        <f t="shared" si="3"/>
        <v>('SUBCOOLER','REFG-SYSTEM')</v>
      </c>
    </row>
    <row r="38" spans="2:6" x14ac:dyDescent="0.25">
      <c r="B38" s="1" t="s">
        <v>10</v>
      </c>
      <c r="C38" s="1" t="s">
        <v>26</v>
      </c>
      <c r="D38" s="1"/>
      <c r="E38" s="1"/>
      <c r="F38" s="1" t="str">
        <f t="shared" si="3"/>
        <v>('SUBCOOLER','LIQUID-CIRCUIT')</v>
      </c>
    </row>
    <row r="39" spans="2:6" x14ac:dyDescent="0.25">
      <c r="B39" s="1" t="s">
        <v>10</v>
      </c>
      <c r="C39" s="1" t="s">
        <v>27</v>
      </c>
      <c r="D39" s="1"/>
      <c r="E39" s="1"/>
      <c r="F39" s="1" t="str">
        <f t="shared" si="3"/>
        <v>('SUBCOOLER','SUCTION-CIRCUIT')</v>
      </c>
    </row>
    <row r="40" spans="2:6" x14ac:dyDescent="0.25">
      <c r="B40" s="1" t="s">
        <v>10</v>
      </c>
      <c r="C40" s="1" t="s">
        <v>28</v>
      </c>
      <c r="D40" s="1"/>
      <c r="E40" s="1"/>
      <c r="F40" s="1" t="str">
        <f t="shared" si="3"/>
        <v>('SUBCOOLER','SUBCOOL-CIRCUIT')</v>
      </c>
    </row>
    <row r="41" spans="2:6" x14ac:dyDescent="0.25">
      <c r="B41" s="1" t="s">
        <v>11</v>
      </c>
      <c r="C41" s="1" t="s">
        <v>0</v>
      </c>
      <c r="D41" s="1"/>
      <c r="E41" s="1"/>
      <c r="F41" s="1" t="str">
        <f t="shared" si="3"/>
        <v>('DESUPERHEATER','SUCTION-GROUP')</v>
      </c>
    </row>
    <row r="42" spans="2:6" x14ac:dyDescent="0.25">
      <c r="B42" s="1" t="s">
        <v>11</v>
      </c>
      <c r="C42" s="1" t="s">
        <v>121</v>
      </c>
      <c r="D42" s="1"/>
      <c r="E42" s="1"/>
      <c r="F42" s="1" t="str">
        <f t="shared" si="3"/>
        <v>('DESUPERHEATER','DESUPER-CIRCUIT')</v>
      </c>
    </row>
    <row r="43" spans="2:6" x14ac:dyDescent="0.25">
      <c r="B43" s="1" t="s">
        <v>11</v>
      </c>
      <c r="C43" s="1" t="s">
        <v>27</v>
      </c>
      <c r="D43" s="1"/>
      <c r="E43" s="1"/>
      <c r="F43" s="1" t="str">
        <f t="shared" si="3"/>
        <v>('DESUPERHEATER','SUCTION-CIRCUIT')</v>
      </c>
    </row>
    <row r="44" spans="2:6" x14ac:dyDescent="0.25">
      <c r="B44" s="1" t="s">
        <v>11</v>
      </c>
      <c r="C44" s="1" t="s">
        <v>26</v>
      </c>
      <c r="D44" s="1"/>
      <c r="E44" s="1"/>
      <c r="F44" s="1" t="str">
        <f t="shared" si="3"/>
        <v>('DESUPERHEATER','LIQUID-CIRCUIT')</v>
      </c>
    </row>
    <row r="45" spans="2:6" x14ac:dyDescent="0.25">
      <c r="B45" s="1" t="s">
        <v>12</v>
      </c>
      <c r="C45" s="1" t="s">
        <v>29</v>
      </c>
      <c r="D45" s="1"/>
      <c r="E45" s="1"/>
      <c r="F45" s="1" t="str">
        <f t="shared" si="3"/>
        <v>('SYSTEM','CONTROL-ZONE')</v>
      </c>
    </row>
    <row r="46" spans="2:6" x14ac:dyDescent="0.25">
      <c r="B46" s="1" t="s">
        <v>12</v>
      </c>
      <c r="C46" s="1" t="s">
        <v>30</v>
      </c>
      <c r="D46" s="1"/>
      <c r="E46" s="1"/>
      <c r="F46" s="1" t="str">
        <f t="shared" si="3"/>
        <v>('SYSTEM','REFG-LIQUID-CKT')</v>
      </c>
    </row>
    <row r="47" spans="2:6" x14ac:dyDescent="0.25">
      <c r="B47" s="1" t="s">
        <v>12</v>
      </c>
      <c r="C47" s="1" t="s">
        <v>31</v>
      </c>
      <c r="D47" s="1"/>
      <c r="E47" s="1"/>
      <c r="F47" s="1" t="str">
        <f t="shared" si="3"/>
        <v>('SYSTEM','REFG-SUCTION-CKT')</v>
      </c>
    </row>
    <row r="48" spans="2:6" x14ac:dyDescent="0.25">
      <c r="B48" s="1" t="s">
        <v>12</v>
      </c>
      <c r="C48" s="1" t="s">
        <v>33</v>
      </c>
      <c r="D48" s="1"/>
      <c r="E48" s="1"/>
      <c r="F48" s="1" t="str">
        <f t="shared" si="3"/>
        <v>('SYSTEM','REFG-HTREC-CKT')</v>
      </c>
    </row>
    <row r="49" spans="2:8" x14ac:dyDescent="0.25">
      <c r="B49" s="1" t="s">
        <v>12</v>
      </c>
      <c r="C49" s="1" t="s">
        <v>34</v>
      </c>
      <c r="D49" s="1"/>
      <c r="E49" s="1"/>
      <c r="F49" s="1" t="str">
        <f t="shared" si="3"/>
        <v>('SYSTEM','HTREC-HX ')</v>
      </c>
    </row>
    <row r="50" spans="2:8" x14ac:dyDescent="0.25">
      <c r="B50" s="1" t="s">
        <v>13</v>
      </c>
      <c r="C50" s="1" t="s">
        <v>32</v>
      </c>
      <c r="D50" s="1"/>
      <c r="E50" s="1"/>
      <c r="F50" s="1" t="str">
        <f t="shared" si="3"/>
        <v>('ZONE','SPACE')</v>
      </c>
    </row>
    <row r="51" spans="2:8" x14ac:dyDescent="0.25">
      <c r="B51" s="1" t="s">
        <v>14</v>
      </c>
      <c r="C51" s="1" t="s">
        <v>122</v>
      </c>
      <c r="D51" s="1"/>
      <c r="E51" s="1"/>
      <c r="F51" s="1" t="str">
        <f t="shared" si="3"/>
        <v>('PROCESS-LOAD','CIRCULATION-LOOP')</v>
      </c>
    </row>
    <row r="52" spans="2:8" x14ac:dyDescent="0.25">
      <c r="B52" s="1" t="s">
        <v>14</v>
      </c>
      <c r="C52" s="1" t="s">
        <v>26</v>
      </c>
      <c r="D52" s="1"/>
      <c r="E52" s="1"/>
      <c r="F52" s="1" t="str">
        <f t="shared" si="3"/>
        <v>('PROCESS-LOAD','LIQUID-CIRCUIT')</v>
      </c>
    </row>
    <row r="53" spans="2:8" x14ac:dyDescent="0.25">
      <c r="B53" s="1" t="s">
        <v>14</v>
      </c>
      <c r="C53" s="1" t="s">
        <v>27</v>
      </c>
      <c r="D53" s="1"/>
      <c r="E53" s="1"/>
      <c r="F53" s="1" t="str">
        <f t="shared" ref="F53" si="4">"('"&amp;B53&amp;"','"&amp;C53&amp;"')"</f>
        <v>('PROCESS-LOAD','SUCTION-CIRCUIT')</v>
      </c>
    </row>
    <row r="54" spans="2:8" x14ac:dyDescent="0.25">
      <c r="B54" s="1" t="s">
        <v>14</v>
      </c>
      <c r="C54" s="1" t="s">
        <v>123</v>
      </c>
      <c r="D54" s="1"/>
      <c r="E54" s="1"/>
      <c r="F54" s="1" t="str">
        <f>"('"&amp;B54&amp;"','"&amp;C54&amp;"')"</f>
        <v>('PROCESS-LOAD','PROCESS-ZONE')</v>
      </c>
    </row>
    <row r="57" spans="2:8" ht="100.5" customHeight="1" x14ac:dyDescent="0.25">
      <c r="B57" s="3" t="str">
        <f>"('"&amp;_xlfn.TEXTJOIN("',"&amp;CHAR(10)&amp;"'",TRUE,_xlfn.UNIQUE(B6:B52))&amp;"')"</f>
        <v>('SUCTION-GROUP',
'REFG-SYSTEM',
'REFG-CIRCUIT',
'CONDENSER',
'COMPRESSOR',
'EQUIP-CTRL',
'LOAD-MANAGEMENT',
'SUBCOOLER',
'DESUPERHEATER',
'SYSTEM',
'ZONE',
'PROCESS-LOAD')</v>
      </c>
      <c r="F57" s="3" t="str">
        <f>F58</f>
        <v>('SUCTION-GROUP','DISCHARGE-CIRCUIT'),
('SUCTION-GROUP','EQUIP-CTRL'),
('SUCTION-GROUP','HGB-SUCTION'),
('SUCTION-GROUP','HGB-LIQUID'),
('REFG-SYSTEM','EQUIP-CTRL'),
('REFG-CIRCUIT','REFG-SYSTEM'),
('REFG-CIRCUIT','SUCTION-GROUP'),
('REFG-CIRCUIT','SUBCOOLER'),
('REFG-CIRCUIT','DESUPERHEATER'),
('CONDENSER','REFG-SYSTEM'),
('CONDENSER','LIQUID-CIRCUIT'),
('CONDENSER','SUCTION-CIRCUIT'),
('COMPRESSOR','SUCTION-GROUP'),
('COMPRESSOR','LIKE'),
('EQUIP-CTRL','REFG-SYSTEM'),
('EQUIP-CTRL','CONDENSERS-1'),
('EQUIP-CTRL','CONDENSERS-2'),
('EQUIP-CTRL','CONDENSERS-3'),
('EQUIP-CTRL','CONDENSERS-4'),
('EQUIP-CTRL','CONDENSERS-5'),
('EQUIP-CTRL','SUCTION-GROUP'),
('EQUIP-CTRL','COMPRESSORS-1'),
('EQUIP-CTRL','COMPRESSORS-2'),
('EQUIP-CTRL','COMPRESSORS-3'),
('EQUIP-CTRL','COMPRESSORS-4'),
('EQUIP-CTRL','COMPRESSORS-5'),
('LOAD-MANAGEMENT','EQUIP-CTRLS-1'),
('LOAD-MANAGEMENT','EQUIP-CTRLS-2'),
('LOAD-MANAGEMENT','EQUIP-CTRLS-3'),
('LOAD-MANAGEMENT','EQUIP-CTRLS-4'),
('LOAD-MANAGEMENT','EQUIP-CTRLS-5'),
('SUBCOOLER','REFG-SYSTEM'),
('SUBCOOLER','LIQUID-CIRCUIT'),
('SUBCOOLER','SUCTION-CIRCUIT'),
('SUBCOOLER','SUBCOOL-CIRCUIT'),
('DESUPERHEATER','SUCTION-GROUP'),
('DESUPERHEATER','DESUPER-CIRCUIT'),
('DESUPERHEATER','SUCTION-CIRCUIT'),
('DESUPERHEATER','LIQUID-CIRCUIT'),
('SYSTEM','CONTROL-ZONE'),
('SYSTEM','REFG-LIQUID-CKT'),
('SYSTEM','REFG-SUCTION-CKT'),
('SYSTEM','REFG-HTREC-CKT'),
('SYSTEM','HTREC-HX '),
('ZONE','SPACE'),
('PROCESS-LOAD','CIRCULATION-LOOP'),
('PROCESS-LOAD','LIQUID-CIRCUIT'),
('PROCESS-LOAD','SUCTION-CIRCUIT'),
('PROCESS-LOAD','PROCESS-ZONE')</v>
      </c>
    </row>
    <row r="58" spans="2:8" ht="90" customHeight="1" x14ac:dyDescent="0.25">
      <c r="F58" s="4" t="str">
        <f>_xlfn.TEXTJOIN(","&amp;CHAR(10),TRUE,_xlfn.UNIQUE(F6:F54))</f>
        <v>('SUCTION-GROUP','DISCHARGE-CIRCUIT'),
('SUCTION-GROUP','EQUIP-CTRL'),
('SUCTION-GROUP','HGB-SUCTION'),
('SUCTION-GROUP','HGB-LIQUID'),
('REFG-SYSTEM','EQUIP-CTRL'),
('REFG-CIRCUIT','REFG-SYSTEM'),
('REFG-CIRCUIT','SUCTION-GROUP'),
('REFG-CIRCUIT','SUBCOOLER'),
('REFG-CIRCUIT','DESUPERHEATER'),
('CONDENSER','REFG-SYSTEM'),
('CONDENSER','LIQUID-CIRCUIT'),
('CONDENSER','SUCTION-CIRCUIT'),
('COMPRESSOR','SUCTION-GROUP'),
('COMPRESSOR','LIKE'),
('EQUIP-CTRL','REFG-SYSTEM'),
('EQUIP-CTRL','CONDENSERS-1'),
('EQUIP-CTRL','CONDENSERS-2'),
('EQUIP-CTRL','CONDENSERS-3'),
('EQUIP-CTRL','CONDENSERS-4'),
('EQUIP-CTRL','CONDENSERS-5'),
('EQUIP-CTRL','SUCTION-GROUP'),
('EQUIP-CTRL','COMPRESSORS-1'),
('EQUIP-CTRL','COMPRESSORS-2'),
('EQUIP-CTRL','COMPRESSORS-3'),
('EQUIP-CTRL','COMPRESSORS-4'),
('EQUIP-CTRL','COMPRESSORS-5'),
('LOAD-MANAGEMENT','EQUIP-CTRLS-1'),
('LOAD-MANAGEMENT','EQUIP-CTRLS-2'),
('LOAD-MANAGEMENT','EQUIP-CTRLS-3'),
('LOAD-MANAGEMENT','EQUIP-CTRLS-4'),
('LOAD-MANAGEMENT','EQUIP-CTRLS-5'),
('SUBCOOLER','REFG-SYSTEM'),
('SUBCOOLER','LIQUID-CIRCUIT'),
('SUBCOOLER','SUCTION-CIRCUIT'),
('SUBCOOLER','SUBCOOL-CIRCUIT'),
('DESUPERHEATER','SUCTION-GROUP'),
('DESUPERHEATER','DESUPER-CIRCUIT'),
('DESUPERHEATER','SUCTION-CIRCUIT'),
('DESUPERHEATER','LIQUID-CIRCUIT'),
('SYSTEM','CONTROL-ZONE'),
('SYSTEM','REFG-LIQUID-CKT'),
('SYSTEM','REFG-SUCTION-CKT'),
('SYSTEM','REFG-HTREC-CKT'),
('SYSTEM','HTREC-HX '),
('ZONE','SPACE'),
('PROCESS-LOAD','CIRCULATION-LOOP'),
('PROCESS-LOAD','LIQUID-CIRCUIT'),
('PROCESS-LOAD','SUCTION-CIRCUIT'),
('PROCESS-LOAD','PROCESS-ZONE')</v>
      </c>
    </row>
    <row r="61" spans="2:8" x14ac:dyDescent="0.25">
      <c r="B61" t="s">
        <v>2</v>
      </c>
      <c r="C61" t="s">
        <v>124</v>
      </c>
      <c r="D61" t="s">
        <v>100</v>
      </c>
      <c r="E61" t="s">
        <v>102</v>
      </c>
    </row>
    <row r="62" spans="2:8" x14ac:dyDescent="0.25">
      <c r="B62" t="s">
        <v>0</v>
      </c>
      <c r="D62" t="s">
        <v>59</v>
      </c>
      <c r="E62" t="s">
        <v>103</v>
      </c>
      <c r="F62" s="1" t="str">
        <f>SUBSTITUTE("('"&amp;_xlfn.TEXTJOIN("','",FALSE,B62:E62)&amp;"')","''","NULL")</f>
        <v>('SUCTION-GROUP',NULL,'tripleoctagon','aliceblue')</v>
      </c>
      <c r="H62" t="str">
        <f>SUBSTITUTE(F62,"''","NULL")</f>
        <v>('SUCTION-GROUP',NULL,'tripleoctagon','aliceblue')</v>
      </c>
    </row>
    <row r="63" spans="2:8" x14ac:dyDescent="0.25">
      <c r="B63" t="s">
        <v>4</v>
      </c>
      <c r="D63" t="s">
        <v>57</v>
      </c>
      <c r="E63" t="s">
        <v>104</v>
      </c>
      <c r="F63" s="1" t="str">
        <f t="shared" ref="F63:F79" si="5">SUBSTITUTE("('"&amp;_xlfn.TEXTJOIN("','",FALSE,B63:E63)&amp;"')","''","NULL")</f>
        <v>('REFG-SYSTEM',NULL,'doublecircle','antiquewhite')</v>
      </c>
    </row>
    <row r="64" spans="2:8" x14ac:dyDescent="0.25">
      <c r="B64" t="s">
        <v>6</v>
      </c>
      <c r="C64" t="s">
        <v>125</v>
      </c>
      <c r="D64" t="s">
        <v>58</v>
      </c>
      <c r="E64" t="s">
        <v>132</v>
      </c>
      <c r="F64" s="1" t="str">
        <f t="shared" si="5"/>
        <v>('REFG-CIRCUIT','DISCHARGE','doubleoctagon','/set312/1')</v>
      </c>
    </row>
    <row r="65" spans="2:6" x14ac:dyDescent="0.25">
      <c r="B65" t="s">
        <v>6</v>
      </c>
      <c r="C65" t="s">
        <v>126</v>
      </c>
      <c r="D65" t="s">
        <v>58</v>
      </c>
      <c r="E65" t="s">
        <v>133</v>
      </c>
      <c r="F65" s="1" t="str">
        <f t="shared" si="5"/>
        <v>('REFG-CIRCUIT','LIQUID','doubleoctagon','/set312/2')</v>
      </c>
    </row>
    <row r="66" spans="2:6" x14ac:dyDescent="0.25">
      <c r="B66" t="s">
        <v>6</v>
      </c>
      <c r="C66" t="s">
        <v>127</v>
      </c>
      <c r="D66" t="s">
        <v>58</v>
      </c>
      <c r="E66" t="s">
        <v>134</v>
      </c>
      <c r="F66" s="1" t="str">
        <f t="shared" si="5"/>
        <v>('REFG-CIRCUIT','SUCTION','doubleoctagon','/set312/3')</v>
      </c>
    </row>
    <row r="67" spans="2:6" x14ac:dyDescent="0.25">
      <c r="B67" t="s">
        <v>5</v>
      </c>
      <c r="C67" t="s">
        <v>128</v>
      </c>
      <c r="D67" t="s">
        <v>61</v>
      </c>
      <c r="E67" t="s">
        <v>135</v>
      </c>
      <c r="F67" s="1" t="str">
        <f t="shared" si="5"/>
        <v>('CONDENSER','AIR-COOLED','invtrapezium','/pastel19/1')</v>
      </c>
    </row>
    <row r="68" spans="2:6" x14ac:dyDescent="0.25">
      <c r="B68" t="s">
        <v>5</v>
      </c>
      <c r="C68" t="s">
        <v>129</v>
      </c>
      <c r="D68" t="s">
        <v>61</v>
      </c>
      <c r="E68" t="s">
        <v>136</v>
      </c>
      <c r="F68" s="1" t="str">
        <f t="shared" si="5"/>
        <v>('CONDENSER','EVAPORATIVE','invtrapezium','/pastel19/2')</v>
      </c>
    </row>
    <row r="69" spans="2:6" x14ac:dyDescent="0.25">
      <c r="B69" t="s">
        <v>5</v>
      </c>
      <c r="C69" t="s">
        <v>130</v>
      </c>
      <c r="D69" t="s">
        <v>61</v>
      </c>
      <c r="E69" t="s">
        <v>137</v>
      </c>
      <c r="F69" s="1" t="str">
        <f t="shared" si="5"/>
        <v>('CONDENSER','CASCADED','invtrapezium','/pastel19/3')</v>
      </c>
    </row>
    <row r="70" spans="2:6" x14ac:dyDescent="0.25">
      <c r="B70" t="s">
        <v>7</v>
      </c>
      <c r="D70" t="s">
        <v>98</v>
      </c>
      <c r="E70" t="s">
        <v>105</v>
      </c>
      <c r="F70" s="1" t="str">
        <f t="shared" si="5"/>
        <v>('COMPRESSOR',NULL,'box','azure')</v>
      </c>
    </row>
    <row r="71" spans="2:6" x14ac:dyDescent="0.25">
      <c r="B71" t="s">
        <v>8</v>
      </c>
      <c r="D71" t="s">
        <v>49</v>
      </c>
      <c r="E71" t="s">
        <v>106</v>
      </c>
      <c r="F71" s="1" t="str">
        <f t="shared" si="5"/>
        <v>('EQUIP-CTRL',NULL,'diamond','beige')</v>
      </c>
    </row>
    <row r="72" spans="2:6" x14ac:dyDescent="0.25">
      <c r="B72" t="s">
        <v>9</v>
      </c>
      <c r="D72" t="s">
        <v>73</v>
      </c>
      <c r="E72" t="s">
        <v>107</v>
      </c>
      <c r="F72" s="1" t="str">
        <f t="shared" si="5"/>
        <v>('LOAD-MANAGEMENT',NULL,'note','bisque')</v>
      </c>
    </row>
    <row r="73" spans="2:6" x14ac:dyDescent="0.25">
      <c r="B73" t="s">
        <v>10</v>
      </c>
      <c r="D73" t="s">
        <v>51</v>
      </c>
      <c r="E73" t="s">
        <v>108</v>
      </c>
      <c r="F73" s="1" t="str">
        <f t="shared" si="5"/>
        <v>('SUBCOOLER',NULL,'parallelogram','blanchedalmond')</v>
      </c>
    </row>
    <row r="74" spans="2:6" x14ac:dyDescent="0.25">
      <c r="B74" t="s">
        <v>11</v>
      </c>
      <c r="D74" t="s">
        <v>62</v>
      </c>
      <c r="E74" t="s">
        <v>112</v>
      </c>
      <c r="F74" s="1" t="str">
        <f t="shared" si="5"/>
        <v>('DESUPERHEATER',NULL,'invhouse','palegreen')</v>
      </c>
    </row>
    <row r="75" spans="2:6" x14ac:dyDescent="0.25">
      <c r="B75" t="s">
        <v>12</v>
      </c>
      <c r="D75" t="s">
        <v>56</v>
      </c>
      <c r="E75" t="s">
        <v>113</v>
      </c>
      <c r="F75" s="1" t="str">
        <f t="shared" si="5"/>
        <v>('SYSTEM',NULL,'octagon','seashell')</v>
      </c>
    </row>
    <row r="76" spans="2:6" x14ac:dyDescent="0.25">
      <c r="B76" t="s">
        <v>13</v>
      </c>
      <c r="C76" t="s">
        <v>35</v>
      </c>
      <c r="D76" t="s">
        <v>53</v>
      </c>
      <c r="E76" t="s">
        <v>111</v>
      </c>
      <c r="F76" s="1" t="str">
        <f t="shared" si="5"/>
        <v>('ZONE','CONDITIONED','pentagon','lightgrey')</v>
      </c>
    </row>
    <row r="77" spans="2:6" x14ac:dyDescent="0.25">
      <c r="B77" t="s">
        <v>13</v>
      </c>
      <c r="C77" t="s">
        <v>36</v>
      </c>
      <c r="D77" t="s">
        <v>53</v>
      </c>
      <c r="E77" t="s">
        <v>131</v>
      </c>
      <c r="F77" s="1" t="str">
        <f t="shared" si="5"/>
        <v>('ZONE','UNCONDITIONED','pentagon','white')</v>
      </c>
    </row>
    <row r="78" spans="2:6" x14ac:dyDescent="0.25">
      <c r="B78" t="s">
        <v>14</v>
      </c>
      <c r="D78" t="s">
        <v>41</v>
      </c>
      <c r="E78" t="s">
        <v>109</v>
      </c>
      <c r="F78" s="1" t="str">
        <f t="shared" si="5"/>
        <v>('PROCESS-LOAD',NULL,'ellipse','burlywood')</v>
      </c>
    </row>
    <row r="79" spans="2:6" x14ac:dyDescent="0.25">
      <c r="B79" t="s">
        <v>32</v>
      </c>
      <c r="D79" t="s">
        <v>52</v>
      </c>
      <c r="E79" t="s">
        <v>110</v>
      </c>
      <c r="F79" s="1" t="str">
        <f t="shared" si="5"/>
        <v>('SPACE',NULL,'house','lemonchiffon')</v>
      </c>
    </row>
    <row r="81" spans="6:6" ht="120.75" customHeight="1" x14ac:dyDescent="0.25">
      <c r="F81" s="3" t="str">
        <f>_xlfn.TEXTJOIN(","&amp;CHAR(10),TRUE,_xlfn.UNIQUE(F62:F79))</f>
        <v>('SUCTION-GROUP',NULL,'tripleoctagon','aliceblue'),
('REFG-SYSTEM',NULL,'doublecircle','antiquewhite'),
('REFG-CIRCUIT','DISCHARGE','doubleoctagon','/set312/1'),
('REFG-CIRCUIT','LIQUID','doubleoctagon','/set312/2'),
('REFG-CIRCUIT','SUCTION','doubleoctagon','/set312/3'),
('CONDENSER','AIR-COOLED','invtrapezium','/pastel19/1'),
('CONDENSER','EVAPORATIVE','invtrapezium','/pastel19/2'),
('CONDENSER','CASCADED','invtrapezium','/pastel19/3'),
('COMPRESSOR',NULL,'box','azure'),
('EQUIP-CTRL',NULL,'diamond','beige'),
('LOAD-MANAGEMENT',NULL,'note','bisque'),
('SUBCOOLER',NULL,'parallelogram','blanchedalmond'),
('DESUPERHEATER',NULL,'invhouse','palegreen'),
('SYSTEM',NULL,'octagon','seashell'),
('ZONE','CONDITIONED','pentagon','lightgrey'),
('ZONE','UNCONDITIONED','pentagon','white'),
('PROCESS-LOAD',NULL,'ellipse','burlywood'),
('SPACE',NULL,'house','lemonchiffon')</v>
      </c>
    </row>
  </sheetData>
  <phoneticPr fontId="2" type="noConversion"/>
  <dataValidations count="1">
    <dataValidation type="list" allowBlank="1" showInputMessage="1" showErrorMessage="1" sqref="D62:D79" xr:uid="{E90F2344-4DE7-4A64-82BA-AC3EB4362E93}">
      <formula1>list_shapes</formula1>
    </dataValidation>
  </dataValidation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TextBox1">
          <controlPr defaultSize="0" autoLine="0" autoPict="0" linkedCell="F57" r:id="rId5">
            <anchor moveWithCells="1">
              <from>
                <xdr:col>6</xdr:col>
                <xdr:colOff>514350</xdr:colOff>
                <xdr:row>4</xdr:row>
                <xdr:rowOff>0</xdr:rowOff>
              </from>
              <to>
                <xdr:col>16</xdr:col>
                <xdr:colOff>38100</xdr:colOff>
                <xdr:row>47</xdr:row>
                <xdr:rowOff>38100</xdr:rowOff>
              </to>
            </anchor>
          </controlPr>
        </control>
      </mc:Choice>
      <mc:Fallback>
        <control shapeId="1025" r:id="rId4" name="TextBox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AD38D-25A6-47BE-898E-F07EB6850AA2}">
  <sheetPr codeName="Sheet2"/>
  <dimension ref="B2:D61"/>
  <sheetViews>
    <sheetView workbookViewId="0">
      <selection activeCell="F8" sqref="F8"/>
    </sheetView>
  </sheetViews>
  <sheetFormatPr defaultRowHeight="15" x14ac:dyDescent="0.25"/>
  <sheetData>
    <row r="2" spans="2:4" x14ac:dyDescent="0.25">
      <c r="B2" t="s">
        <v>99</v>
      </c>
      <c r="D2" s="5" t="s">
        <v>101</v>
      </c>
    </row>
    <row r="3" spans="2:4" x14ac:dyDescent="0.25">
      <c r="B3" t="s">
        <v>98</v>
      </c>
    </row>
    <row r="4" spans="2:4" x14ac:dyDescent="0.25">
      <c r="B4" t="s">
        <v>40</v>
      </c>
    </row>
    <row r="5" spans="2:4" x14ac:dyDescent="0.25">
      <c r="B5" t="s">
        <v>41</v>
      </c>
    </row>
    <row r="6" spans="2:4" x14ac:dyDescent="0.25">
      <c r="B6" t="s">
        <v>42</v>
      </c>
    </row>
    <row r="7" spans="2:4" x14ac:dyDescent="0.25">
      <c r="B7" t="s">
        <v>43</v>
      </c>
    </row>
    <row r="8" spans="2:4" x14ac:dyDescent="0.25">
      <c r="B8" t="s">
        <v>44</v>
      </c>
    </row>
    <row r="9" spans="2:4" x14ac:dyDescent="0.25">
      <c r="B9" t="s">
        <v>45</v>
      </c>
    </row>
    <row r="10" spans="2:4" x14ac:dyDescent="0.25">
      <c r="B10" t="s">
        <v>46</v>
      </c>
    </row>
    <row r="11" spans="2:4" x14ac:dyDescent="0.25">
      <c r="B11" t="s">
        <v>47</v>
      </c>
    </row>
    <row r="12" spans="2:4" x14ac:dyDescent="0.25">
      <c r="B12" t="s">
        <v>48</v>
      </c>
    </row>
    <row r="13" spans="2:4" x14ac:dyDescent="0.25">
      <c r="B13" t="s">
        <v>49</v>
      </c>
    </row>
    <row r="14" spans="2:4" x14ac:dyDescent="0.25">
      <c r="B14" t="s">
        <v>50</v>
      </c>
    </row>
    <row r="15" spans="2:4" x14ac:dyDescent="0.25">
      <c r="B15" t="s">
        <v>51</v>
      </c>
    </row>
    <row r="16" spans="2:4" x14ac:dyDescent="0.25">
      <c r="B16" t="s">
        <v>52</v>
      </c>
    </row>
    <row r="17" spans="2:2" x14ac:dyDescent="0.25">
      <c r="B17" t="s">
        <v>53</v>
      </c>
    </row>
    <row r="18" spans="2:2" x14ac:dyDescent="0.25">
      <c r="B18" t="s">
        <v>54</v>
      </c>
    </row>
    <row r="19" spans="2:2" x14ac:dyDescent="0.25">
      <c r="B19" t="s">
        <v>55</v>
      </c>
    </row>
    <row r="20" spans="2:2" x14ac:dyDescent="0.25">
      <c r="B20" t="s">
        <v>56</v>
      </c>
    </row>
    <row r="21" spans="2:2" x14ac:dyDescent="0.25">
      <c r="B21" t="s">
        <v>57</v>
      </c>
    </row>
    <row r="22" spans="2:2" x14ac:dyDescent="0.25">
      <c r="B22" t="s">
        <v>58</v>
      </c>
    </row>
    <row r="23" spans="2:2" x14ac:dyDescent="0.25">
      <c r="B23" t="s">
        <v>59</v>
      </c>
    </row>
    <row r="24" spans="2:2" x14ac:dyDescent="0.25">
      <c r="B24" t="s">
        <v>60</v>
      </c>
    </row>
    <row r="25" spans="2:2" x14ac:dyDescent="0.25">
      <c r="B25" t="s">
        <v>61</v>
      </c>
    </row>
    <row r="26" spans="2:2" x14ac:dyDescent="0.25">
      <c r="B26" t="s">
        <v>62</v>
      </c>
    </row>
    <row r="27" spans="2:2" x14ac:dyDescent="0.25">
      <c r="B27" t="s">
        <v>63</v>
      </c>
    </row>
    <row r="28" spans="2:2" x14ac:dyDescent="0.25">
      <c r="B28" t="s">
        <v>64</v>
      </c>
    </row>
    <row r="29" spans="2:2" x14ac:dyDescent="0.25">
      <c r="B29" t="s">
        <v>65</v>
      </c>
    </row>
    <row r="30" spans="2:2" x14ac:dyDescent="0.25">
      <c r="B30" t="s">
        <v>66</v>
      </c>
    </row>
    <row r="31" spans="2:2" x14ac:dyDescent="0.25">
      <c r="B31" t="s">
        <v>67</v>
      </c>
    </row>
    <row r="32" spans="2:2" x14ac:dyDescent="0.25">
      <c r="B32" t="s">
        <v>68</v>
      </c>
    </row>
    <row r="33" spans="2:2" x14ac:dyDescent="0.25">
      <c r="B33" t="s">
        <v>69</v>
      </c>
    </row>
    <row r="34" spans="2:2" x14ac:dyDescent="0.25">
      <c r="B34" t="s">
        <v>70</v>
      </c>
    </row>
    <row r="35" spans="2:2" x14ac:dyDescent="0.25">
      <c r="B35" t="s">
        <v>71</v>
      </c>
    </row>
    <row r="36" spans="2:2" x14ac:dyDescent="0.25">
      <c r="B36" t="s">
        <v>72</v>
      </c>
    </row>
    <row r="37" spans="2:2" x14ac:dyDescent="0.25">
      <c r="B37" t="s">
        <v>73</v>
      </c>
    </row>
    <row r="38" spans="2:2" x14ac:dyDescent="0.25">
      <c r="B38" t="s">
        <v>74</v>
      </c>
    </row>
    <row r="39" spans="2:2" x14ac:dyDescent="0.25">
      <c r="B39" t="s">
        <v>75</v>
      </c>
    </row>
    <row r="40" spans="2:2" x14ac:dyDescent="0.25">
      <c r="B40" t="s">
        <v>76</v>
      </c>
    </row>
    <row r="41" spans="2:2" x14ac:dyDescent="0.25">
      <c r="B41" t="s">
        <v>77</v>
      </c>
    </row>
    <row r="42" spans="2:2" x14ac:dyDescent="0.25">
      <c r="B42" t="s">
        <v>78</v>
      </c>
    </row>
    <row r="43" spans="2:2" x14ac:dyDescent="0.25">
      <c r="B43" t="s">
        <v>79</v>
      </c>
    </row>
    <row r="44" spans="2:2" x14ac:dyDescent="0.25">
      <c r="B44" t="s">
        <v>80</v>
      </c>
    </row>
    <row r="45" spans="2:2" x14ac:dyDescent="0.25">
      <c r="B45" t="s">
        <v>81</v>
      </c>
    </row>
    <row r="46" spans="2:2" x14ac:dyDescent="0.25">
      <c r="B46" t="s">
        <v>82</v>
      </c>
    </row>
    <row r="47" spans="2:2" x14ac:dyDescent="0.25">
      <c r="B47" t="s">
        <v>83</v>
      </c>
    </row>
    <row r="48" spans="2:2" x14ac:dyDescent="0.25">
      <c r="B48" t="s">
        <v>84</v>
      </c>
    </row>
    <row r="49" spans="2:2" x14ac:dyDescent="0.25">
      <c r="B49" t="s">
        <v>85</v>
      </c>
    </row>
    <row r="50" spans="2:2" x14ac:dyDescent="0.25">
      <c r="B50" t="s">
        <v>86</v>
      </c>
    </row>
    <row r="51" spans="2:2" x14ac:dyDescent="0.25">
      <c r="B51" t="s">
        <v>87</v>
      </c>
    </row>
    <row r="52" spans="2:2" x14ac:dyDescent="0.25">
      <c r="B52" t="s">
        <v>88</v>
      </c>
    </row>
    <row r="53" spans="2:2" x14ac:dyDescent="0.25">
      <c r="B53" t="s">
        <v>89</v>
      </c>
    </row>
    <row r="54" spans="2:2" x14ac:dyDescent="0.25">
      <c r="B54" t="s">
        <v>90</v>
      </c>
    </row>
    <row r="55" spans="2:2" x14ac:dyDescent="0.25">
      <c r="B55" t="s">
        <v>91</v>
      </c>
    </row>
    <row r="56" spans="2:2" x14ac:dyDescent="0.25">
      <c r="B56" t="s">
        <v>92</v>
      </c>
    </row>
    <row r="57" spans="2:2" x14ac:dyDescent="0.25">
      <c r="B57" t="s">
        <v>93</v>
      </c>
    </row>
    <row r="58" spans="2:2" x14ac:dyDescent="0.25">
      <c r="B58" t="s">
        <v>94</v>
      </c>
    </row>
    <row r="59" spans="2:2" x14ac:dyDescent="0.25">
      <c r="B59" t="s">
        <v>95</v>
      </c>
    </row>
    <row r="60" spans="2:2" x14ac:dyDescent="0.25">
      <c r="B60" t="s">
        <v>96</v>
      </c>
    </row>
    <row r="61" spans="2:2" x14ac:dyDescent="0.25">
      <c r="B61" t="s">
        <v>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List</vt:lpstr>
      <vt:lpstr>list_shapes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2021-11-04T20:28:12Z</dcterms:created>
  <dcterms:modified xsi:type="dcterms:W3CDTF">2021-11-04T20:28:51Z</dcterms:modified>
</cp:coreProperties>
</file>