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Hoja 1" sheetId="1" r:id="rId4"/>
    <sheet state="visible" name="Performance Metrics" sheetId="2" r:id="rId5"/>
    <sheet state="visible" name="Manual Annotations Metrics" sheetId="3" r:id="rId6"/>
    <sheet state="hidden" name="Copia de Hoja 1" sheetId="4" r:id="rId7"/>
  </sheets>
  <definedNames/>
  <calcPr/>
</workbook>
</file>

<file path=xl/sharedStrings.xml><?xml version="1.0" encoding="utf-8"?>
<sst xmlns="http://schemas.openxmlformats.org/spreadsheetml/2006/main" count="457" uniqueCount="47">
  <si>
    <t>Team-run</t>
  </si>
  <si>
    <t>BERTScore f1</t>
  </si>
  <si>
    <t>BERTScore precision</t>
  </si>
  <si>
    <t>BERTScore recall</t>
  </si>
  <si>
    <t>MoverScore</t>
  </si>
  <si>
    <t>(BERTScore_f1+MoverScore)/2</t>
  </si>
  <si>
    <t>ixa-run1</t>
  </si>
  <si>
    <t>Global</t>
  </si>
  <si>
    <t>Según Etiqueta</t>
  </si>
  <si>
    <t>DISCAPACITADOS</t>
  </si>
  <si>
    <t>JUDIOS</t>
  </si>
  <si>
    <t>LGBT+</t>
  </si>
  <si>
    <t>MIGRANTES</t>
  </si>
  <si>
    <t>MUJERES</t>
  </si>
  <si>
    <t>MUSULMANES</t>
  </si>
  <si>
    <t>POC</t>
  </si>
  <si>
    <t>otros</t>
  </si>
  <si>
    <t>Según la elaboración de la CN de Referencia</t>
  </si>
  <si>
    <t>GPT-4</t>
  </si>
  <si>
    <t>Humano</t>
  </si>
  <si>
    <t>ixa-run2</t>
  </si>
  <si>
    <t>ixa-run3</t>
  </si>
  <si>
    <t>Llama-RefutES</t>
  </si>
  <si>
    <t>Llama-ZSL</t>
  </si>
  <si>
    <t>According to the label</t>
  </si>
  <si>
    <t>According to the elaboration of the Reference CN</t>
  </si>
  <si>
    <t>Human</t>
  </si>
  <si>
    <t>Llama-RefutES (baseline)</t>
  </si>
  <si>
    <t>Humann</t>
  </si>
  <si>
    <t>Llama-ZSL (baseline)</t>
  </si>
  <si>
    <t>Number of Instances</t>
  </si>
  <si>
    <t>Percentage (%)</t>
  </si>
  <si>
    <t>label</t>
  </si>
  <si>
    <t>Offensiveness</t>
  </si>
  <si>
    <t>Stance</t>
  </si>
  <si>
    <t>Informativeness</t>
  </si>
  <si>
    <t>Truthfulness</t>
  </si>
  <si>
    <t>Editing required</t>
  </si>
  <si>
    <t>-</t>
  </si>
  <si>
    <t xml:space="preserve">According to the label
</t>
  </si>
  <si>
    <t xml:space="preserve">According to the elaboration of the Reference CN
</t>
  </si>
  <si>
    <t>Llama-CONAN-MT</t>
  </si>
  <si>
    <t>Llama-CONAN-MT-SP</t>
  </si>
  <si>
    <t>Mistral-ZSL</t>
  </si>
  <si>
    <t>Mistral-CONAN-MT</t>
  </si>
  <si>
    <t>Mistral-CONAN-MT-SP</t>
  </si>
  <si>
    <t>Mistral-RefutES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</si>
</sst>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color theme="1"/>
      <name val="Arial"/>
    </font>
    <font>
      <b/>
      <color theme="1"/>
      <name val="Arial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medium">
        <color rgb="FF000000"/>
      </right>
    </border>
    <border>
      <right style="thick">
        <color rgb="FF000000"/>
      </right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left style="thick">
        <color rgb="FF000000"/>
      </left>
      <right style="medium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horizontal="center" readingOrder="0" shrinkToFit="0" wrapText="1"/>
    </xf>
    <xf borderId="3" fillId="0" fontId="2" numFmtId="0" xfId="0" applyAlignment="1" applyBorder="1" applyFont="1">
      <alignment horizontal="center" readingOrder="0" shrinkToFit="0" wrapText="1"/>
    </xf>
    <xf borderId="3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/>
    </xf>
    <xf borderId="1" fillId="0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shrinkToFit="0" vertical="center" wrapText="1"/>
    </xf>
    <xf borderId="5" fillId="0" fontId="3" numFmtId="0" xfId="0" applyBorder="1" applyFont="1"/>
    <xf borderId="6" fillId="0" fontId="1" numFmtId="164" xfId="0" applyAlignment="1" applyBorder="1" applyFont="1" applyNumberFormat="1">
      <alignment readingOrder="0"/>
    </xf>
    <xf borderId="5" fillId="0" fontId="1" numFmtId="164" xfId="0" applyAlignment="1" applyBorder="1" applyFont="1" applyNumberFormat="1">
      <alignment readingOrder="0"/>
    </xf>
    <xf borderId="7" fillId="0" fontId="1" numFmtId="164" xfId="0" applyAlignment="1" applyBorder="1" applyFont="1" applyNumberFormat="1">
      <alignment readingOrder="0"/>
    </xf>
    <xf borderId="7" fillId="0" fontId="2" numFmtId="164" xfId="0" applyAlignment="1" applyBorder="1" applyFont="1" applyNumberFormat="1">
      <alignment horizontal="center" readingOrder="0" shrinkToFit="0" vertical="center" wrapText="1"/>
    </xf>
    <xf borderId="8" fillId="0" fontId="3" numFmtId="0" xfId="0" applyBorder="1" applyFont="1"/>
    <xf borderId="9" fillId="0" fontId="1" numFmtId="0" xfId="0" applyAlignment="1" applyBorder="1" applyFont="1">
      <alignment horizontal="center" readingOrder="0" shrinkToFit="0" vertical="center" wrapText="1"/>
    </xf>
    <xf borderId="10" fillId="0" fontId="1" numFmtId="0" xfId="0" applyAlignment="1" applyBorder="1" applyFont="1">
      <alignment horizontal="center" readingOrder="0" shrinkToFit="0" vertical="center" wrapText="1"/>
    </xf>
    <xf borderId="11" fillId="0" fontId="1" numFmtId="164" xfId="0" applyAlignment="1" applyBorder="1" applyFont="1" applyNumberFormat="1">
      <alignment readingOrder="0"/>
    </xf>
    <xf borderId="12" fillId="0" fontId="1" numFmtId="164" xfId="0" applyAlignment="1" applyBorder="1" applyFont="1" applyNumberFormat="1">
      <alignment readingOrder="0"/>
    </xf>
    <xf borderId="13" fillId="0" fontId="1" numFmtId="164" xfId="0" applyAlignment="1" applyBorder="1" applyFont="1" applyNumberFormat="1">
      <alignment readingOrder="0"/>
    </xf>
    <xf borderId="13" fillId="0" fontId="1" numFmtId="164" xfId="0" applyAlignment="1" applyBorder="1" applyFont="1" applyNumberFormat="1">
      <alignment horizontal="center" readingOrder="0" shrinkToFit="0" vertical="center" wrapText="1"/>
    </xf>
    <xf borderId="14" fillId="0" fontId="3" numFmtId="0" xfId="0" applyBorder="1" applyFont="1"/>
    <xf borderId="15" fillId="0" fontId="1" numFmtId="0" xfId="0" applyAlignment="1" applyBorder="1" applyFont="1">
      <alignment horizontal="center" readingOrder="0" shrinkToFit="0" vertical="center" wrapText="1"/>
    </xf>
    <xf borderId="8" fillId="0" fontId="1" numFmtId="164" xfId="0" applyAlignment="1" applyBorder="1" applyFont="1" applyNumberFormat="1">
      <alignment readingOrder="0"/>
    </xf>
    <xf borderId="0" fillId="0" fontId="1" numFmtId="164" xfId="0" applyAlignment="1" applyFont="1" applyNumberFormat="1">
      <alignment readingOrder="0"/>
    </xf>
    <xf borderId="16" fillId="0" fontId="1" numFmtId="164" xfId="0" applyAlignment="1" applyBorder="1" applyFont="1" applyNumberFormat="1">
      <alignment readingOrder="0"/>
    </xf>
    <xf borderId="16" fillId="0" fontId="1" numFmtId="164" xfId="0" applyAlignment="1" applyBorder="1" applyFont="1" applyNumberFormat="1">
      <alignment horizontal="center" readingOrder="0" shrinkToFit="0" vertical="center" wrapText="1"/>
    </xf>
    <xf borderId="17" fillId="0" fontId="3" numFmtId="0" xfId="0" applyBorder="1" applyFont="1"/>
    <xf borderId="18" fillId="0" fontId="1" numFmtId="0" xfId="0" applyAlignment="1" applyBorder="1" applyFont="1">
      <alignment horizontal="center" readingOrder="0" shrinkToFit="0" vertical="center" wrapText="1"/>
    </xf>
    <xf borderId="19" fillId="0" fontId="1" numFmtId="164" xfId="0" applyAlignment="1" applyBorder="1" applyFont="1" applyNumberFormat="1">
      <alignment readingOrder="0"/>
    </xf>
    <xf borderId="20" fillId="0" fontId="1" numFmtId="164" xfId="0" applyAlignment="1" applyBorder="1" applyFont="1" applyNumberFormat="1">
      <alignment readingOrder="0"/>
    </xf>
    <xf borderId="21" fillId="0" fontId="1" numFmtId="164" xfId="0" applyAlignment="1" applyBorder="1" applyFont="1" applyNumberFormat="1">
      <alignment readingOrder="0"/>
    </xf>
    <xf borderId="22" fillId="0" fontId="3" numFmtId="0" xfId="0" applyBorder="1" applyFont="1"/>
    <xf borderId="22" fillId="0" fontId="1" numFmtId="164" xfId="0" applyAlignment="1" applyBorder="1" applyFont="1" applyNumberFormat="1">
      <alignment readingOrder="0"/>
    </xf>
    <xf borderId="23" fillId="0" fontId="1" numFmtId="164" xfId="0" applyAlignment="1" applyBorder="1" applyFont="1" applyNumberFormat="1">
      <alignment readingOrder="0"/>
    </xf>
    <xf borderId="24" fillId="0" fontId="1" numFmtId="164" xfId="0" applyAlignment="1" applyBorder="1" applyFont="1" applyNumberFormat="1">
      <alignment readingOrder="0"/>
    </xf>
    <xf borderId="24" fillId="0" fontId="1" numFmtId="164" xfId="0" applyAlignment="1" applyBorder="1" applyFont="1" applyNumberFormat="1">
      <alignment horizontal="center" readingOrder="0" shrinkToFit="0" vertical="center" wrapText="1"/>
    </xf>
    <xf borderId="25" fillId="0" fontId="1" numFmtId="0" xfId="0" applyAlignment="1" applyBorder="1" applyFont="1">
      <alignment horizontal="center" readingOrder="0" shrinkToFit="0" vertical="center" wrapText="1"/>
    </xf>
    <xf borderId="2" fillId="0" fontId="3" numFmtId="0" xfId="0" applyBorder="1" applyFont="1"/>
    <xf borderId="21" fillId="0" fontId="2" numFmtId="164" xfId="0" applyAlignment="1" applyBorder="1" applyFont="1" applyNumberFormat="1">
      <alignment horizontal="center" readingOrder="0" shrinkToFit="0" vertical="center" wrapText="1"/>
    </xf>
    <xf borderId="15" fillId="0" fontId="3" numFmtId="0" xfId="0" applyBorder="1" applyFont="1"/>
    <xf borderId="18" fillId="0" fontId="3" numFmtId="0" xfId="0" applyBorder="1" applyFont="1"/>
    <xf borderId="21" fillId="0" fontId="1" numFmtId="164" xfId="0" applyAlignment="1" applyBorder="1" applyFont="1" applyNumberFormat="1">
      <alignment horizontal="center" readingOrder="0" shrinkToFit="0" vertical="center" wrapText="1"/>
    </xf>
    <xf borderId="26" fillId="0" fontId="3" numFmtId="0" xfId="0" applyBorder="1" applyFont="1"/>
    <xf borderId="26" fillId="0" fontId="1" numFmtId="0" xfId="0" applyAlignment="1" applyBorder="1" applyFont="1">
      <alignment horizontal="center" readingOrder="0" shrinkToFit="0" vertical="center" wrapText="1"/>
    </xf>
    <xf borderId="27" fillId="0" fontId="1" numFmtId="0" xfId="0" applyAlignment="1" applyBorder="1" applyFont="1">
      <alignment horizontal="center" readingOrder="0" shrinkToFit="0" vertical="center" wrapText="1"/>
    </xf>
    <xf borderId="28" fillId="0" fontId="3" numFmtId="0" xfId="0" applyBorder="1" applyFont="1"/>
    <xf borderId="29" fillId="0" fontId="3" numFmtId="0" xfId="0" applyBorder="1" applyFont="1"/>
    <xf borderId="30" fillId="0" fontId="4" numFmtId="0" xfId="0" applyAlignment="1" applyBorder="1" applyFont="1">
      <alignment readingOrder="0" shrinkToFit="0" vertical="center" wrapText="1"/>
    </xf>
    <xf borderId="28" fillId="0" fontId="4" numFmtId="0" xfId="0" applyAlignment="1" applyBorder="1" applyFont="1">
      <alignment horizontal="center" shrinkToFit="0" wrapText="1"/>
    </xf>
    <xf borderId="31" fillId="0" fontId="3" numFmtId="0" xfId="0" applyBorder="1" applyFont="1"/>
    <xf borderId="5" fillId="0" fontId="4" numFmtId="0" xfId="0" applyAlignment="1" applyBorder="1" applyFont="1">
      <alignment horizontal="center" readingOrder="0" vertical="bottom"/>
    </xf>
    <xf borderId="7" fillId="0" fontId="4" numFmtId="0" xfId="0" applyAlignment="1" applyBorder="1" applyFont="1">
      <alignment horizontal="center" readingOrder="0" vertical="bottom"/>
    </xf>
    <xf borderId="32" fillId="0" fontId="3" numFmtId="0" xfId="0" applyBorder="1" applyFont="1"/>
    <xf borderId="33" fillId="0" fontId="4" numFmtId="0" xfId="0" applyAlignment="1" applyBorder="1" applyFont="1">
      <alignment horizontal="center" shrinkToFit="0" wrapText="1"/>
    </xf>
    <xf borderId="16" fillId="0" fontId="4" numFmtId="0" xfId="0" applyAlignment="1" applyBorder="1" applyFont="1">
      <alignment horizontal="center" shrinkToFit="0" wrapText="1"/>
    </xf>
    <xf borderId="0" fillId="0" fontId="4" numFmtId="0" xfId="0" applyAlignment="1" applyFont="1">
      <alignment horizontal="center" readingOrder="0" vertical="bottom"/>
    </xf>
    <xf borderId="16" fillId="0" fontId="4" numFmtId="0" xfId="0" applyAlignment="1" applyBorder="1" applyFont="1">
      <alignment horizontal="center" readingOrder="0" vertical="bottom"/>
    </xf>
    <xf borderId="33" fillId="0" fontId="3" numFmtId="0" xfId="0" applyBorder="1" applyFont="1"/>
    <xf borderId="34" fillId="0" fontId="3" numFmtId="0" xfId="0" applyBorder="1" applyFont="1"/>
    <xf borderId="21" fillId="0" fontId="4" numFmtId="0" xfId="0" applyAlignment="1" applyBorder="1" applyFont="1">
      <alignment horizontal="center" shrinkToFit="0" wrapText="1"/>
    </xf>
    <xf borderId="20" fillId="0" fontId="4" numFmtId="0" xfId="0" applyAlignment="1" applyBorder="1" applyFont="1">
      <alignment horizontal="center" readingOrder="0" vertical="bottom"/>
    </xf>
    <xf borderId="21" fillId="0" fontId="4" numFmtId="0" xfId="0" applyAlignment="1" applyBorder="1" applyFont="1">
      <alignment horizontal="center" readingOrder="0" vertical="bottom"/>
    </xf>
    <xf borderId="35" fillId="0" fontId="3" numFmtId="0" xfId="0" applyBorder="1" applyFont="1"/>
    <xf borderId="36" fillId="0" fontId="3" numFmtId="0" xfId="0" applyBorder="1" applyFont="1"/>
    <xf borderId="24" fillId="0" fontId="4" numFmtId="0" xfId="0" applyAlignment="1" applyBorder="1" applyFont="1">
      <alignment horizontal="center" shrinkToFit="0" wrapText="1"/>
    </xf>
    <xf borderId="23" fillId="0" fontId="4" numFmtId="0" xfId="0" applyAlignment="1" applyBorder="1" applyFont="1">
      <alignment horizontal="center" readingOrder="0" vertical="bottom"/>
    </xf>
    <xf borderId="24" fillId="0" fontId="4" numFmtId="0" xfId="0" applyAlignment="1" applyBorder="1" applyFont="1">
      <alignment horizontal="center" readingOrder="0" vertical="bottom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 readingOrder="0" shrinkToFit="0" vertical="center" wrapText="1"/>
    </xf>
    <xf borderId="6" fillId="0" fontId="2" numFmtId="164" xfId="0" applyAlignment="1" applyBorder="1" applyFont="1" applyNumberFormat="1">
      <alignment readingOrder="0"/>
    </xf>
    <xf borderId="5" fillId="0" fontId="2" numFmtId="164" xfId="0" applyAlignment="1" applyBorder="1" applyFont="1" applyNumberFormat="1">
      <alignment readingOrder="0"/>
    </xf>
    <xf borderId="7" fillId="0" fontId="2" numFmtId="164" xfId="0" applyAlignment="1" applyBorder="1" applyFont="1" applyNumberFormat="1">
      <alignment readingOrder="0"/>
    </xf>
    <xf borderId="1" fillId="0" fontId="2" numFmtId="0" xfId="0" applyAlignment="1" applyBorder="1" applyFont="1">
      <alignment horizontal="center" readingOrder="0" shrinkToFit="0" vertical="center" wrapText="1"/>
    </xf>
    <xf borderId="25" fillId="0" fontId="2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6" fillId="0" fontId="2" numFmtId="0" xfId="0" applyAlignment="1" applyBorder="1" applyFont="1">
      <alignment readingOrder="0"/>
    </xf>
    <xf borderId="10" fillId="0" fontId="1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15" fillId="0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readingOrder="0"/>
    </xf>
    <xf borderId="16" fillId="0" fontId="1" numFmtId="0" xfId="0" applyAlignment="1" applyBorder="1" applyFont="1">
      <alignment readingOrder="0"/>
    </xf>
    <xf borderId="18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readingOrder="0"/>
    </xf>
    <xf borderId="20" fillId="0" fontId="1" numFmtId="0" xfId="0" applyAlignment="1" applyBorder="1" applyFont="1">
      <alignment readingOrder="0"/>
    </xf>
    <xf borderId="21" fillId="0" fontId="1" numFmtId="0" xfId="0" applyAlignment="1" applyBorder="1" applyFont="1">
      <alignment readingOrder="0"/>
    </xf>
    <xf borderId="27" fillId="0" fontId="2" numFmtId="0" xfId="0" applyAlignment="1" applyBorder="1" applyFont="1">
      <alignment horizontal="center" readingOrder="0" shrinkToFit="0" vertical="center" wrapText="1"/>
    </xf>
    <xf borderId="30" fillId="0" fontId="5" numFmtId="0" xfId="0" applyAlignment="1" applyBorder="1" applyFont="1">
      <alignment horizontal="center" readingOrder="0" shrinkToFit="0" vertical="center" wrapText="1"/>
    </xf>
    <xf borderId="28" fillId="0" fontId="5" numFmtId="0" xfId="0" applyAlignment="1" applyBorder="1" applyFont="1">
      <alignment horizontal="center" readingOrder="0" shrinkToFit="0" vertical="center" wrapText="1"/>
    </xf>
    <xf borderId="5" fillId="0" fontId="5" numFmtId="164" xfId="0" applyAlignment="1" applyBorder="1" applyFont="1" applyNumberFormat="1">
      <alignment horizontal="center" readingOrder="0" vertical="bottom"/>
    </xf>
    <xf borderId="7" fillId="0" fontId="5" numFmtId="164" xfId="0" applyAlignment="1" applyBorder="1" applyFont="1" applyNumberFormat="1">
      <alignment horizontal="center" readingOrder="0" vertical="bottom"/>
    </xf>
    <xf borderId="33" fillId="0" fontId="4" numFmtId="0" xfId="0" applyAlignment="1" applyBorder="1" applyFont="1">
      <alignment horizontal="center" readingOrder="0" shrinkToFit="0" vertical="center" wrapText="1"/>
    </xf>
    <xf borderId="16" fillId="0" fontId="4" numFmtId="0" xfId="0" applyAlignment="1" applyBorder="1" applyFont="1">
      <alignment horizontal="center" readingOrder="0" shrinkToFit="0" wrapText="1"/>
    </xf>
    <xf borderId="0" fillId="0" fontId="4" numFmtId="164" xfId="0" applyAlignment="1" applyFont="1" applyNumberFormat="1">
      <alignment horizontal="center" readingOrder="0" vertical="bottom"/>
    </xf>
    <xf borderId="16" fillId="0" fontId="4" numFmtId="164" xfId="0" applyAlignment="1" applyBorder="1" applyFont="1" applyNumberFormat="1">
      <alignment horizontal="center" readingOrder="0" vertical="bottom"/>
    </xf>
    <xf borderId="21" fillId="0" fontId="4" numFmtId="0" xfId="0" applyAlignment="1" applyBorder="1" applyFont="1">
      <alignment horizontal="center" readingOrder="0" shrinkToFit="0" wrapText="1"/>
    </xf>
    <xf borderId="20" fillId="0" fontId="4" numFmtId="164" xfId="0" applyAlignment="1" applyBorder="1" applyFont="1" applyNumberFormat="1">
      <alignment horizontal="center" readingOrder="0" vertical="bottom"/>
    </xf>
    <xf borderId="21" fillId="0" fontId="4" numFmtId="164" xfId="0" applyAlignment="1" applyBorder="1" applyFont="1" applyNumberFormat="1">
      <alignment horizontal="center" readingOrder="0" vertical="bottom"/>
    </xf>
    <xf borderId="24" fillId="0" fontId="4" numFmtId="0" xfId="0" applyAlignment="1" applyBorder="1" applyFont="1">
      <alignment horizontal="center" readingOrder="0" shrinkToFit="0" wrapText="1"/>
    </xf>
    <xf borderId="23" fillId="0" fontId="4" numFmtId="164" xfId="0" applyAlignment="1" applyBorder="1" applyFont="1" applyNumberFormat="1">
      <alignment horizontal="center" readingOrder="0" vertical="bottom"/>
    </xf>
    <xf borderId="24" fillId="0" fontId="4" numFmtId="164" xfId="0" applyAlignment="1" applyBorder="1" applyFont="1" applyNumberFormat="1">
      <alignment horizontal="center" readingOrder="0" vertical="bottom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37" fillId="0" fontId="2" numFmtId="0" xfId="0" applyAlignment="1" applyBorder="1" applyFont="1">
      <alignment horizontal="center" readingOrder="0"/>
    </xf>
    <xf borderId="38" fillId="0" fontId="3" numFmtId="0" xfId="0" applyBorder="1" applyFont="1"/>
    <xf borderId="39" fillId="0" fontId="3" numFmtId="0" xfId="0" applyBorder="1" applyFont="1"/>
    <xf borderId="40" fillId="0" fontId="4" numFmtId="0" xfId="0" applyAlignment="1" applyBorder="1" applyFont="1">
      <alignment horizontal="center" shrinkToFit="0" vertical="center" wrapText="1"/>
    </xf>
    <xf borderId="41" fillId="0" fontId="5" numFmtId="0" xfId="0" applyAlignment="1" applyBorder="1" applyFont="1">
      <alignment readingOrder="0" vertical="bottom"/>
    </xf>
    <xf borderId="40" fillId="0" fontId="5" numFmtId="0" xfId="0" applyAlignment="1" applyBorder="1" applyFont="1">
      <alignment horizontal="center" readingOrder="0" shrinkToFit="0" vertical="bottom" wrapText="1"/>
    </xf>
    <xf borderId="42" fillId="0" fontId="5" numFmtId="0" xfId="0" applyAlignment="1" applyBorder="1" applyFont="1">
      <alignment horizontal="center" readingOrder="0" shrinkToFit="0" vertical="bottom" wrapText="1"/>
    </xf>
    <xf borderId="43" fillId="0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44" fillId="0" fontId="3" numFmtId="0" xfId="0" applyBorder="1" applyFont="1"/>
    <xf borderId="44" fillId="0" fontId="4" numFmtId="0" xfId="0" applyAlignment="1" applyBorder="1" applyFont="1">
      <alignment horizontal="center" vertical="bottom"/>
    </xf>
    <xf borderId="0" fillId="2" fontId="4" numFmtId="0" xfId="0" applyAlignment="1" applyFill="1" applyFont="1">
      <alignment horizontal="center" readingOrder="0" vertical="bottom"/>
    </xf>
    <xf borderId="44" fillId="2" fontId="4" numFmtId="0" xfId="0" applyAlignment="1" applyBorder="1" applyFont="1">
      <alignment horizontal="center" readingOrder="0" vertical="bottom"/>
    </xf>
    <xf borderId="45" fillId="0" fontId="1" numFmtId="0" xfId="0" applyAlignment="1" applyBorder="1" applyFont="1">
      <alignment horizontal="center"/>
    </xf>
    <xf borderId="46" fillId="0" fontId="1" numFmtId="0" xfId="0" applyAlignment="1" applyBorder="1" applyFont="1">
      <alignment horizontal="center"/>
    </xf>
    <xf borderId="47" fillId="0" fontId="1" numFmtId="0" xfId="0" applyAlignment="1" applyBorder="1" applyFont="1">
      <alignment horizontal="center"/>
    </xf>
    <xf borderId="43" fillId="0" fontId="3" numFmtId="0" xfId="0" applyBorder="1" applyFont="1"/>
    <xf borderId="48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44" fillId="0" fontId="1" numFmtId="0" xfId="0" applyAlignment="1" applyBorder="1" applyFont="1">
      <alignment horizontal="center"/>
    </xf>
    <xf borderId="44" fillId="0" fontId="1" numFmtId="0" xfId="0" applyAlignment="1" applyBorder="1" applyFont="1">
      <alignment horizontal="center" readingOrder="0"/>
    </xf>
    <xf borderId="23" fillId="0" fontId="3" numFmtId="0" xfId="0" applyBorder="1" applyFont="1"/>
    <xf borderId="49" fillId="0" fontId="3" numFmtId="0" xfId="0" applyBorder="1" applyFont="1"/>
    <xf borderId="49" fillId="0" fontId="4" numFmtId="0" xfId="0" applyAlignment="1" applyBorder="1" applyFont="1">
      <alignment horizontal="center" vertical="bottom"/>
    </xf>
    <xf borderId="23" fillId="2" fontId="4" numFmtId="0" xfId="0" applyAlignment="1" applyBorder="1" applyFont="1">
      <alignment horizontal="center" readingOrder="0" vertical="bottom"/>
    </xf>
    <xf borderId="49" fillId="2" fontId="4" numFmtId="0" xfId="0" applyAlignment="1" applyBorder="1" applyFont="1">
      <alignment horizontal="center" readingOrder="0" vertical="bottom"/>
    </xf>
    <xf borderId="50" fillId="0" fontId="1" numFmtId="0" xfId="0" applyAlignment="1" applyBorder="1" applyFont="1">
      <alignment horizontal="center"/>
    </xf>
    <xf borderId="40" fillId="0" fontId="1" numFmtId="0" xfId="0" applyAlignment="1" applyBorder="1" applyFont="1">
      <alignment horizontal="center"/>
    </xf>
    <xf borderId="42" fillId="0" fontId="1" numFmtId="0" xfId="0" applyAlignment="1" applyBorder="1" applyFont="1">
      <alignment horizontal="center" readingOrder="0"/>
    </xf>
    <xf borderId="44" fillId="0" fontId="4" numFmtId="0" xfId="0" applyAlignment="1" applyBorder="1" applyFont="1">
      <alignment horizontal="center" readingOrder="0" shrinkToFit="0" vertical="center" wrapText="1"/>
    </xf>
    <xf borderId="44" fillId="0" fontId="4" numFmtId="0" xfId="0" applyAlignment="1" applyBorder="1" applyFont="1">
      <alignment horizontal="center" shrinkToFit="0" vertical="center" wrapText="1"/>
    </xf>
    <xf borderId="0" fillId="2" fontId="6" numFmtId="0" xfId="0" applyAlignment="1" applyFont="1">
      <alignment horizontal="center" readingOrder="0" vertical="bottom"/>
    </xf>
    <xf borderId="44" fillId="0" fontId="1" numFmtId="0" xfId="0" applyAlignment="1" applyBorder="1" applyFont="1">
      <alignment readingOrder="0"/>
    </xf>
    <xf borderId="51" fillId="0" fontId="3" numFmtId="0" xfId="0" applyBorder="1" applyFont="1"/>
    <xf borderId="51" fillId="0" fontId="4" numFmtId="0" xfId="0" applyAlignment="1" applyBorder="1" applyFont="1">
      <alignment horizontal="center" vertical="bottom"/>
    </xf>
    <xf borderId="20" fillId="2" fontId="4" numFmtId="0" xfId="0" applyAlignment="1" applyBorder="1" applyFont="1">
      <alignment horizontal="center" readingOrder="0" vertical="bottom"/>
    </xf>
    <xf borderId="20" fillId="2" fontId="6" numFmtId="0" xfId="0" applyAlignment="1" applyBorder="1" applyFont="1">
      <alignment horizontal="center" readingOrder="0" vertical="bottom"/>
    </xf>
    <xf borderId="51" fillId="0" fontId="1" numFmtId="0" xfId="0" applyAlignment="1" applyBorder="1" applyFont="1">
      <alignment readingOrder="0"/>
    </xf>
    <xf borderId="52" fillId="0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/>
    </xf>
    <xf borderId="51" fillId="0" fontId="1" numFmtId="0" xfId="0" applyAlignment="1" applyBorder="1" applyFont="1">
      <alignment horizontal="center" readingOrder="0"/>
    </xf>
    <xf borderId="51" fillId="2" fontId="4" numFmtId="0" xfId="0" applyAlignment="1" applyBorder="1" applyFont="1">
      <alignment horizontal="center" readingOrder="0" vertical="bottom"/>
    </xf>
    <xf borderId="44" fillId="2" fontId="6" numFmtId="0" xfId="0" applyAlignment="1" applyBorder="1" applyFont="1">
      <alignment horizontal="center" readingOrder="0" vertical="bottom"/>
    </xf>
    <xf borderId="53" fillId="0" fontId="3" numFmtId="0" xfId="0" applyBorder="1" applyFont="1"/>
    <xf borderId="42" fillId="0" fontId="3" numFmtId="0" xfId="0" applyBorder="1" applyFont="1"/>
    <xf borderId="42" fillId="0" fontId="4" numFmtId="0" xfId="0" applyAlignment="1" applyBorder="1" applyFont="1">
      <alignment horizontal="center" vertical="bottom"/>
    </xf>
    <xf borderId="40" fillId="2" fontId="4" numFmtId="0" xfId="0" applyAlignment="1" applyBorder="1" applyFont="1">
      <alignment horizontal="center" readingOrder="0" vertical="bottom"/>
    </xf>
    <xf borderId="42" fillId="2" fontId="4" numFmtId="0" xfId="0" applyAlignment="1" applyBorder="1" applyFont="1">
      <alignment horizontal="center" readingOrder="0" vertical="bottom"/>
    </xf>
    <xf borderId="44" fillId="0" fontId="4" numFmtId="0" xfId="0" applyAlignment="1" applyBorder="1" applyFont="1">
      <alignment horizontal="center" readingOrder="0" vertical="bottom"/>
    </xf>
    <xf borderId="49" fillId="0" fontId="4" numFmtId="0" xfId="0" applyAlignment="1" applyBorder="1" applyFont="1">
      <alignment horizontal="center" readingOrder="0" vertical="bottom"/>
    </xf>
    <xf borderId="51" fillId="0" fontId="4" numFmtId="0" xfId="0" applyAlignment="1" applyBorder="1" applyFont="1">
      <alignment horizontal="center" readingOrder="0" vertical="bottom"/>
    </xf>
    <xf borderId="40" fillId="0" fontId="4" numFmtId="0" xfId="0" applyAlignment="1" applyBorder="1" applyFont="1">
      <alignment horizontal="center" readingOrder="0" vertical="bottom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6" fillId="0" fontId="1" numFmtId="164" xfId="0" applyAlignment="1" applyBorder="1" applyFont="1" applyNumberFormat="1">
      <alignment horizontal="center" readingOrder="0"/>
    </xf>
    <xf borderId="5" fillId="0" fontId="1" numFmtId="164" xfId="0" applyAlignment="1" applyBorder="1" applyFont="1" applyNumberFormat="1">
      <alignment horizontal="center" readingOrder="0"/>
    </xf>
    <xf borderId="7" fillId="0" fontId="1" numFmtId="164" xfId="0" applyAlignment="1" applyBorder="1" applyFont="1" applyNumberFormat="1">
      <alignment horizontal="center" readingOrder="0"/>
    </xf>
    <xf borderId="11" fillId="0" fontId="1" numFmtId="164" xfId="0" applyAlignment="1" applyBorder="1" applyFont="1" applyNumberFormat="1">
      <alignment horizontal="center" readingOrder="0"/>
    </xf>
    <xf borderId="12" fillId="0" fontId="1" numFmtId="164" xfId="0" applyAlignment="1" applyBorder="1" applyFont="1" applyNumberFormat="1">
      <alignment horizontal="center" readingOrder="0"/>
    </xf>
    <xf borderId="13" fillId="0" fontId="1" numFmtId="164" xfId="0" applyAlignment="1" applyBorder="1" applyFont="1" applyNumberFormat="1">
      <alignment horizontal="center" readingOrder="0"/>
    </xf>
    <xf borderId="8" fillId="0" fontId="1" numFmtId="164" xfId="0" applyAlignment="1" applyBorder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16" fillId="0" fontId="1" numFmtId="164" xfId="0" applyAlignment="1" applyBorder="1" applyFont="1" applyNumberFormat="1">
      <alignment horizontal="center" readingOrder="0"/>
    </xf>
    <xf borderId="19" fillId="0" fontId="1" numFmtId="164" xfId="0" applyAlignment="1" applyBorder="1" applyFont="1" applyNumberFormat="1">
      <alignment horizontal="center" readingOrder="0"/>
    </xf>
    <xf borderId="20" fillId="0" fontId="1" numFmtId="164" xfId="0" applyAlignment="1" applyBorder="1" applyFont="1" applyNumberFormat="1">
      <alignment horizontal="center" readingOrder="0"/>
    </xf>
    <xf borderId="21" fillId="0" fontId="1" numFmtId="164" xfId="0" applyAlignment="1" applyBorder="1" applyFont="1" applyNumberFormat="1">
      <alignment horizontal="center" readingOrder="0"/>
    </xf>
    <xf borderId="22" fillId="0" fontId="1" numFmtId="164" xfId="0" applyAlignment="1" applyBorder="1" applyFont="1" applyNumberFormat="1">
      <alignment horizontal="center" readingOrder="0"/>
    </xf>
    <xf borderId="23" fillId="0" fontId="1" numFmtId="164" xfId="0" applyAlignment="1" applyBorder="1" applyFont="1" applyNumberFormat="1">
      <alignment horizontal="center" readingOrder="0"/>
    </xf>
    <xf borderId="24" fillId="0" fontId="1" numFmtId="164" xfId="0" applyAlignment="1" applyBorder="1" applyFont="1" applyNumberFormat="1">
      <alignment horizontal="center" readingOrder="0"/>
    </xf>
    <xf borderId="8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16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 readingOrder="0"/>
    </xf>
    <xf borderId="13" fillId="0" fontId="1" numFmtId="0" xfId="0" applyAlignment="1" applyBorder="1" applyFont="1">
      <alignment horizontal="center" readingOrder="0"/>
    </xf>
    <xf borderId="19" fillId="0" fontId="1" numFmtId="0" xfId="0" applyAlignment="1" applyBorder="1" applyFont="1">
      <alignment horizontal="center" readingOrder="0"/>
    </xf>
    <xf borderId="20" fillId="0" fontId="1" numFmtId="0" xfId="0" applyAlignment="1" applyBorder="1" applyFont="1">
      <alignment horizontal="center" readingOrder="0"/>
    </xf>
    <xf borderId="21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22" fillId="0" fontId="1" numFmtId="0" xfId="0" applyAlignment="1" applyBorder="1" applyFont="1">
      <alignment horizontal="center" readingOrder="0"/>
    </xf>
    <xf borderId="23" fillId="0" fontId="1" numFmtId="0" xfId="0" applyAlignment="1" applyBorder="1" applyFont="1">
      <alignment horizontal="center" readingOrder="0"/>
    </xf>
    <xf borderId="24" fillId="0" fontId="1" numFmtId="0" xfId="0" applyAlignment="1" applyBorder="1" applyFont="1">
      <alignment horizontal="center" readingOrder="0"/>
    </xf>
    <xf borderId="30" fillId="0" fontId="4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0.63"/>
    <col customWidth="1" min="3" max="4" width="16.13"/>
    <col customWidth="1" min="5" max="5" width="10.38"/>
    <col customWidth="1" min="9" max="9" width="20.38"/>
  </cols>
  <sheetData>
    <row r="1" ht="1.5" customHeight="1">
      <c r="A1" s="1"/>
      <c r="B1" s="1"/>
      <c r="C1" s="2"/>
      <c r="D1" s="2"/>
      <c r="E1" s="3"/>
      <c r="F1" s="3"/>
      <c r="G1" s="3"/>
      <c r="H1" s="3"/>
      <c r="I1" s="4"/>
    </row>
    <row r="2" ht="30.75" customHeight="1">
      <c r="A2" s="5"/>
      <c r="B2" s="5" t="s">
        <v>0</v>
      </c>
      <c r="C2" s="6"/>
      <c r="D2" s="6"/>
      <c r="E2" s="7" t="s">
        <v>1</v>
      </c>
      <c r="F2" s="8" t="s">
        <v>2</v>
      </c>
      <c r="G2" s="8" t="s">
        <v>3</v>
      </c>
      <c r="H2" s="9" t="s">
        <v>4</v>
      </c>
      <c r="I2" s="10" t="s">
        <v>5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ht="18.75" customHeight="1">
      <c r="A3" s="1"/>
      <c r="B3" s="12" t="s">
        <v>6</v>
      </c>
      <c r="C3" s="13" t="s">
        <v>7</v>
      </c>
      <c r="D3" s="14"/>
      <c r="E3" s="15">
        <v>0.85694</v>
      </c>
      <c r="F3" s="16">
        <v>0.88967</v>
      </c>
      <c r="G3" s="16">
        <v>0.87293</v>
      </c>
      <c r="H3" s="17">
        <v>0.58849</v>
      </c>
      <c r="I3" s="18">
        <f>IFERROR(__xludf.DUMMYFUNCTION("AVERAGE.WEIGHTED(E3,H3)"),0.85694)</f>
        <v>0.85694</v>
      </c>
    </row>
    <row r="4" ht="18.75" customHeight="1">
      <c r="A4" s="1"/>
      <c r="B4" s="19"/>
      <c r="C4" s="20" t="s">
        <v>8</v>
      </c>
      <c r="D4" s="21" t="s">
        <v>9</v>
      </c>
      <c r="E4" s="22">
        <v>0.85959</v>
      </c>
      <c r="F4" s="23">
        <v>0.89036</v>
      </c>
      <c r="G4" s="23">
        <v>0.87465</v>
      </c>
      <c r="H4" s="24">
        <v>0.5937</v>
      </c>
      <c r="I4" s="25">
        <f>IFERROR(__xludf.DUMMYFUNCTION("AVERAGE.WEIGHTED(E4,H4)"),0.85959)</f>
        <v>0.85959</v>
      </c>
    </row>
    <row r="5" ht="18.75" customHeight="1">
      <c r="A5" s="1"/>
      <c r="B5" s="19"/>
      <c r="C5" s="26"/>
      <c r="D5" s="27" t="s">
        <v>10</v>
      </c>
      <c r="E5" s="28">
        <v>0.85543</v>
      </c>
      <c r="F5" s="29">
        <v>0.88926</v>
      </c>
      <c r="G5" s="29">
        <v>0.87197</v>
      </c>
      <c r="H5" s="30">
        <v>0.58215</v>
      </c>
      <c r="I5" s="31">
        <f>IFERROR(__xludf.DUMMYFUNCTION("AVERAGE.WEIGHTED(E5,H5)"),0.85543)</f>
        <v>0.85543</v>
      </c>
    </row>
    <row r="6" ht="18.75" customHeight="1">
      <c r="A6" s="1"/>
      <c r="B6" s="19"/>
      <c r="C6" s="26"/>
      <c r="D6" s="27" t="s">
        <v>11</v>
      </c>
      <c r="E6" s="28">
        <v>0.85638</v>
      </c>
      <c r="F6" s="29">
        <v>0.89104</v>
      </c>
      <c r="G6" s="29">
        <v>0.87327</v>
      </c>
      <c r="H6" s="30">
        <v>0.58767</v>
      </c>
      <c r="I6" s="31">
        <f>IFERROR(__xludf.DUMMYFUNCTION("AVERAGE.WEIGHTED(E6,H6)"),0.85638)</f>
        <v>0.85638</v>
      </c>
    </row>
    <row r="7" ht="18.75" customHeight="1">
      <c r="A7" s="1"/>
      <c r="B7" s="19"/>
      <c r="C7" s="26"/>
      <c r="D7" s="27" t="s">
        <v>12</v>
      </c>
      <c r="E7" s="28">
        <v>0.85751</v>
      </c>
      <c r="F7" s="29">
        <v>0.89123</v>
      </c>
      <c r="G7" s="29">
        <v>0.874</v>
      </c>
      <c r="H7" s="30">
        <v>0.58937</v>
      </c>
      <c r="I7" s="31">
        <f>IFERROR(__xludf.DUMMYFUNCTION("AVERAGE.WEIGHTED(E7,H7)"),0.85751)</f>
        <v>0.85751</v>
      </c>
    </row>
    <row r="8" ht="18.75" customHeight="1">
      <c r="A8" s="1"/>
      <c r="B8" s="19"/>
      <c r="C8" s="26"/>
      <c r="D8" s="27" t="s">
        <v>13</v>
      </c>
      <c r="E8" s="28">
        <v>0.85059</v>
      </c>
      <c r="F8" s="29">
        <v>0.88663</v>
      </c>
      <c r="G8" s="29">
        <v>0.86818</v>
      </c>
      <c r="H8" s="30">
        <v>0.58796</v>
      </c>
      <c r="I8" s="31">
        <f>IFERROR(__xludf.DUMMYFUNCTION("AVERAGE.WEIGHTED(E8,H8)"),0.85059)</f>
        <v>0.85059</v>
      </c>
    </row>
    <row r="9" ht="18.75" customHeight="1">
      <c r="A9" s="1"/>
      <c r="B9" s="19"/>
      <c r="C9" s="26"/>
      <c r="D9" s="27" t="s">
        <v>14</v>
      </c>
      <c r="E9" s="28">
        <v>0.8603</v>
      </c>
      <c r="F9" s="29">
        <v>0.88934</v>
      </c>
      <c r="G9" s="29">
        <v>0.87449</v>
      </c>
      <c r="H9" s="30">
        <v>0.59016</v>
      </c>
      <c r="I9" s="31">
        <f>IFERROR(__xludf.DUMMYFUNCTION("AVERAGE.WEIGHTED(E9,H9)"),0.8603)</f>
        <v>0.8603</v>
      </c>
    </row>
    <row r="10" ht="18.75" customHeight="1">
      <c r="A10" s="1"/>
      <c r="B10" s="19"/>
      <c r="C10" s="26"/>
      <c r="D10" s="27" t="s">
        <v>15</v>
      </c>
      <c r="E10" s="28">
        <v>0.85513</v>
      </c>
      <c r="F10" s="29">
        <v>0.88956</v>
      </c>
      <c r="G10" s="29">
        <v>0.87195</v>
      </c>
      <c r="H10" s="30">
        <v>0.58536</v>
      </c>
      <c r="I10" s="31">
        <f>IFERROR(__xludf.DUMMYFUNCTION("AVERAGE.WEIGHTED(E10,H10)"),0.85513)</f>
        <v>0.85513</v>
      </c>
    </row>
    <row r="11" ht="18.75" customHeight="1">
      <c r="A11" s="1"/>
      <c r="B11" s="19"/>
      <c r="C11" s="32"/>
      <c r="D11" s="33" t="s">
        <v>16</v>
      </c>
      <c r="E11" s="34">
        <v>0.86138</v>
      </c>
      <c r="F11" s="35">
        <v>0.89003</v>
      </c>
      <c r="G11" s="35">
        <v>0.87537</v>
      </c>
      <c r="H11" s="36">
        <v>0.5922</v>
      </c>
      <c r="I11" s="31">
        <f>IFERROR(__xludf.DUMMYFUNCTION("AVERAGE.WEIGHTED(E11,H11)"),0.86138)</f>
        <v>0.86138</v>
      </c>
    </row>
    <row r="12" ht="18.75" customHeight="1">
      <c r="A12" s="1"/>
      <c r="B12" s="19"/>
      <c r="C12" s="20" t="s">
        <v>17</v>
      </c>
      <c r="D12" s="21" t="s">
        <v>18</v>
      </c>
      <c r="E12" s="22">
        <v>0.86354</v>
      </c>
      <c r="F12" s="23">
        <v>0.90231</v>
      </c>
      <c r="G12" s="23">
        <v>0.88246</v>
      </c>
      <c r="H12" s="24">
        <v>0.59267</v>
      </c>
      <c r="I12" s="25">
        <f>IFERROR(__xludf.DUMMYFUNCTION("AVERAGE.WEIGHTED(E12,H12)"),0.86354)</f>
        <v>0.86354</v>
      </c>
    </row>
    <row r="13" ht="18.75" customHeight="1">
      <c r="A13" s="1"/>
      <c r="B13" s="37"/>
      <c r="C13" s="32"/>
      <c r="D13" s="27" t="s">
        <v>19</v>
      </c>
      <c r="E13" s="38">
        <v>0.85033</v>
      </c>
      <c r="F13" s="39">
        <v>0.87703</v>
      </c>
      <c r="G13" s="39">
        <v>0.8634</v>
      </c>
      <c r="H13" s="40">
        <v>0.58431</v>
      </c>
      <c r="I13" s="41">
        <f>IFERROR(__xludf.DUMMYFUNCTION("AVERAGE.WEIGHTED(E13,H13)"),0.85033)</f>
        <v>0.85033</v>
      </c>
    </row>
    <row r="14" ht="18.75" customHeight="1">
      <c r="A14" s="1"/>
      <c r="B14" s="12" t="s">
        <v>20</v>
      </c>
      <c r="C14" s="42" t="s">
        <v>7</v>
      </c>
      <c r="D14" s="43"/>
      <c r="E14" s="28">
        <v>0.86056</v>
      </c>
      <c r="F14" s="29">
        <v>0.88585</v>
      </c>
      <c r="G14" s="29">
        <v>0.87292</v>
      </c>
      <c r="H14" s="30">
        <v>0.59555</v>
      </c>
      <c r="I14" s="44">
        <f>IFERROR(__xludf.DUMMYFUNCTION("AVERAGE.WEIGHTED(E14,H14)"),0.86056)</f>
        <v>0.86056</v>
      </c>
    </row>
    <row r="15" ht="18.75" customHeight="1">
      <c r="A15" s="1"/>
      <c r="B15" s="19"/>
      <c r="C15" s="21" t="s">
        <v>8</v>
      </c>
      <c r="D15" s="21" t="s">
        <v>9</v>
      </c>
      <c r="E15" s="22">
        <v>0.86065</v>
      </c>
      <c r="F15" s="23">
        <v>0.88709</v>
      </c>
      <c r="G15" s="23">
        <v>0.87357</v>
      </c>
      <c r="H15" s="24">
        <v>0.59934</v>
      </c>
      <c r="I15" s="31">
        <f>IFERROR(__xludf.DUMMYFUNCTION("AVERAGE.WEIGHTED(E15,H15)"),0.86065)</f>
        <v>0.86065</v>
      </c>
    </row>
    <row r="16" ht="18.75" customHeight="1">
      <c r="A16" s="1"/>
      <c r="B16" s="19"/>
      <c r="C16" s="45"/>
      <c r="D16" s="27" t="s">
        <v>10</v>
      </c>
      <c r="E16" s="28">
        <v>0.85983</v>
      </c>
      <c r="F16" s="29">
        <v>0.88284</v>
      </c>
      <c r="G16" s="29">
        <v>0.87108</v>
      </c>
      <c r="H16" s="30">
        <v>0.59276</v>
      </c>
      <c r="I16" s="31">
        <f>IFERROR(__xludf.DUMMYFUNCTION("AVERAGE.WEIGHTED(E16,H16)"),0.85983)</f>
        <v>0.85983</v>
      </c>
    </row>
    <row r="17" ht="18.75" customHeight="1">
      <c r="A17" s="1"/>
      <c r="B17" s="19"/>
      <c r="C17" s="45"/>
      <c r="D17" s="27" t="s">
        <v>11</v>
      </c>
      <c r="E17" s="28">
        <v>0.85775</v>
      </c>
      <c r="F17" s="29">
        <v>0.88191</v>
      </c>
      <c r="G17" s="29">
        <v>0.86949</v>
      </c>
      <c r="H17" s="30">
        <v>0.59024</v>
      </c>
      <c r="I17" s="31">
        <f>IFERROR(__xludf.DUMMYFUNCTION("AVERAGE.WEIGHTED(E17,H17)"),0.85775)</f>
        <v>0.85775</v>
      </c>
    </row>
    <row r="18" ht="18.75" customHeight="1">
      <c r="A18" s="1"/>
      <c r="B18" s="19"/>
      <c r="C18" s="45"/>
      <c r="D18" s="27" t="s">
        <v>12</v>
      </c>
      <c r="E18" s="28">
        <v>0.86779</v>
      </c>
      <c r="F18" s="29">
        <v>0.89294</v>
      </c>
      <c r="G18" s="29">
        <v>0.88013</v>
      </c>
      <c r="H18" s="30">
        <v>0.60657</v>
      </c>
      <c r="I18" s="31">
        <f>IFERROR(__xludf.DUMMYFUNCTION("AVERAGE.WEIGHTED(E18,H18)"),0.86779)</f>
        <v>0.86779</v>
      </c>
    </row>
    <row r="19" ht="18.75" customHeight="1">
      <c r="A19" s="1"/>
      <c r="B19" s="19"/>
      <c r="C19" s="45"/>
      <c r="D19" s="27" t="s">
        <v>13</v>
      </c>
      <c r="E19" s="28">
        <v>0.86121</v>
      </c>
      <c r="F19" s="29">
        <v>0.88932</v>
      </c>
      <c r="G19" s="29">
        <v>0.87498</v>
      </c>
      <c r="H19" s="30">
        <v>0.59931</v>
      </c>
      <c r="I19" s="31">
        <f>IFERROR(__xludf.DUMMYFUNCTION("AVERAGE.WEIGHTED(E19,H19)"),0.86121)</f>
        <v>0.86121</v>
      </c>
    </row>
    <row r="20" ht="18.75" customHeight="1">
      <c r="A20" s="1"/>
      <c r="B20" s="19"/>
      <c r="C20" s="45"/>
      <c r="D20" s="27" t="s">
        <v>14</v>
      </c>
      <c r="E20" s="28">
        <v>0.8594</v>
      </c>
      <c r="F20" s="29">
        <v>0.88493</v>
      </c>
      <c r="G20" s="29">
        <v>0.87184</v>
      </c>
      <c r="H20" s="30">
        <v>0.58817</v>
      </c>
      <c r="I20" s="31">
        <f>IFERROR(__xludf.DUMMYFUNCTION("AVERAGE.WEIGHTED(E20,H20)"),0.8594)</f>
        <v>0.8594</v>
      </c>
    </row>
    <row r="21" ht="18.75" customHeight="1">
      <c r="A21" s="1"/>
      <c r="B21" s="19"/>
      <c r="C21" s="45"/>
      <c r="D21" s="27" t="s">
        <v>15</v>
      </c>
      <c r="E21" s="28">
        <v>0.8568</v>
      </c>
      <c r="F21" s="29">
        <v>0.88276</v>
      </c>
      <c r="G21" s="29">
        <v>0.8695</v>
      </c>
      <c r="H21" s="30">
        <v>0.58941</v>
      </c>
      <c r="I21" s="31">
        <f>IFERROR(__xludf.DUMMYFUNCTION("AVERAGE.WEIGHTED(E21,H21)"),0.8568)</f>
        <v>0.8568</v>
      </c>
    </row>
    <row r="22" ht="18.75" customHeight="1">
      <c r="A22" s="1"/>
      <c r="B22" s="19"/>
      <c r="C22" s="46"/>
      <c r="D22" s="33" t="s">
        <v>16</v>
      </c>
      <c r="E22" s="34">
        <v>0.86132</v>
      </c>
      <c r="F22" s="35">
        <v>0.88493</v>
      </c>
      <c r="G22" s="35">
        <v>0.87289</v>
      </c>
      <c r="H22" s="36">
        <v>0.59953</v>
      </c>
      <c r="I22" s="47">
        <f>IFERROR(__xludf.DUMMYFUNCTION("AVERAGE.WEIGHTED(E22,H22)"),0.86132)</f>
        <v>0.86132</v>
      </c>
    </row>
    <row r="23" ht="18.75" customHeight="1">
      <c r="A23" s="1"/>
      <c r="B23" s="19"/>
      <c r="C23" s="21" t="s">
        <v>17</v>
      </c>
      <c r="D23" s="27" t="s">
        <v>18</v>
      </c>
      <c r="E23" s="28">
        <v>0.86678</v>
      </c>
      <c r="F23" s="29">
        <v>0.89874</v>
      </c>
      <c r="G23" s="29">
        <v>0.8824</v>
      </c>
      <c r="H23" s="30">
        <v>0.60025</v>
      </c>
      <c r="I23" s="31">
        <f>IFERROR(__xludf.DUMMYFUNCTION("AVERAGE.WEIGHTED(E23,H23)"),0.86678)</f>
        <v>0.86678</v>
      </c>
    </row>
    <row r="24" ht="18.75" customHeight="1">
      <c r="A24" s="1"/>
      <c r="B24" s="37"/>
      <c r="C24" s="48"/>
      <c r="D24" s="49" t="s">
        <v>19</v>
      </c>
      <c r="E24" s="28">
        <v>0.85434</v>
      </c>
      <c r="F24" s="29">
        <v>0.87296</v>
      </c>
      <c r="G24" s="29">
        <v>0.86345</v>
      </c>
      <c r="H24" s="30">
        <v>0.59084</v>
      </c>
      <c r="I24" s="41">
        <f>IFERROR(__xludf.DUMMYFUNCTION("AVERAGE.WEIGHTED(E24,H24)"),0.85434)</f>
        <v>0.85434</v>
      </c>
    </row>
    <row r="25" ht="18.75" customHeight="1">
      <c r="A25" s="1"/>
      <c r="B25" s="12" t="s">
        <v>21</v>
      </c>
      <c r="C25" s="50" t="s">
        <v>7</v>
      </c>
      <c r="D25" s="51"/>
      <c r="E25" s="15">
        <v>0.89232</v>
      </c>
      <c r="F25" s="16">
        <v>0.89744</v>
      </c>
      <c r="G25" s="16">
        <v>0.8948</v>
      </c>
      <c r="H25" s="17">
        <v>0.63251</v>
      </c>
      <c r="I25" s="44">
        <f>IFERROR(__xludf.DUMMYFUNCTION("AVERAGE.WEIGHTED(E25,H25)"),0.89232)</f>
        <v>0.89232</v>
      </c>
    </row>
    <row r="26" ht="18.75" customHeight="1">
      <c r="A26" s="1"/>
      <c r="B26" s="19"/>
      <c r="C26" s="20" t="s">
        <v>8</v>
      </c>
      <c r="D26" s="21" t="s">
        <v>9</v>
      </c>
      <c r="E26" s="22">
        <v>0.88875</v>
      </c>
      <c r="F26" s="23">
        <v>0.89651</v>
      </c>
      <c r="G26" s="23">
        <v>0.89239</v>
      </c>
      <c r="H26" s="24">
        <v>0.6346</v>
      </c>
      <c r="I26" s="31">
        <f>IFERROR(__xludf.DUMMYFUNCTION("AVERAGE.WEIGHTED(E26,H26)"),0.88875)</f>
        <v>0.88875</v>
      </c>
    </row>
    <row r="27" ht="18.75" customHeight="1">
      <c r="A27" s="1"/>
      <c r="B27" s="19"/>
      <c r="C27" s="26"/>
      <c r="D27" s="27" t="s">
        <v>10</v>
      </c>
      <c r="E27" s="28">
        <v>0.89031</v>
      </c>
      <c r="F27" s="29">
        <v>0.89382</v>
      </c>
      <c r="G27" s="29">
        <v>0.89199</v>
      </c>
      <c r="H27" s="30">
        <v>0.62995</v>
      </c>
      <c r="I27" s="31">
        <f>IFERROR(__xludf.DUMMYFUNCTION("AVERAGE.WEIGHTED(E27,H27)"),0.89031)</f>
        <v>0.89031</v>
      </c>
    </row>
    <row r="28" ht="18.75" customHeight="1">
      <c r="A28" s="1"/>
      <c r="B28" s="19"/>
      <c r="C28" s="26"/>
      <c r="D28" s="27" t="s">
        <v>11</v>
      </c>
      <c r="E28" s="28">
        <v>0.89379</v>
      </c>
      <c r="F28" s="29">
        <v>0.89587</v>
      </c>
      <c r="G28" s="29">
        <v>0.89479</v>
      </c>
      <c r="H28" s="30">
        <v>0.63278</v>
      </c>
      <c r="I28" s="31">
        <f>IFERROR(__xludf.DUMMYFUNCTION("AVERAGE.WEIGHTED(E28,H28)"),0.89379)</f>
        <v>0.89379</v>
      </c>
    </row>
    <row r="29" ht="18.75" customHeight="1">
      <c r="A29" s="1"/>
      <c r="B29" s="19"/>
      <c r="C29" s="26"/>
      <c r="D29" s="27" t="s">
        <v>12</v>
      </c>
      <c r="E29" s="28">
        <v>0.89064</v>
      </c>
      <c r="F29" s="29">
        <v>0.89609</v>
      </c>
      <c r="G29" s="29">
        <v>0.89332</v>
      </c>
      <c r="H29" s="30">
        <v>0.63253</v>
      </c>
      <c r="I29" s="31">
        <f>IFERROR(__xludf.DUMMYFUNCTION("AVERAGE.WEIGHTED(E29,H29)"),0.89064)</f>
        <v>0.89064</v>
      </c>
    </row>
    <row r="30" ht="18.75" customHeight="1">
      <c r="A30" s="1"/>
      <c r="B30" s="19"/>
      <c r="C30" s="26"/>
      <c r="D30" s="27" t="s">
        <v>13</v>
      </c>
      <c r="E30" s="28">
        <v>0.89431</v>
      </c>
      <c r="F30" s="29">
        <v>0.89747</v>
      </c>
      <c r="G30" s="29">
        <v>0.89585</v>
      </c>
      <c r="H30" s="30">
        <v>0.63945</v>
      </c>
      <c r="I30" s="31">
        <f>IFERROR(__xludf.DUMMYFUNCTION("AVERAGE.WEIGHTED(E30,H30)"),0.89431)</f>
        <v>0.89431</v>
      </c>
    </row>
    <row r="31" ht="18.75" customHeight="1">
      <c r="A31" s="1"/>
      <c r="B31" s="19"/>
      <c r="C31" s="26"/>
      <c r="D31" s="27" t="s">
        <v>14</v>
      </c>
      <c r="E31" s="28">
        <v>0.89435</v>
      </c>
      <c r="F31" s="29">
        <v>0.90218</v>
      </c>
      <c r="G31" s="29">
        <v>0.89817</v>
      </c>
      <c r="H31" s="30">
        <v>0.63389</v>
      </c>
      <c r="I31" s="31">
        <f>IFERROR(__xludf.DUMMYFUNCTION("AVERAGE.WEIGHTED(E31,H31)"),0.89435)</f>
        <v>0.89435</v>
      </c>
    </row>
    <row r="32" ht="18.75" customHeight="1">
      <c r="A32" s="1"/>
      <c r="B32" s="19"/>
      <c r="C32" s="26"/>
      <c r="D32" s="27" t="s">
        <v>15</v>
      </c>
      <c r="E32" s="28">
        <v>0.89226</v>
      </c>
      <c r="F32" s="29">
        <v>0.89883</v>
      </c>
      <c r="G32" s="29">
        <v>0.89547</v>
      </c>
      <c r="H32" s="30">
        <v>0.62656</v>
      </c>
      <c r="I32" s="31">
        <f>IFERROR(__xludf.DUMMYFUNCTION("AVERAGE.WEIGHTED(E32,H32)"),0.89226)</f>
        <v>0.89226</v>
      </c>
    </row>
    <row r="33" ht="18.75" customHeight="1">
      <c r="A33" s="1"/>
      <c r="B33" s="19"/>
      <c r="C33" s="32"/>
      <c r="D33" s="33" t="s">
        <v>16</v>
      </c>
      <c r="E33" s="34">
        <v>0.89419</v>
      </c>
      <c r="F33" s="35">
        <v>0.89865</v>
      </c>
      <c r="G33" s="35">
        <v>0.89634</v>
      </c>
      <c r="H33" s="36">
        <v>0.63026</v>
      </c>
      <c r="I33" s="47">
        <f>IFERROR(__xludf.DUMMYFUNCTION("AVERAGE.WEIGHTED(E33,H33)"),0.89419)</f>
        <v>0.89419</v>
      </c>
    </row>
    <row r="34" ht="18.75" customHeight="1">
      <c r="A34" s="1"/>
      <c r="B34" s="19"/>
      <c r="C34" s="20" t="s">
        <v>17</v>
      </c>
      <c r="D34" s="21" t="s">
        <v>18</v>
      </c>
      <c r="E34" s="22">
        <v>0.90836</v>
      </c>
      <c r="F34" s="23">
        <v>0.9165</v>
      </c>
      <c r="G34" s="23">
        <v>0.91237</v>
      </c>
      <c r="H34" s="24">
        <v>0.65214</v>
      </c>
      <c r="I34" s="31">
        <f>IFERROR(__xludf.DUMMYFUNCTION("AVERAGE.WEIGHTED(E34,H34)"),0.90836)</f>
        <v>0.90836</v>
      </c>
    </row>
    <row r="35" ht="18.75" customHeight="1">
      <c r="A35" s="1"/>
      <c r="B35" s="37"/>
      <c r="C35" s="52"/>
      <c r="D35" s="49" t="s">
        <v>19</v>
      </c>
      <c r="E35" s="38">
        <v>0.87629</v>
      </c>
      <c r="F35" s="39">
        <v>0.87838</v>
      </c>
      <c r="G35" s="39">
        <v>0.87723</v>
      </c>
      <c r="H35" s="40">
        <v>0.61288</v>
      </c>
      <c r="I35" s="41">
        <f>IFERROR(__xludf.DUMMYFUNCTION("AVERAGE.WEIGHTED(E35,H35)"),0.87629)</f>
        <v>0.87629</v>
      </c>
    </row>
    <row r="36" ht="18.75" customHeight="1">
      <c r="A36" s="1"/>
      <c r="B36" s="53" t="s">
        <v>22</v>
      </c>
      <c r="C36" s="54" t="s">
        <v>7</v>
      </c>
      <c r="D36" s="55"/>
      <c r="E36" s="56">
        <v>0.89203</v>
      </c>
      <c r="F36" s="56">
        <v>0.90456</v>
      </c>
      <c r="G36" s="56">
        <v>0.89819</v>
      </c>
      <c r="H36" s="57">
        <v>0.62645</v>
      </c>
      <c r="I36" s="44">
        <f>IFERROR(__xludf.DUMMYFUNCTION("AVERAGE.WEIGHTED(E36,H36)"),0.89203)</f>
        <v>0.89203</v>
      </c>
    </row>
    <row r="37" ht="18.75" customHeight="1">
      <c r="A37" s="1"/>
      <c r="B37" s="58"/>
      <c r="C37" s="59" t="s">
        <v>8</v>
      </c>
      <c r="D37" s="60" t="s">
        <v>9</v>
      </c>
      <c r="E37" s="61">
        <v>0.89333</v>
      </c>
      <c r="F37" s="61">
        <v>0.90635</v>
      </c>
      <c r="G37" s="61">
        <v>0.89976</v>
      </c>
      <c r="H37" s="62">
        <v>0.62239</v>
      </c>
      <c r="I37" s="31">
        <f>IFERROR(__xludf.DUMMYFUNCTION("AVERAGE.WEIGHTED(E37,H37)"),0.89333)</f>
        <v>0.89333</v>
      </c>
    </row>
    <row r="38" ht="18.75" customHeight="1">
      <c r="A38" s="1"/>
      <c r="B38" s="58"/>
      <c r="C38" s="63"/>
      <c r="D38" s="60" t="s">
        <v>10</v>
      </c>
      <c r="E38" s="61">
        <v>0.88969</v>
      </c>
      <c r="F38" s="61">
        <v>0.90029</v>
      </c>
      <c r="G38" s="61">
        <v>0.89489</v>
      </c>
      <c r="H38" s="62">
        <v>0.62573</v>
      </c>
      <c r="I38" s="31">
        <f>IFERROR(__xludf.DUMMYFUNCTION("AVERAGE.WEIGHTED(E38,H38)"),0.88969)</f>
        <v>0.88969</v>
      </c>
    </row>
    <row r="39" ht="18.75" customHeight="1">
      <c r="A39" s="1"/>
      <c r="B39" s="58"/>
      <c r="C39" s="63"/>
      <c r="D39" s="60" t="s">
        <v>11</v>
      </c>
      <c r="E39" s="61">
        <v>0.89126</v>
      </c>
      <c r="F39" s="61">
        <v>0.90284</v>
      </c>
      <c r="G39" s="61">
        <v>0.89692</v>
      </c>
      <c r="H39" s="62">
        <v>0.61944</v>
      </c>
      <c r="I39" s="31">
        <f>IFERROR(__xludf.DUMMYFUNCTION("AVERAGE.WEIGHTED(E39,H39)"),0.89126)</f>
        <v>0.89126</v>
      </c>
    </row>
    <row r="40" ht="18.75" customHeight="1">
      <c r="A40" s="1"/>
      <c r="B40" s="58"/>
      <c r="C40" s="63"/>
      <c r="D40" s="60" t="s">
        <v>12</v>
      </c>
      <c r="E40" s="61">
        <v>0.89366</v>
      </c>
      <c r="F40" s="61">
        <v>0.9084</v>
      </c>
      <c r="G40" s="61">
        <v>0.90092</v>
      </c>
      <c r="H40" s="62">
        <v>0.63233</v>
      </c>
      <c r="I40" s="31">
        <f>IFERROR(__xludf.DUMMYFUNCTION("AVERAGE.WEIGHTED(E40,H40)"),0.89366)</f>
        <v>0.89366</v>
      </c>
    </row>
    <row r="41" ht="18.75" customHeight="1">
      <c r="A41" s="1"/>
      <c r="B41" s="58"/>
      <c r="C41" s="63"/>
      <c r="D41" s="60" t="s">
        <v>13</v>
      </c>
      <c r="E41" s="61">
        <v>0.89015</v>
      </c>
      <c r="F41" s="61">
        <v>0.90092</v>
      </c>
      <c r="G41" s="61">
        <v>0.89549</v>
      </c>
      <c r="H41" s="62">
        <v>0.63325</v>
      </c>
      <c r="I41" s="31">
        <f>IFERROR(__xludf.DUMMYFUNCTION("AVERAGE.WEIGHTED(E41,H41)"),0.89015)</f>
        <v>0.89015</v>
      </c>
    </row>
    <row r="42" ht="18.75" customHeight="1">
      <c r="A42" s="1"/>
      <c r="B42" s="58"/>
      <c r="C42" s="63"/>
      <c r="D42" s="60" t="s">
        <v>14</v>
      </c>
      <c r="E42" s="61">
        <v>0.89308</v>
      </c>
      <c r="F42" s="61">
        <v>0.90492</v>
      </c>
      <c r="G42" s="61">
        <v>0.89889</v>
      </c>
      <c r="H42" s="62">
        <v>0.62645</v>
      </c>
      <c r="I42" s="31">
        <f>IFERROR(__xludf.DUMMYFUNCTION("AVERAGE.WEIGHTED(E42,H42)"),0.89308)</f>
        <v>0.89308</v>
      </c>
    </row>
    <row r="43" ht="18.75" customHeight="1">
      <c r="A43" s="1"/>
      <c r="B43" s="58"/>
      <c r="C43" s="63"/>
      <c r="D43" s="60" t="s">
        <v>15</v>
      </c>
      <c r="E43" s="61">
        <v>0.89023</v>
      </c>
      <c r="F43" s="61">
        <v>0.90786</v>
      </c>
      <c r="G43" s="61">
        <v>0.8989</v>
      </c>
      <c r="H43" s="62">
        <v>0.62104</v>
      </c>
      <c r="I43" s="31">
        <f>IFERROR(__xludf.DUMMYFUNCTION("AVERAGE.WEIGHTED(E43,H43)"),0.89023)</f>
        <v>0.89023</v>
      </c>
    </row>
    <row r="44" ht="18.75" customHeight="1">
      <c r="A44" s="1"/>
      <c r="B44" s="58"/>
      <c r="C44" s="64"/>
      <c r="D44" s="65" t="s">
        <v>16</v>
      </c>
      <c r="E44" s="66">
        <v>0.89538</v>
      </c>
      <c r="F44" s="66">
        <v>0.9046</v>
      </c>
      <c r="G44" s="66">
        <v>0.89991</v>
      </c>
      <c r="H44" s="67">
        <v>0.63184</v>
      </c>
      <c r="I44" s="47">
        <f>IFERROR(__xludf.DUMMYFUNCTION("AVERAGE.WEIGHTED(E44,H44)"),0.89538)</f>
        <v>0.89538</v>
      </c>
    </row>
    <row r="45" ht="18.75" customHeight="1">
      <c r="A45" s="1"/>
      <c r="B45" s="58"/>
      <c r="C45" s="59" t="s">
        <v>17</v>
      </c>
      <c r="D45" s="60" t="s">
        <v>18</v>
      </c>
      <c r="E45" s="61">
        <v>0.90848</v>
      </c>
      <c r="F45" s="61">
        <v>0.92566</v>
      </c>
      <c r="G45" s="61">
        <v>0.91696</v>
      </c>
      <c r="H45" s="62">
        <v>0.64547</v>
      </c>
      <c r="I45" s="31">
        <f>IFERROR(__xludf.DUMMYFUNCTION("AVERAGE.WEIGHTED(E45,H45)"),0.90848)</f>
        <v>0.90848</v>
      </c>
    </row>
    <row r="46" ht="18.75" customHeight="1">
      <c r="A46" s="1"/>
      <c r="B46" s="68"/>
      <c r="C46" s="69"/>
      <c r="D46" s="70" t="s">
        <v>19</v>
      </c>
      <c r="E46" s="71">
        <v>0.87558</v>
      </c>
      <c r="F46" s="71">
        <v>0.88346</v>
      </c>
      <c r="G46" s="71">
        <v>0.87943</v>
      </c>
      <c r="H46" s="72">
        <v>0.60744</v>
      </c>
      <c r="I46" s="41">
        <f>IFERROR(__xludf.DUMMYFUNCTION("AVERAGE.WEIGHTED(E46,H46)"),0.87558)</f>
        <v>0.87558</v>
      </c>
    </row>
    <row r="47" ht="18.75" customHeight="1">
      <c r="A47" s="1"/>
      <c r="B47" s="12" t="s">
        <v>23</v>
      </c>
      <c r="C47" s="50" t="s">
        <v>7</v>
      </c>
      <c r="D47" s="51"/>
      <c r="E47" s="15">
        <v>0.87228</v>
      </c>
      <c r="F47" s="16">
        <v>0.89197</v>
      </c>
      <c r="G47" s="16">
        <v>0.88195</v>
      </c>
      <c r="H47" s="17">
        <v>0.60601</v>
      </c>
      <c r="I47" s="44">
        <f>IFERROR(__xludf.DUMMYFUNCTION("AVERAGE.WEIGHTED(E47,H47)"),0.87228)</f>
        <v>0.87228</v>
      </c>
    </row>
    <row r="48" ht="18.75" customHeight="1">
      <c r="A48" s="1"/>
      <c r="B48" s="19"/>
      <c r="C48" s="20" t="s">
        <v>8</v>
      </c>
      <c r="D48" s="21" t="s">
        <v>9</v>
      </c>
      <c r="E48" s="22">
        <v>0.87211</v>
      </c>
      <c r="F48" s="23">
        <v>0.89238</v>
      </c>
      <c r="G48" s="23">
        <v>0.88208</v>
      </c>
      <c r="H48" s="24">
        <v>0.60928</v>
      </c>
      <c r="I48" s="31">
        <f>IFERROR(__xludf.DUMMYFUNCTION("AVERAGE.WEIGHTED(E48,H48)"),0.87211)</f>
        <v>0.87211</v>
      </c>
    </row>
    <row r="49" ht="18.75" customHeight="1">
      <c r="A49" s="1"/>
      <c r="B49" s="19"/>
      <c r="C49" s="26"/>
      <c r="D49" s="27" t="s">
        <v>10</v>
      </c>
      <c r="E49" s="28">
        <v>0.86864</v>
      </c>
      <c r="F49" s="29">
        <v>0.89117</v>
      </c>
      <c r="G49" s="29">
        <v>0.87968</v>
      </c>
      <c r="H49" s="30">
        <v>0.60456</v>
      </c>
      <c r="I49" s="31">
        <f>IFERROR(__xludf.DUMMYFUNCTION("AVERAGE.WEIGHTED(E49,H49)"),0.86864)</f>
        <v>0.86864</v>
      </c>
    </row>
    <row r="50" ht="18.75" customHeight="1">
      <c r="A50" s="1"/>
      <c r="B50" s="19"/>
      <c r="C50" s="26"/>
      <c r="D50" s="27" t="s">
        <v>11</v>
      </c>
      <c r="E50" s="28">
        <v>0.87139</v>
      </c>
      <c r="F50" s="29">
        <v>0.88995</v>
      </c>
      <c r="G50" s="29">
        <v>0.88051</v>
      </c>
      <c r="H50" s="30">
        <v>0.60363</v>
      </c>
      <c r="I50" s="31">
        <f>IFERROR(__xludf.DUMMYFUNCTION("AVERAGE.WEIGHTED(E50,H50)"),0.87139)</f>
        <v>0.87139</v>
      </c>
    </row>
    <row r="51" ht="18.75" customHeight="1">
      <c r="A51" s="1"/>
      <c r="B51" s="19"/>
      <c r="C51" s="26"/>
      <c r="D51" s="27" t="s">
        <v>12</v>
      </c>
      <c r="E51" s="28">
        <v>0.87529</v>
      </c>
      <c r="F51" s="29">
        <v>0.89265</v>
      </c>
      <c r="G51" s="29">
        <v>0.88384</v>
      </c>
      <c r="H51" s="30">
        <v>0.61026</v>
      </c>
      <c r="I51" s="31">
        <f>IFERROR(__xludf.DUMMYFUNCTION("AVERAGE.WEIGHTED(E51,H51)"),0.87529)</f>
        <v>0.87529</v>
      </c>
    </row>
    <row r="52" ht="18.75" customHeight="1">
      <c r="A52" s="1"/>
      <c r="B52" s="19"/>
      <c r="C52" s="26"/>
      <c r="D52" s="27" t="s">
        <v>13</v>
      </c>
      <c r="E52" s="28">
        <v>0.87423</v>
      </c>
      <c r="F52" s="29">
        <v>0.89141</v>
      </c>
      <c r="G52" s="29">
        <v>0.88268</v>
      </c>
      <c r="H52" s="30">
        <v>0.60836</v>
      </c>
      <c r="I52" s="31">
        <f>IFERROR(__xludf.DUMMYFUNCTION("AVERAGE.WEIGHTED(E52,H52)"),0.87423)</f>
        <v>0.87423</v>
      </c>
    </row>
    <row r="53" ht="18.75" customHeight="1">
      <c r="A53" s="1"/>
      <c r="B53" s="19"/>
      <c r="C53" s="26"/>
      <c r="D53" s="27" t="s">
        <v>14</v>
      </c>
      <c r="E53" s="28">
        <v>0.87039</v>
      </c>
      <c r="F53" s="29">
        <v>0.88955</v>
      </c>
      <c r="G53" s="29">
        <v>0.87981</v>
      </c>
      <c r="H53" s="30">
        <v>0.60211</v>
      </c>
      <c r="I53" s="31">
        <f>IFERROR(__xludf.DUMMYFUNCTION("AVERAGE.WEIGHTED(E53,H53)"),0.87039)</f>
        <v>0.87039</v>
      </c>
    </row>
    <row r="54" ht="18.75" customHeight="1">
      <c r="A54" s="1"/>
      <c r="B54" s="19"/>
      <c r="C54" s="26"/>
      <c r="D54" s="27" t="s">
        <v>15</v>
      </c>
      <c r="E54" s="28">
        <v>0.87165</v>
      </c>
      <c r="F54" s="29">
        <v>0.89348</v>
      </c>
      <c r="G54" s="29">
        <v>0.88237</v>
      </c>
      <c r="H54" s="30">
        <v>0.60186</v>
      </c>
      <c r="I54" s="31">
        <f>IFERROR(__xludf.DUMMYFUNCTION("AVERAGE.WEIGHTED(E54,H54)"),0.87165)</f>
        <v>0.87165</v>
      </c>
    </row>
    <row r="55" ht="18.75" customHeight="1">
      <c r="A55" s="1"/>
      <c r="B55" s="19"/>
      <c r="C55" s="32"/>
      <c r="D55" s="33" t="s">
        <v>16</v>
      </c>
      <c r="E55" s="34">
        <v>0.87478</v>
      </c>
      <c r="F55" s="35">
        <v>0.89558</v>
      </c>
      <c r="G55" s="35">
        <v>0.88496</v>
      </c>
      <c r="H55" s="36">
        <v>0.60878</v>
      </c>
      <c r="I55" s="47">
        <f>IFERROR(__xludf.DUMMYFUNCTION("AVERAGE.WEIGHTED(E55,H55)"),0.87478)</f>
        <v>0.87478</v>
      </c>
    </row>
    <row r="56" ht="18.75" customHeight="1">
      <c r="A56" s="1"/>
      <c r="B56" s="19"/>
      <c r="C56" s="20" t="s">
        <v>17</v>
      </c>
      <c r="D56" s="21" t="s">
        <v>18</v>
      </c>
      <c r="E56" s="22">
        <v>0.87933</v>
      </c>
      <c r="F56" s="23">
        <v>0.90436</v>
      </c>
      <c r="G56" s="23">
        <v>0.89163</v>
      </c>
      <c r="H56" s="24">
        <v>0.61283</v>
      </c>
      <c r="I56" s="31">
        <f>IFERROR(__xludf.DUMMYFUNCTION("AVERAGE.WEIGHTED(E56,H56)"),0.87933)</f>
        <v>0.87933</v>
      </c>
    </row>
    <row r="57" ht="18.75" customHeight="1">
      <c r="A57" s="1"/>
      <c r="B57" s="37"/>
      <c r="C57" s="52"/>
      <c r="D57" s="49" t="s">
        <v>19</v>
      </c>
      <c r="E57" s="38">
        <v>0.86524</v>
      </c>
      <c r="F57" s="39">
        <v>0.87957</v>
      </c>
      <c r="G57" s="39">
        <v>0.87228</v>
      </c>
      <c r="H57" s="40">
        <v>0.5992</v>
      </c>
      <c r="I57" s="41">
        <f>IFERROR(__xludf.DUMMYFUNCTION("AVERAGE.WEIGHTED(E57,H57)"),0.86524)</f>
        <v>0.86524</v>
      </c>
    </row>
    <row r="58">
      <c r="A58" s="73"/>
      <c r="B58" s="73"/>
      <c r="C58" s="2"/>
      <c r="D58" s="2"/>
      <c r="I58" s="2"/>
    </row>
    <row r="59">
      <c r="A59" s="73"/>
      <c r="B59" s="73"/>
      <c r="C59" s="2"/>
      <c r="D59" s="2"/>
      <c r="I59" s="2"/>
    </row>
    <row r="60">
      <c r="A60" s="73"/>
      <c r="B60" s="73"/>
      <c r="C60" s="2"/>
      <c r="D60" s="2"/>
      <c r="I60" s="2"/>
    </row>
    <row r="61">
      <c r="A61" s="73"/>
      <c r="B61" s="73"/>
      <c r="C61" s="2"/>
      <c r="D61" s="2"/>
      <c r="I61" s="2"/>
    </row>
    <row r="62">
      <c r="A62" s="73"/>
      <c r="B62" s="73"/>
      <c r="C62" s="2"/>
      <c r="D62" s="2"/>
      <c r="I62" s="2"/>
    </row>
    <row r="63">
      <c r="A63" s="73"/>
      <c r="B63" s="73"/>
      <c r="C63" s="2"/>
      <c r="D63" s="2"/>
      <c r="I63" s="2"/>
    </row>
    <row r="64">
      <c r="A64" s="73"/>
      <c r="B64" s="73"/>
      <c r="C64" s="2"/>
      <c r="D64" s="2"/>
      <c r="I64" s="2"/>
    </row>
    <row r="65">
      <c r="A65" s="73"/>
      <c r="B65" s="73"/>
      <c r="C65" s="2"/>
      <c r="D65" s="2"/>
      <c r="I65" s="2"/>
    </row>
    <row r="66">
      <c r="A66" s="73"/>
      <c r="B66" s="73"/>
      <c r="C66" s="2"/>
      <c r="D66" s="2"/>
      <c r="I66" s="2"/>
    </row>
    <row r="67">
      <c r="A67" s="73"/>
      <c r="B67" s="73"/>
      <c r="C67" s="2"/>
      <c r="D67" s="2"/>
      <c r="I67" s="2"/>
    </row>
    <row r="68">
      <c r="A68" s="73"/>
      <c r="B68" s="73"/>
      <c r="C68" s="2"/>
      <c r="D68" s="2"/>
      <c r="I68" s="2"/>
    </row>
    <row r="69">
      <c r="A69" s="73"/>
      <c r="B69" s="73"/>
      <c r="C69" s="2"/>
      <c r="D69" s="2"/>
      <c r="I69" s="2"/>
    </row>
    <row r="70">
      <c r="A70" s="73"/>
      <c r="B70" s="73"/>
      <c r="C70" s="2"/>
      <c r="D70" s="2"/>
      <c r="I70" s="2"/>
    </row>
    <row r="71">
      <c r="A71" s="73"/>
      <c r="B71" s="73"/>
      <c r="C71" s="2"/>
      <c r="D71" s="2"/>
      <c r="I71" s="2"/>
    </row>
    <row r="72">
      <c r="A72" s="73"/>
      <c r="B72" s="73"/>
      <c r="C72" s="2"/>
      <c r="D72" s="2"/>
      <c r="I72" s="2"/>
    </row>
    <row r="73">
      <c r="A73" s="73"/>
      <c r="B73" s="73"/>
      <c r="C73" s="2"/>
      <c r="D73" s="2"/>
      <c r="I73" s="2"/>
    </row>
    <row r="74">
      <c r="A74" s="73"/>
      <c r="B74" s="73"/>
      <c r="C74" s="2"/>
      <c r="D74" s="2"/>
      <c r="I74" s="2"/>
    </row>
    <row r="75">
      <c r="A75" s="73"/>
      <c r="B75" s="73"/>
      <c r="C75" s="2"/>
      <c r="D75" s="2"/>
      <c r="I75" s="2"/>
    </row>
    <row r="76">
      <c r="A76" s="73"/>
      <c r="B76" s="73"/>
      <c r="C76" s="2"/>
      <c r="D76" s="2"/>
      <c r="I76" s="2"/>
    </row>
    <row r="77">
      <c r="A77" s="73"/>
      <c r="B77" s="73"/>
      <c r="C77" s="2"/>
      <c r="D77" s="2"/>
      <c r="I77" s="2"/>
    </row>
    <row r="78">
      <c r="A78" s="73"/>
      <c r="B78" s="73"/>
      <c r="C78" s="2"/>
      <c r="D78" s="2"/>
      <c r="I78" s="2"/>
    </row>
    <row r="79">
      <c r="A79" s="73"/>
      <c r="B79" s="73"/>
      <c r="C79" s="2"/>
      <c r="D79" s="2"/>
      <c r="I79" s="2"/>
    </row>
    <row r="80">
      <c r="A80" s="73"/>
      <c r="B80" s="73"/>
      <c r="C80" s="2"/>
      <c r="D80" s="2"/>
      <c r="I80" s="2"/>
    </row>
    <row r="81">
      <c r="A81" s="73"/>
      <c r="B81" s="73"/>
      <c r="C81" s="2"/>
      <c r="D81" s="2"/>
      <c r="I81" s="2"/>
    </row>
    <row r="82">
      <c r="A82" s="73"/>
      <c r="B82" s="73"/>
      <c r="C82" s="2"/>
      <c r="D82" s="2"/>
      <c r="I82" s="2"/>
    </row>
    <row r="83">
      <c r="A83" s="73"/>
      <c r="B83" s="73"/>
      <c r="C83" s="2"/>
      <c r="D83" s="2"/>
      <c r="I83" s="2"/>
    </row>
    <row r="84">
      <c r="A84" s="73"/>
      <c r="B84" s="73"/>
      <c r="C84" s="2"/>
      <c r="D84" s="2"/>
      <c r="I84" s="2"/>
    </row>
    <row r="85">
      <c r="A85" s="73"/>
      <c r="B85" s="73"/>
      <c r="C85" s="2"/>
      <c r="D85" s="2"/>
      <c r="I85" s="2"/>
    </row>
    <row r="86">
      <c r="A86" s="73"/>
      <c r="B86" s="73"/>
      <c r="C86" s="2"/>
      <c r="D86" s="2"/>
      <c r="I86" s="2"/>
    </row>
    <row r="87">
      <c r="A87" s="73"/>
      <c r="B87" s="73"/>
      <c r="C87" s="2"/>
      <c r="D87" s="2"/>
      <c r="I87" s="2"/>
    </row>
    <row r="88">
      <c r="A88" s="73"/>
      <c r="B88" s="73"/>
      <c r="C88" s="2"/>
      <c r="D88" s="2"/>
      <c r="I88" s="2"/>
    </row>
    <row r="89">
      <c r="A89" s="73"/>
      <c r="B89" s="73"/>
      <c r="C89" s="2"/>
      <c r="D89" s="2"/>
      <c r="I89" s="2"/>
    </row>
    <row r="90">
      <c r="A90" s="73"/>
      <c r="B90" s="73"/>
      <c r="C90" s="2"/>
      <c r="D90" s="2"/>
      <c r="I90" s="2"/>
    </row>
    <row r="91">
      <c r="A91" s="73"/>
      <c r="B91" s="73"/>
      <c r="C91" s="2"/>
      <c r="D91" s="2"/>
      <c r="I91" s="2"/>
    </row>
    <row r="92">
      <c r="A92" s="73"/>
      <c r="B92" s="73"/>
      <c r="C92" s="2"/>
      <c r="D92" s="2"/>
      <c r="I92" s="2"/>
    </row>
    <row r="93">
      <c r="A93" s="73"/>
      <c r="B93" s="73"/>
      <c r="C93" s="2"/>
      <c r="D93" s="2"/>
      <c r="I93" s="2"/>
    </row>
    <row r="94">
      <c r="A94" s="73"/>
      <c r="B94" s="73"/>
      <c r="C94" s="2"/>
      <c r="D94" s="2"/>
      <c r="I94" s="2"/>
    </row>
    <row r="95">
      <c r="A95" s="73"/>
      <c r="B95" s="73"/>
      <c r="C95" s="2"/>
      <c r="D95" s="2"/>
      <c r="I95" s="2"/>
    </row>
    <row r="96">
      <c r="A96" s="73"/>
      <c r="B96" s="73"/>
      <c r="C96" s="2"/>
      <c r="D96" s="2"/>
      <c r="I96" s="2"/>
    </row>
    <row r="97">
      <c r="A97" s="73"/>
      <c r="B97" s="73"/>
      <c r="C97" s="2"/>
      <c r="D97" s="2"/>
      <c r="I97" s="2"/>
    </row>
    <row r="98">
      <c r="A98" s="73"/>
      <c r="B98" s="73"/>
      <c r="C98" s="2"/>
      <c r="D98" s="2"/>
      <c r="I98" s="2"/>
    </row>
    <row r="99">
      <c r="A99" s="73"/>
      <c r="B99" s="73"/>
      <c r="C99" s="2"/>
      <c r="D99" s="2"/>
      <c r="I99" s="2"/>
    </row>
    <row r="100">
      <c r="A100" s="73"/>
      <c r="B100" s="73"/>
      <c r="C100" s="2"/>
      <c r="D100" s="2"/>
      <c r="I100" s="2"/>
    </row>
    <row r="101">
      <c r="A101" s="73"/>
      <c r="B101" s="73"/>
      <c r="C101" s="2"/>
      <c r="D101" s="2"/>
      <c r="I101" s="2"/>
    </row>
    <row r="102">
      <c r="A102" s="73"/>
      <c r="B102" s="73"/>
      <c r="C102" s="2"/>
      <c r="D102" s="2"/>
      <c r="I102" s="2"/>
    </row>
    <row r="103">
      <c r="A103" s="73"/>
      <c r="B103" s="73"/>
      <c r="C103" s="2"/>
      <c r="D103" s="2"/>
      <c r="I103" s="2"/>
    </row>
    <row r="104">
      <c r="A104" s="73"/>
      <c r="B104" s="73"/>
      <c r="C104" s="2"/>
      <c r="D104" s="2"/>
      <c r="I104" s="2"/>
    </row>
    <row r="105">
      <c r="A105" s="73"/>
      <c r="B105" s="73"/>
      <c r="C105" s="2"/>
      <c r="D105" s="2"/>
      <c r="I105" s="2"/>
    </row>
    <row r="106">
      <c r="A106" s="73"/>
      <c r="B106" s="73"/>
      <c r="C106" s="2"/>
      <c r="D106" s="2"/>
      <c r="I106" s="2"/>
    </row>
    <row r="107">
      <c r="A107" s="73"/>
      <c r="B107" s="73"/>
      <c r="C107" s="2"/>
      <c r="D107" s="2"/>
      <c r="I107" s="2"/>
    </row>
    <row r="108">
      <c r="A108" s="73"/>
      <c r="B108" s="73"/>
      <c r="C108" s="2"/>
      <c r="D108" s="2"/>
      <c r="I108" s="2"/>
    </row>
    <row r="109">
      <c r="A109" s="73"/>
      <c r="B109" s="73"/>
      <c r="C109" s="2"/>
      <c r="D109" s="2"/>
      <c r="I109" s="2"/>
    </row>
    <row r="110">
      <c r="A110" s="73"/>
      <c r="B110" s="73"/>
      <c r="C110" s="2"/>
      <c r="D110" s="2"/>
      <c r="I110" s="2"/>
    </row>
    <row r="111">
      <c r="A111" s="73"/>
      <c r="B111" s="73"/>
      <c r="C111" s="2"/>
      <c r="D111" s="2"/>
      <c r="I111" s="2"/>
    </row>
    <row r="112">
      <c r="A112" s="73"/>
      <c r="B112" s="73"/>
      <c r="C112" s="2"/>
      <c r="D112" s="2"/>
      <c r="I112" s="2"/>
    </row>
    <row r="113">
      <c r="A113" s="73"/>
      <c r="B113" s="73"/>
      <c r="C113" s="2"/>
      <c r="D113" s="2"/>
      <c r="I113" s="2"/>
    </row>
    <row r="114">
      <c r="A114" s="73"/>
      <c r="B114" s="73"/>
      <c r="C114" s="2"/>
      <c r="D114" s="2"/>
      <c r="I114" s="2"/>
    </row>
    <row r="115">
      <c r="A115" s="73"/>
      <c r="B115" s="73"/>
      <c r="C115" s="2"/>
      <c r="D115" s="2"/>
      <c r="I115" s="2"/>
    </row>
    <row r="116">
      <c r="A116" s="73"/>
      <c r="B116" s="73"/>
      <c r="C116" s="2"/>
      <c r="D116" s="2"/>
      <c r="I116" s="2"/>
    </row>
    <row r="117">
      <c r="A117" s="73"/>
      <c r="B117" s="73"/>
      <c r="C117" s="2"/>
      <c r="D117" s="2"/>
      <c r="I117" s="2"/>
    </row>
    <row r="118">
      <c r="A118" s="73"/>
      <c r="B118" s="73"/>
      <c r="C118" s="2"/>
      <c r="D118" s="2"/>
      <c r="I118" s="2"/>
    </row>
    <row r="119">
      <c r="A119" s="73"/>
      <c r="B119" s="73"/>
      <c r="C119" s="2"/>
      <c r="D119" s="2"/>
      <c r="I119" s="2"/>
    </row>
    <row r="120">
      <c r="A120" s="73"/>
      <c r="B120" s="73"/>
      <c r="C120" s="2"/>
      <c r="D120" s="2"/>
      <c r="I120" s="2"/>
    </row>
    <row r="121">
      <c r="A121" s="73"/>
      <c r="B121" s="73"/>
      <c r="C121" s="2"/>
      <c r="D121" s="2"/>
      <c r="I121" s="2"/>
    </row>
    <row r="122">
      <c r="A122" s="73"/>
      <c r="B122" s="73"/>
      <c r="C122" s="2"/>
      <c r="D122" s="2"/>
      <c r="I122" s="2"/>
    </row>
    <row r="123">
      <c r="A123" s="73"/>
      <c r="B123" s="73"/>
      <c r="C123" s="2"/>
      <c r="D123" s="2"/>
      <c r="I123" s="2"/>
    </row>
    <row r="124">
      <c r="A124" s="73"/>
      <c r="B124" s="73"/>
      <c r="C124" s="2"/>
      <c r="D124" s="2"/>
      <c r="I124" s="2"/>
    </row>
    <row r="125">
      <c r="A125" s="73"/>
      <c r="B125" s="73"/>
      <c r="C125" s="2"/>
      <c r="D125" s="2"/>
      <c r="I125" s="2"/>
    </row>
    <row r="126">
      <c r="A126" s="73"/>
      <c r="B126" s="73"/>
      <c r="C126" s="2"/>
      <c r="D126" s="2"/>
      <c r="I126" s="2"/>
    </row>
    <row r="127">
      <c r="A127" s="73"/>
      <c r="B127" s="73"/>
      <c r="C127" s="2"/>
      <c r="D127" s="2"/>
      <c r="I127" s="2"/>
    </row>
    <row r="128">
      <c r="A128" s="73"/>
      <c r="B128" s="73"/>
      <c r="C128" s="2"/>
      <c r="D128" s="2"/>
      <c r="I128" s="2"/>
    </row>
    <row r="129">
      <c r="A129" s="73"/>
      <c r="B129" s="73"/>
      <c r="C129" s="2"/>
      <c r="D129" s="2"/>
      <c r="I129" s="2"/>
    </row>
    <row r="130">
      <c r="A130" s="73"/>
      <c r="B130" s="73"/>
      <c r="C130" s="2"/>
      <c r="D130" s="2"/>
      <c r="I130" s="2"/>
    </row>
    <row r="131">
      <c r="A131" s="73"/>
      <c r="B131" s="73"/>
      <c r="C131" s="2"/>
      <c r="D131" s="2"/>
      <c r="I131" s="2"/>
    </row>
    <row r="132">
      <c r="A132" s="73"/>
      <c r="B132" s="73"/>
      <c r="C132" s="2"/>
      <c r="D132" s="2"/>
      <c r="I132" s="2"/>
    </row>
    <row r="133">
      <c r="A133" s="73"/>
      <c r="B133" s="73"/>
      <c r="C133" s="2"/>
      <c r="D133" s="2"/>
      <c r="I133" s="2"/>
    </row>
    <row r="134">
      <c r="A134" s="73"/>
      <c r="B134" s="73"/>
      <c r="C134" s="2"/>
      <c r="D134" s="2"/>
      <c r="I134" s="2"/>
    </row>
    <row r="135">
      <c r="A135" s="73"/>
      <c r="B135" s="73"/>
      <c r="C135" s="2"/>
      <c r="D135" s="2"/>
      <c r="I135" s="2"/>
    </row>
    <row r="136">
      <c r="A136" s="73"/>
      <c r="B136" s="73"/>
      <c r="C136" s="2"/>
      <c r="D136" s="2"/>
      <c r="I136" s="2"/>
    </row>
    <row r="137">
      <c r="A137" s="73"/>
      <c r="B137" s="73"/>
      <c r="C137" s="2"/>
      <c r="D137" s="2"/>
      <c r="I137" s="2"/>
    </row>
    <row r="138">
      <c r="A138" s="73"/>
      <c r="B138" s="73"/>
      <c r="C138" s="2"/>
      <c r="D138" s="2"/>
      <c r="I138" s="2"/>
    </row>
    <row r="139">
      <c r="A139" s="73"/>
      <c r="B139" s="73"/>
      <c r="C139" s="2"/>
      <c r="D139" s="2"/>
      <c r="I139" s="2"/>
    </row>
    <row r="140">
      <c r="A140" s="73"/>
      <c r="B140" s="73"/>
      <c r="C140" s="2"/>
      <c r="D140" s="2"/>
      <c r="I140" s="2"/>
    </row>
    <row r="141">
      <c r="A141" s="73"/>
      <c r="B141" s="73"/>
      <c r="C141" s="2"/>
      <c r="D141" s="2"/>
      <c r="I141" s="2"/>
    </row>
    <row r="142">
      <c r="A142" s="73"/>
      <c r="B142" s="73"/>
      <c r="C142" s="2"/>
      <c r="D142" s="2"/>
      <c r="I142" s="2"/>
    </row>
    <row r="143">
      <c r="A143" s="73"/>
      <c r="B143" s="73"/>
      <c r="C143" s="2"/>
      <c r="D143" s="2"/>
      <c r="I143" s="2"/>
    </row>
    <row r="144">
      <c r="A144" s="73"/>
      <c r="B144" s="73"/>
      <c r="C144" s="2"/>
      <c r="D144" s="2"/>
      <c r="I144" s="2"/>
    </row>
    <row r="145">
      <c r="A145" s="73"/>
      <c r="B145" s="73"/>
      <c r="C145" s="2"/>
      <c r="D145" s="2"/>
      <c r="I145" s="2"/>
    </row>
    <row r="146">
      <c r="A146" s="73"/>
      <c r="B146" s="73"/>
      <c r="C146" s="2"/>
      <c r="D146" s="2"/>
      <c r="I146" s="2"/>
    </row>
    <row r="147">
      <c r="A147" s="73"/>
      <c r="B147" s="73"/>
      <c r="C147" s="2"/>
      <c r="D147" s="2"/>
      <c r="I147" s="2"/>
    </row>
    <row r="148">
      <c r="A148" s="73"/>
      <c r="B148" s="73"/>
      <c r="C148" s="2"/>
      <c r="D148" s="2"/>
      <c r="I148" s="2"/>
    </row>
    <row r="149">
      <c r="A149" s="73"/>
      <c r="B149" s="73"/>
      <c r="C149" s="2"/>
      <c r="D149" s="2"/>
      <c r="I149" s="2"/>
    </row>
    <row r="150">
      <c r="A150" s="73"/>
      <c r="B150" s="73"/>
      <c r="C150" s="2"/>
      <c r="D150" s="2"/>
      <c r="I150" s="2"/>
    </row>
    <row r="151">
      <c r="A151" s="73"/>
      <c r="B151" s="73"/>
      <c r="C151" s="2"/>
      <c r="D151" s="2"/>
      <c r="I151" s="2"/>
    </row>
    <row r="152">
      <c r="A152" s="73"/>
      <c r="B152" s="73"/>
      <c r="C152" s="2"/>
      <c r="D152" s="2"/>
      <c r="I152" s="2"/>
    </row>
    <row r="153">
      <c r="A153" s="73"/>
      <c r="B153" s="73"/>
      <c r="C153" s="2"/>
      <c r="D153" s="2"/>
      <c r="I153" s="2"/>
    </row>
    <row r="154">
      <c r="A154" s="73"/>
      <c r="B154" s="73"/>
      <c r="C154" s="2"/>
      <c r="D154" s="2"/>
      <c r="I154" s="2"/>
    </row>
    <row r="155">
      <c r="A155" s="73"/>
      <c r="B155" s="73"/>
      <c r="C155" s="2"/>
      <c r="D155" s="2"/>
      <c r="I155" s="2"/>
    </row>
    <row r="156">
      <c r="A156" s="73"/>
      <c r="B156" s="73"/>
      <c r="C156" s="2"/>
      <c r="D156" s="2"/>
      <c r="I156" s="2"/>
    </row>
    <row r="157">
      <c r="A157" s="73"/>
      <c r="B157" s="73"/>
      <c r="C157" s="2"/>
      <c r="D157" s="2"/>
      <c r="I157" s="2"/>
    </row>
    <row r="158">
      <c r="A158" s="73"/>
      <c r="B158" s="73"/>
      <c r="C158" s="2"/>
      <c r="D158" s="2"/>
      <c r="I158" s="2"/>
    </row>
    <row r="159">
      <c r="A159" s="73"/>
      <c r="B159" s="73"/>
      <c r="C159" s="2"/>
      <c r="D159" s="2"/>
      <c r="I159" s="2"/>
    </row>
    <row r="160">
      <c r="A160" s="73"/>
      <c r="B160" s="73"/>
      <c r="C160" s="2"/>
      <c r="D160" s="2"/>
      <c r="I160" s="2"/>
    </row>
    <row r="161">
      <c r="A161" s="73"/>
      <c r="B161" s="73"/>
      <c r="C161" s="2"/>
      <c r="D161" s="2"/>
      <c r="I161" s="2"/>
    </row>
    <row r="162">
      <c r="A162" s="73"/>
      <c r="B162" s="73"/>
      <c r="C162" s="2"/>
      <c r="D162" s="2"/>
      <c r="I162" s="2"/>
    </row>
    <row r="163">
      <c r="A163" s="73"/>
      <c r="B163" s="73"/>
      <c r="C163" s="2"/>
      <c r="D163" s="2"/>
      <c r="I163" s="2"/>
    </row>
    <row r="164">
      <c r="A164" s="73"/>
      <c r="B164" s="73"/>
      <c r="C164" s="2"/>
      <c r="D164" s="2"/>
      <c r="I164" s="2"/>
    </row>
    <row r="165">
      <c r="A165" s="73"/>
      <c r="B165" s="73"/>
      <c r="C165" s="2"/>
      <c r="D165" s="2"/>
      <c r="I165" s="2"/>
    </row>
    <row r="166">
      <c r="A166" s="73"/>
      <c r="B166" s="73"/>
      <c r="C166" s="2"/>
      <c r="D166" s="2"/>
      <c r="I166" s="2"/>
    </row>
    <row r="167">
      <c r="A167" s="73"/>
      <c r="B167" s="73"/>
      <c r="C167" s="2"/>
      <c r="D167" s="2"/>
      <c r="I167" s="2"/>
    </row>
    <row r="168">
      <c r="A168" s="73"/>
      <c r="B168" s="73"/>
      <c r="C168" s="2"/>
      <c r="D168" s="2"/>
      <c r="I168" s="2"/>
    </row>
    <row r="169">
      <c r="A169" s="73"/>
      <c r="B169" s="73"/>
      <c r="C169" s="2"/>
      <c r="D169" s="2"/>
      <c r="I169" s="2"/>
    </row>
    <row r="170">
      <c r="A170" s="73"/>
      <c r="B170" s="73"/>
      <c r="C170" s="2"/>
      <c r="D170" s="2"/>
      <c r="I170" s="2"/>
    </row>
    <row r="171">
      <c r="A171" s="73"/>
      <c r="B171" s="73"/>
      <c r="C171" s="2"/>
      <c r="D171" s="2"/>
      <c r="I171" s="2"/>
    </row>
    <row r="172">
      <c r="A172" s="73"/>
      <c r="B172" s="73"/>
      <c r="C172" s="2"/>
      <c r="D172" s="2"/>
      <c r="I172" s="2"/>
    </row>
    <row r="173">
      <c r="A173" s="73"/>
      <c r="B173" s="73"/>
      <c r="C173" s="2"/>
      <c r="D173" s="2"/>
      <c r="I173" s="2"/>
    </row>
    <row r="174">
      <c r="A174" s="73"/>
      <c r="B174" s="73"/>
      <c r="C174" s="2"/>
      <c r="D174" s="2"/>
      <c r="I174" s="2"/>
    </row>
    <row r="175">
      <c r="A175" s="73"/>
      <c r="B175" s="73"/>
      <c r="C175" s="2"/>
      <c r="D175" s="2"/>
      <c r="I175" s="2"/>
    </row>
    <row r="176">
      <c r="A176" s="73"/>
      <c r="B176" s="73"/>
      <c r="C176" s="2"/>
      <c r="D176" s="2"/>
      <c r="I176" s="2"/>
    </row>
    <row r="177">
      <c r="A177" s="73"/>
      <c r="B177" s="73"/>
      <c r="C177" s="2"/>
      <c r="D177" s="2"/>
      <c r="I177" s="2"/>
    </row>
    <row r="178">
      <c r="A178" s="73"/>
      <c r="B178" s="73"/>
      <c r="C178" s="2"/>
      <c r="D178" s="2"/>
      <c r="I178" s="2"/>
    </row>
    <row r="179">
      <c r="A179" s="73"/>
      <c r="B179" s="73"/>
      <c r="C179" s="2"/>
      <c r="D179" s="2"/>
      <c r="I179" s="2"/>
    </row>
    <row r="180">
      <c r="A180" s="73"/>
      <c r="B180" s="73"/>
      <c r="C180" s="2"/>
      <c r="D180" s="2"/>
      <c r="I180" s="2"/>
    </row>
    <row r="181">
      <c r="A181" s="73"/>
      <c r="B181" s="73"/>
      <c r="C181" s="2"/>
      <c r="D181" s="2"/>
      <c r="I181" s="2"/>
    </row>
    <row r="182">
      <c r="A182" s="73"/>
      <c r="B182" s="73"/>
      <c r="C182" s="2"/>
      <c r="D182" s="2"/>
      <c r="I182" s="2"/>
    </row>
    <row r="183">
      <c r="A183" s="73"/>
      <c r="B183" s="73"/>
      <c r="C183" s="2"/>
      <c r="D183" s="2"/>
      <c r="I183" s="2"/>
    </row>
    <row r="184">
      <c r="A184" s="73"/>
      <c r="B184" s="73"/>
      <c r="C184" s="2"/>
      <c r="D184" s="2"/>
      <c r="I184" s="2"/>
    </row>
    <row r="185">
      <c r="A185" s="73"/>
      <c r="B185" s="73"/>
      <c r="C185" s="2"/>
      <c r="D185" s="2"/>
      <c r="I185" s="2"/>
    </row>
    <row r="186">
      <c r="A186" s="73"/>
      <c r="B186" s="73"/>
      <c r="C186" s="2"/>
      <c r="D186" s="2"/>
      <c r="I186" s="2"/>
    </row>
    <row r="187">
      <c r="A187" s="73"/>
      <c r="B187" s="73"/>
      <c r="C187" s="2"/>
      <c r="D187" s="2"/>
      <c r="I187" s="2"/>
    </row>
    <row r="188">
      <c r="A188" s="73"/>
      <c r="B188" s="73"/>
      <c r="C188" s="2"/>
      <c r="D188" s="2"/>
      <c r="I188" s="2"/>
    </row>
    <row r="189">
      <c r="A189" s="73"/>
      <c r="B189" s="73"/>
      <c r="C189" s="2"/>
      <c r="D189" s="2"/>
      <c r="I189" s="2"/>
    </row>
    <row r="190">
      <c r="A190" s="73"/>
      <c r="B190" s="73"/>
      <c r="C190" s="2"/>
      <c r="D190" s="2"/>
      <c r="I190" s="2"/>
    </row>
    <row r="191">
      <c r="A191" s="73"/>
      <c r="B191" s="73"/>
      <c r="C191" s="2"/>
      <c r="D191" s="2"/>
      <c r="I191" s="2"/>
    </row>
    <row r="192">
      <c r="A192" s="73"/>
      <c r="B192" s="73"/>
      <c r="C192" s="2"/>
      <c r="D192" s="2"/>
      <c r="I192" s="2"/>
    </row>
    <row r="193">
      <c r="A193" s="73"/>
      <c r="B193" s="73"/>
      <c r="C193" s="2"/>
      <c r="D193" s="2"/>
      <c r="I193" s="2"/>
    </row>
    <row r="194">
      <c r="A194" s="73"/>
      <c r="B194" s="73"/>
      <c r="C194" s="2"/>
      <c r="D194" s="2"/>
      <c r="I194" s="2"/>
    </row>
    <row r="195">
      <c r="A195" s="73"/>
      <c r="B195" s="73"/>
      <c r="C195" s="2"/>
      <c r="D195" s="2"/>
      <c r="I195" s="2"/>
    </row>
    <row r="196">
      <c r="A196" s="73"/>
      <c r="B196" s="73"/>
      <c r="C196" s="2"/>
      <c r="D196" s="2"/>
      <c r="I196" s="2"/>
    </row>
    <row r="197">
      <c r="A197" s="73"/>
      <c r="B197" s="73"/>
      <c r="C197" s="2"/>
      <c r="D197" s="2"/>
      <c r="I197" s="2"/>
    </row>
    <row r="198">
      <c r="A198" s="73"/>
      <c r="B198" s="73"/>
      <c r="C198" s="2"/>
      <c r="D198" s="2"/>
      <c r="I198" s="2"/>
    </row>
    <row r="199">
      <c r="A199" s="73"/>
      <c r="B199" s="73"/>
      <c r="C199" s="2"/>
      <c r="D199" s="2"/>
      <c r="I199" s="2"/>
    </row>
    <row r="200">
      <c r="A200" s="73"/>
      <c r="B200" s="73"/>
      <c r="C200" s="2"/>
      <c r="D200" s="2"/>
      <c r="I200" s="2"/>
    </row>
    <row r="201">
      <c r="A201" s="73"/>
      <c r="B201" s="73"/>
      <c r="C201" s="2"/>
      <c r="D201" s="2"/>
      <c r="I201" s="2"/>
    </row>
    <row r="202">
      <c r="A202" s="73"/>
      <c r="B202" s="73"/>
      <c r="C202" s="2"/>
      <c r="D202" s="2"/>
      <c r="I202" s="2"/>
    </row>
    <row r="203">
      <c r="A203" s="73"/>
      <c r="B203" s="73"/>
      <c r="C203" s="2"/>
      <c r="D203" s="2"/>
      <c r="I203" s="2"/>
    </row>
    <row r="204">
      <c r="A204" s="73"/>
      <c r="B204" s="73"/>
      <c r="C204" s="2"/>
      <c r="D204" s="2"/>
      <c r="I204" s="2"/>
    </row>
    <row r="205">
      <c r="A205" s="73"/>
      <c r="B205" s="73"/>
      <c r="C205" s="2"/>
      <c r="D205" s="2"/>
      <c r="I205" s="2"/>
    </row>
    <row r="206">
      <c r="A206" s="73"/>
      <c r="B206" s="73"/>
      <c r="C206" s="2"/>
      <c r="D206" s="2"/>
      <c r="I206" s="2"/>
    </row>
    <row r="207">
      <c r="A207" s="73"/>
      <c r="B207" s="73"/>
      <c r="C207" s="2"/>
      <c r="D207" s="2"/>
      <c r="I207" s="2"/>
    </row>
    <row r="208">
      <c r="A208" s="73"/>
      <c r="B208" s="73"/>
      <c r="C208" s="2"/>
      <c r="D208" s="2"/>
      <c r="I208" s="2"/>
    </row>
    <row r="209">
      <c r="A209" s="73"/>
      <c r="B209" s="73"/>
      <c r="C209" s="2"/>
      <c r="D209" s="2"/>
      <c r="I209" s="2"/>
    </row>
    <row r="210">
      <c r="A210" s="73"/>
      <c r="B210" s="73"/>
      <c r="C210" s="2"/>
      <c r="D210" s="2"/>
      <c r="I210" s="2"/>
    </row>
    <row r="211">
      <c r="A211" s="73"/>
      <c r="B211" s="73"/>
      <c r="C211" s="2"/>
      <c r="D211" s="2"/>
      <c r="I211" s="2"/>
    </row>
    <row r="212">
      <c r="A212" s="73"/>
      <c r="B212" s="73"/>
      <c r="C212" s="2"/>
      <c r="D212" s="2"/>
      <c r="I212" s="2"/>
    </row>
    <row r="213">
      <c r="A213" s="73"/>
      <c r="B213" s="73"/>
      <c r="C213" s="2"/>
      <c r="D213" s="2"/>
      <c r="I213" s="2"/>
    </row>
    <row r="214">
      <c r="A214" s="73"/>
      <c r="B214" s="73"/>
      <c r="C214" s="2"/>
      <c r="D214" s="2"/>
      <c r="I214" s="2"/>
    </row>
    <row r="215">
      <c r="A215" s="73"/>
      <c r="B215" s="73"/>
      <c r="C215" s="2"/>
      <c r="D215" s="2"/>
      <c r="I215" s="2"/>
    </row>
    <row r="216">
      <c r="A216" s="73"/>
      <c r="B216" s="73"/>
      <c r="C216" s="2"/>
      <c r="D216" s="2"/>
      <c r="I216" s="2"/>
    </row>
    <row r="217">
      <c r="A217" s="73"/>
      <c r="B217" s="73"/>
      <c r="C217" s="2"/>
      <c r="D217" s="2"/>
      <c r="I217" s="2"/>
    </row>
    <row r="218">
      <c r="A218" s="73"/>
      <c r="B218" s="73"/>
      <c r="C218" s="2"/>
      <c r="D218" s="2"/>
      <c r="I218" s="2"/>
    </row>
    <row r="219">
      <c r="A219" s="73"/>
      <c r="B219" s="73"/>
      <c r="C219" s="2"/>
      <c r="D219" s="2"/>
      <c r="I219" s="2"/>
    </row>
    <row r="220">
      <c r="A220" s="73"/>
      <c r="B220" s="73"/>
      <c r="C220" s="2"/>
      <c r="D220" s="2"/>
      <c r="I220" s="2"/>
    </row>
    <row r="221">
      <c r="A221" s="73"/>
      <c r="B221" s="73"/>
      <c r="C221" s="2"/>
      <c r="D221" s="2"/>
      <c r="I221" s="2"/>
    </row>
    <row r="222">
      <c r="A222" s="73"/>
      <c r="B222" s="73"/>
      <c r="C222" s="2"/>
      <c r="D222" s="2"/>
      <c r="I222" s="2"/>
    </row>
    <row r="223">
      <c r="A223" s="73"/>
      <c r="B223" s="73"/>
      <c r="C223" s="2"/>
      <c r="D223" s="2"/>
      <c r="I223" s="2"/>
    </row>
    <row r="224">
      <c r="A224" s="73"/>
      <c r="B224" s="73"/>
      <c r="C224" s="2"/>
      <c r="D224" s="2"/>
      <c r="I224" s="2"/>
    </row>
    <row r="225">
      <c r="A225" s="73"/>
      <c r="B225" s="73"/>
      <c r="C225" s="2"/>
      <c r="D225" s="2"/>
      <c r="I225" s="2"/>
    </row>
    <row r="226">
      <c r="A226" s="73"/>
      <c r="B226" s="73"/>
      <c r="C226" s="2"/>
      <c r="D226" s="2"/>
      <c r="I226" s="2"/>
    </row>
    <row r="227">
      <c r="A227" s="73"/>
      <c r="B227" s="73"/>
      <c r="C227" s="2"/>
      <c r="D227" s="2"/>
      <c r="I227" s="2"/>
    </row>
    <row r="228">
      <c r="A228" s="73"/>
      <c r="B228" s="73"/>
      <c r="C228" s="2"/>
      <c r="D228" s="2"/>
      <c r="I228" s="2"/>
    </row>
    <row r="229">
      <c r="A229" s="73"/>
      <c r="B229" s="73"/>
      <c r="C229" s="2"/>
      <c r="D229" s="2"/>
      <c r="I229" s="2"/>
    </row>
    <row r="230">
      <c r="A230" s="73"/>
      <c r="B230" s="73"/>
      <c r="C230" s="2"/>
      <c r="D230" s="2"/>
      <c r="I230" s="2"/>
    </row>
    <row r="231">
      <c r="A231" s="73"/>
      <c r="B231" s="73"/>
      <c r="C231" s="2"/>
      <c r="D231" s="2"/>
      <c r="I231" s="2"/>
    </row>
    <row r="232">
      <c r="A232" s="73"/>
      <c r="B232" s="73"/>
      <c r="C232" s="2"/>
      <c r="D232" s="2"/>
      <c r="I232" s="2"/>
    </row>
    <row r="233">
      <c r="A233" s="73"/>
      <c r="B233" s="73"/>
      <c r="C233" s="2"/>
      <c r="D233" s="2"/>
      <c r="I233" s="2"/>
    </row>
    <row r="234">
      <c r="A234" s="73"/>
      <c r="B234" s="73"/>
      <c r="C234" s="2"/>
      <c r="D234" s="2"/>
      <c r="I234" s="2"/>
    </row>
    <row r="235">
      <c r="A235" s="73"/>
      <c r="B235" s="73"/>
      <c r="C235" s="2"/>
      <c r="D235" s="2"/>
      <c r="I235" s="2"/>
    </row>
    <row r="236">
      <c r="A236" s="73"/>
      <c r="B236" s="73"/>
      <c r="C236" s="2"/>
      <c r="D236" s="2"/>
      <c r="I236" s="2"/>
    </row>
    <row r="237">
      <c r="A237" s="73"/>
      <c r="B237" s="73"/>
      <c r="C237" s="2"/>
      <c r="D237" s="2"/>
      <c r="I237" s="2"/>
    </row>
    <row r="238">
      <c r="A238" s="73"/>
      <c r="B238" s="73"/>
      <c r="C238" s="2"/>
      <c r="D238" s="2"/>
      <c r="I238" s="2"/>
    </row>
    <row r="239">
      <c r="A239" s="73"/>
      <c r="B239" s="73"/>
      <c r="C239" s="2"/>
      <c r="D239" s="2"/>
      <c r="I239" s="2"/>
    </row>
    <row r="240">
      <c r="A240" s="73"/>
      <c r="B240" s="73"/>
      <c r="C240" s="2"/>
      <c r="D240" s="2"/>
      <c r="I240" s="2"/>
    </row>
    <row r="241">
      <c r="A241" s="73"/>
      <c r="B241" s="73"/>
      <c r="C241" s="2"/>
      <c r="D241" s="2"/>
      <c r="I241" s="2"/>
    </row>
    <row r="242">
      <c r="A242" s="73"/>
      <c r="B242" s="73"/>
      <c r="C242" s="2"/>
      <c r="D242" s="2"/>
      <c r="I242" s="2"/>
    </row>
    <row r="243">
      <c r="A243" s="73"/>
      <c r="B243" s="73"/>
      <c r="C243" s="2"/>
      <c r="D243" s="2"/>
      <c r="I243" s="2"/>
    </row>
    <row r="244">
      <c r="A244" s="73"/>
      <c r="B244" s="73"/>
      <c r="C244" s="2"/>
      <c r="D244" s="2"/>
      <c r="I244" s="2"/>
    </row>
    <row r="245">
      <c r="A245" s="73"/>
      <c r="B245" s="73"/>
      <c r="C245" s="2"/>
      <c r="D245" s="2"/>
      <c r="I245" s="2"/>
    </row>
    <row r="246">
      <c r="A246" s="73"/>
      <c r="B246" s="73"/>
      <c r="C246" s="2"/>
      <c r="D246" s="2"/>
      <c r="I246" s="2"/>
    </row>
    <row r="247">
      <c r="A247" s="73"/>
      <c r="B247" s="73"/>
      <c r="C247" s="2"/>
      <c r="D247" s="2"/>
      <c r="I247" s="2"/>
    </row>
    <row r="248">
      <c r="A248" s="73"/>
      <c r="B248" s="73"/>
      <c r="C248" s="2"/>
      <c r="D248" s="2"/>
      <c r="I248" s="2"/>
    </row>
    <row r="249">
      <c r="A249" s="73"/>
      <c r="B249" s="73"/>
      <c r="C249" s="2"/>
      <c r="D249" s="2"/>
      <c r="I249" s="2"/>
    </row>
    <row r="250">
      <c r="A250" s="73"/>
      <c r="B250" s="73"/>
      <c r="C250" s="2"/>
      <c r="D250" s="2"/>
      <c r="I250" s="2"/>
    </row>
    <row r="251">
      <c r="A251" s="73"/>
      <c r="B251" s="73"/>
      <c r="C251" s="2"/>
      <c r="D251" s="2"/>
      <c r="I251" s="2"/>
    </row>
    <row r="252">
      <c r="A252" s="73"/>
      <c r="B252" s="73"/>
      <c r="C252" s="2"/>
      <c r="D252" s="2"/>
      <c r="I252" s="2"/>
    </row>
    <row r="253">
      <c r="A253" s="73"/>
      <c r="B253" s="73"/>
      <c r="C253" s="2"/>
      <c r="D253" s="2"/>
      <c r="I253" s="2"/>
    </row>
    <row r="254">
      <c r="A254" s="73"/>
      <c r="B254" s="73"/>
      <c r="C254" s="2"/>
      <c r="D254" s="2"/>
      <c r="I254" s="2"/>
    </row>
    <row r="255">
      <c r="A255" s="73"/>
      <c r="B255" s="73"/>
      <c r="C255" s="2"/>
      <c r="D255" s="2"/>
      <c r="I255" s="2"/>
    </row>
    <row r="256">
      <c r="A256" s="73"/>
      <c r="B256" s="73"/>
      <c r="C256" s="2"/>
      <c r="D256" s="2"/>
      <c r="I256" s="2"/>
    </row>
    <row r="257">
      <c r="A257" s="73"/>
      <c r="B257" s="73"/>
      <c r="C257" s="2"/>
      <c r="D257" s="2"/>
      <c r="I257" s="2"/>
    </row>
    <row r="258">
      <c r="A258" s="73"/>
      <c r="B258" s="73"/>
      <c r="C258" s="2"/>
      <c r="D258" s="2"/>
      <c r="I258" s="2"/>
    </row>
    <row r="259">
      <c r="A259" s="73"/>
      <c r="B259" s="73"/>
      <c r="C259" s="2"/>
      <c r="D259" s="2"/>
      <c r="I259" s="2"/>
    </row>
    <row r="260">
      <c r="A260" s="73"/>
      <c r="B260" s="73"/>
      <c r="C260" s="2"/>
      <c r="D260" s="2"/>
      <c r="I260" s="2"/>
    </row>
    <row r="261">
      <c r="A261" s="73"/>
      <c r="B261" s="73"/>
      <c r="C261" s="2"/>
      <c r="D261" s="2"/>
      <c r="I261" s="2"/>
    </row>
    <row r="262">
      <c r="A262" s="73"/>
      <c r="B262" s="73"/>
      <c r="C262" s="2"/>
      <c r="D262" s="2"/>
      <c r="I262" s="2"/>
    </row>
    <row r="263">
      <c r="A263" s="73"/>
      <c r="B263" s="73"/>
      <c r="C263" s="2"/>
      <c r="D263" s="2"/>
      <c r="I263" s="2"/>
    </row>
    <row r="264">
      <c r="A264" s="73"/>
      <c r="B264" s="73"/>
      <c r="C264" s="2"/>
      <c r="D264" s="2"/>
      <c r="I264" s="2"/>
    </row>
    <row r="265">
      <c r="A265" s="73"/>
      <c r="B265" s="73"/>
      <c r="C265" s="2"/>
      <c r="D265" s="2"/>
      <c r="I265" s="2"/>
    </row>
    <row r="266">
      <c r="A266" s="73"/>
      <c r="B266" s="73"/>
      <c r="C266" s="2"/>
      <c r="D266" s="2"/>
      <c r="I266" s="2"/>
    </row>
    <row r="267">
      <c r="A267" s="73"/>
      <c r="B267" s="73"/>
      <c r="C267" s="2"/>
      <c r="D267" s="2"/>
      <c r="I267" s="2"/>
    </row>
    <row r="268">
      <c r="A268" s="73"/>
      <c r="B268" s="73"/>
      <c r="C268" s="2"/>
      <c r="D268" s="2"/>
      <c r="I268" s="2"/>
    </row>
    <row r="269">
      <c r="A269" s="73"/>
      <c r="B269" s="73"/>
      <c r="C269" s="2"/>
      <c r="D269" s="2"/>
      <c r="I269" s="2"/>
    </row>
    <row r="270">
      <c r="A270" s="73"/>
      <c r="B270" s="73"/>
      <c r="C270" s="2"/>
      <c r="D270" s="2"/>
      <c r="I270" s="2"/>
    </row>
    <row r="271">
      <c r="A271" s="73"/>
      <c r="B271" s="73"/>
      <c r="C271" s="2"/>
      <c r="D271" s="2"/>
      <c r="I271" s="2"/>
    </row>
    <row r="272">
      <c r="A272" s="73"/>
      <c r="B272" s="73"/>
      <c r="C272" s="2"/>
      <c r="D272" s="2"/>
      <c r="I272" s="2"/>
    </row>
    <row r="273">
      <c r="A273" s="73"/>
      <c r="B273" s="73"/>
      <c r="C273" s="2"/>
      <c r="D273" s="2"/>
      <c r="I273" s="2"/>
    </row>
    <row r="274">
      <c r="A274" s="73"/>
      <c r="B274" s="73"/>
      <c r="C274" s="2"/>
      <c r="D274" s="2"/>
      <c r="I274" s="2"/>
    </row>
    <row r="275">
      <c r="A275" s="73"/>
      <c r="B275" s="73"/>
      <c r="C275" s="2"/>
      <c r="D275" s="2"/>
      <c r="I275" s="2"/>
    </row>
    <row r="276">
      <c r="A276" s="73"/>
      <c r="B276" s="73"/>
      <c r="C276" s="2"/>
      <c r="D276" s="2"/>
      <c r="I276" s="2"/>
    </row>
    <row r="277">
      <c r="A277" s="73"/>
      <c r="B277" s="73"/>
      <c r="C277" s="2"/>
      <c r="D277" s="2"/>
      <c r="I277" s="2"/>
    </row>
    <row r="278">
      <c r="A278" s="73"/>
      <c r="B278" s="73"/>
      <c r="C278" s="2"/>
      <c r="D278" s="2"/>
      <c r="I278" s="2"/>
    </row>
    <row r="279">
      <c r="A279" s="73"/>
      <c r="B279" s="73"/>
      <c r="C279" s="2"/>
      <c r="D279" s="2"/>
      <c r="I279" s="2"/>
    </row>
    <row r="280">
      <c r="A280" s="73"/>
      <c r="B280" s="73"/>
      <c r="C280" s="2"/>
      <c r="D280" s="2"/>
      <c r="I280" s="2"/>
    </row>
    <row r="281">
      <c r="A281" s="73"/>
      <c r="B281" s="73"/>
      <c r="C281" s="2"/>
      <c r="D281" s="2"/>
      <c r="I281" s="2"/>
    </row>
    <row r="282">
      <c r="A282" s="73"/>
      <c r="B282" s="73"/>
      <c r="C282" s="2"/>
      <c r="D282" s="2"/>
      <c r="I282" s="2"/>
    </row>
    <row r="283">
      <c r="A283" s="73"/>
      <c r="B283" s="73"/>
      <c r="C283" s="2"/>
      <c r="D283" s="2"/>
      <c r="I283" s="2"/>
    </row>
    <row r="284">
      <c r="A284" s="73"/>
      <c r="B284" s="73"/>
      <c r="C284" s="2"/>
      <c r="D284" s="2"/>
      <c r="I284" s="2"/>
    </row>
    <row r="285">
      <c r="A285" s="73"/>
      <c r="B285" s="73"/>
      <c r="C285" s="2"/>
      <c r="D285" s="2"/>
      <c r="I285" s="2"/>
    </row>
    <row r="286">
      <c r="A286" s="73"/>
      <c r="B286" s="73"/>
      <c r="C286" s="2"/>
      <c r="D286" s="2"/>
      <c r="I286" s="2"/>
    </row>
    <row r="287">
      <c r="A287" s="73"/>
      <c r="B287" s="73"/>
      <c r="C287" s="2"/>
      <c r="D287" s="2"/>
      <c r="I287" s="2"/>
    </row>
    <row r="288">
      <c r="A288" s="73"/>
      <c r="B288" s="73"/>
      <c r="C288" s="2"/>
      <c r="D288" s="2"/>
      <c r="I288" s="2"/>
    </row>
    <row r="289">
      <c r="A289" s="73"/>
      <c r="B289" s="73"/>
      <c r="C289" s="2"/>
      <c r="D289" s="2"/>
      <c r="I289" s="2"/>
    </row>
    <row r="290">
      <c r="A290" s="73"/>
      <c r="B290" s="73"/>
      <c r="C290" s="2"/>
      <c r="D290" s="2"/>
      <c r="I290" s="2"/>
    </row>
    <row r="291">
      <c r="A291" s="73"/>
      <c r="B291" s="73"/>
      <c r="C291" s="2"/>
      <c r="D291" s="2"/>
      <c r="I291" s="2"/>
    </row>
    <row r="292">
      <c r="A292" s="73"/>
      <c r="B292" s="73"/>
      <c r="C292" s="2"/>
      <c r="D292" s="2"/>
      <c r="I292" s="2"/>
    </row>
    <row r="293">
      <c r="A293" s="73"/>
      <c r="B293" s="73"/>
      <c r="C293" s="2"/>
      <c r="D293" s="2"/>
      <c r="I293" s="2"/>
    </row>
    <row r="294">
      <c r="A294" s="73"/>
      <c r="B294" s="73"/>
      <c r="C294" s="2"/>
      <c r="D294" s="2"/>
      <c r="I294" s="2"/>
    </row>
    <row r="295">
      <c r="A295" s="73"/>
      <c r="B295" s="73"/>
      <c r="C295" s="2"/>
      <c r="D295" s="2"/>
      <c r="I295" s="2"/>
    </row>
    <row r="296">
      <c r="A296" s="73"/>
      <c r="B296" s="73"/>
      <c r="C296" s="2"/>
      <c r="D296" s="2"/>
      <c r="I296" s="2"/>
    </row>
    <row r="297">
      <c r="A297" s="73"/>
      <c r="B297" s="73"/>
      <c r="C297" s="2"/>
      <c r="D297" s="2"/>
      <c r="I297" s="2"/>
    </row>
    <row r="298">
      <c r="A298" s="73"/>
      <c r="B298" s="73"/>
      <c r="C298" s="2"/>
      <c r="D298" s="2"/>
      <c r="I298" s="2"/>
    </row>
    <row r="299">
      <c r="A299" s="73"/>
      <c r="B299" s="73"/>
      <c r="C299" s="2"/>
      <c r="D299" s="2"/>
      <c r="I299" s="2"/>
    </row>
    <row r="300">
      <c r="A300" s="73"/>
      <c r="B300" s="73"/>
      <c r="C300" s="2"/>
      <c r="D300" s="2"/>
      <c r="I300" s="2"/>
    </row>
    <row r="301">
      <c r="A301" s="73"/>
      <c r="B301" s="73"/>
      <c r="C301" s="2"/>
      <c r="D301" s="2"/>
      <c r="I301" s="2"/>
    </row>
    <row r="302">
      <c r="A302" s="73"/>
      <c r="B302" s="73"/>
      <c r="C302" s="2"/>
      <c r="D302" s="2"/>
      <c r="I302" s="2"/>
    </row>
    <row r="303">
      <c r="A303" s="73"/>
      <c r="B303" s="73"/>
      <c r="C303" s="2"/>
      <c r="D303" s="2"/>
      <c r="I303" s="2"/>
    </row>
    <row r="304">
      <c r="A304" s="73"/>
      <c r="B304" s="73"/>
      <c r="C304" s="2"/>
      <c r="D304" s="2"/>
      <c r="I304" s="2"/>
    </row>
    <row r="305">
      <c r="A305" s="73"/>
      <c r="B305" s="73"/>
      <c r="C305" s="2"/>
      <c r="D305" s="2"/>
      <c r="I305" s="2"/>
    </row>
    <row r="306">
      <c r="A306" s="73"/>
      <c r="B306" s="73"/>
      <c r="C306" s="2"/>
      <c r="D306" s="2"/>
      <c r="I306" s="2"/>
    </row>
    <row r="307">
      <c r="A307" s="73"/>
      <c r="B307" s="73"/>
      <c r="C307" s="2"/>
      <c r="D307" s="2"/>
      <c r="I307" s="2"/>
    </row>
    <row r="308">
      <c r="A308" s="73"/>
      <c r="B308" s="73"/>
      <c r="C308" s="2"/>
      <c r="D308" s="2"/>
      <c r="I308" s="2"/>
    </row>
    <row r="309">
      <c r="A309" s="73"/>
      <c r="B309" s="73"/>
      <c r="C309" s="2"/>
      <c r="D309" s="2"/>
      <c r="I309" s="2"/>
    </row>
    <row r="310">
      <c r="A310" s="73"/>
      <c r="B310" s="73"/>
      <c r="C310" s="2"/>
      <c r="D310" s="2"/>
      <c r="I310" s="2"/>
    </row>
    <row r="311">
      <c r="A311" s="73"/>
      <c r="B311" s="73"/>
      <c r="C311" s="2"/>
      <c r="D311" s="2"/>
      <c r="I311" s="2"/>
    </row>
    <row r="312">
      <c r="A312" s="73"/>
      <c r="B312" s="73"/>
      <c r="C312" s="2"/>
      <c r="D312" s="2"/>
      <c r="I312" s="2"/>
    </row>
    <row r="313">
      <c r="A313" s="73"/>
      <c r="B313" s="73"/>
      <c r="C313" s="2"/>
      <c r="D313" s="2"/>
      <c r="I313" s="2"/>
    </row>
    <row r="314">
      <c r="A314" s="73"/>
      <c r="B314" s="73"/>
      <c r="C314" s="2"/>
      <c r="D314" s="2"/>
      <c r="I314" s="2"/>
    </row>
    <row r="315">
      <c r="A315" s="73"/>
      <c r="B315" s="73"/>
      <c r="C315" s="2"/>
      <c r="D315" s="2"/>
      <c r="I315" s="2"/>
    </row>
    <row r="316">
      <c r="A316" s="73"/>
      <c r="B316" s="73"/>
      <c r="C316" s="2"/>
      <c r="D316" s="2"/>
      <c r="I316" s="2"/>
    </row>
    <row r="317">
      <c r="A317" s="73"/>
      <c r="B317" s="73"/>
      <c r="C317" s="2"/>
      <c r="D317" s="2"/>
      <c r="I317" s="2"/>
    </row>
    <row r="318">
      <c r="A318" s="73"/>
      <c r="B318" s="73"/>
      <c r="C318" s="2"/>
      <c r="D318" s="2"/>
      <c r="I318" s="2"/>
    </row>
    <row r="319">
      <c r="A319" s="73"/>
      <c r="B319" s="73"/>
      <c r="C319" s="2"/>
      <c r="D319" s="2"/>
      <c r="I319" s="2"/>
    </row>
    <row r="320">
      <c r="A320" s="73"/>
      <c r="B320" s="73"/>
      <c r="C320" s="2"/>
      <c r="D320" s="2"/>
      <c r="I320" s="2"/>
    </row>
    <row r="321">
      <c r="A321" s="73"/>
      <c r="B321" s="73"/>
      <c r="C321" s="2"/>
      <c r="D321" s="2"/>
      <c r="I321" s="2"/>
    </row>
    <row r="322">
      <c r="A322" s="73"/>
      <c r="B322" s="73"/>
      <c r="C322" s="2"/>
      <c r="D322" s="2"/>
      <c r="I322" s="2"/>
    </row>
    <row r="323">
      <c r="A323" s="73"/>
      <c r="B323" s="73"/>
      <c r="C323" s="2"/>
      <c r="D323" s="2"/>
      <c r="I323" s="2"/>
    </row>
    <row r="324">
      <c r="A324" s="73"/>
      <c r="B324" s="73"/>
      <c r="C324" s="2"/>
      <c r="D324" s="2"/>
      <c r="I324" s="2"/>
    </row>
    <row r="325">
      <c r="A325" s="73"/>
      <c r="B325" s="73"/>
      <c r="C325" s="2"/>
      <c r="D325" s="2"/>
      <c r="I325" s="2"/>
    </row>
    <row r="326">
      <c r="A326" s="73"/>
      <c r="B326" s="73"/>
      <c r="C326" s="2"/>
      <c r="D326" s="2"/>
      <c r="I326" s="2"/>
    </row>
    <row r="327">
      <c r="A327" s="73"/>
      <c r="B327" s="73"/>
      <c r="C327" s="2"/>
      <c r="D327" s="2"/>
      <c r="I327" s="2"/>
    </row>
    <row r="328">
      <c r="A328" s="73"/>
      <c r="B328" s="73"/>
      <c r="C328" s="2"/>
      <c r="D328" s="2"/>
      <c r="I328" s="2"/>
    </row>
    <row r="329">
      <c r="A329" s="73"/>
      <c r="B329" s="73"/>
      <c r="C329" s="2"/>
      <c r="D329" s="2"/>
      <c r="I329" s="2"/>
    </row>
    <row r="330">
      <c r="A330" s="73"/>
      <c r="B330" s="73"/>
      <c r="C330" s="2"/>
      <c r="D330" s="2"/>
      <c r="I330" s="2"/>
    </row>
    <row r="331">
      <c r="A331" s="73"/>
      <c r="B331" s="73"/>
      <c r="C331" s="2"/>
      <c r="D331" s="2"/>
      <c r="I331" s="2"/>
    </row>
    <row r="332">
      <c r="A332" s="73"/>
      <c r="B332" s="73"/>
      <c r="C332" s="2"/>
      <c r="D332" s="2"/>
      <c r="I332" s="2"/>
    </row>
    <row r="333">
      <c r="A333" s="73"/>
      <c r="B333" s="73"/>
      <c r="C333" s="2"/>
      <c r="D333" s="2"/>
      <c r="I333" s="2"/>
    </row>
    <row r="334">
      <c r="A334" s="73"/>
      <c r="B334" s="73"/>
      <c r="C334" s="2"/>
      <c r="D334" s="2"/>
      <c r="I334" s="2"/>
    </row>
    <row r="335">
      <c r="A335" s="73"/>
      <c r="B335" s="73"/>
      <c r="C335" s="2"/>
      <c r="D335" s="2"/>
      <c r="I335" s="2"/>
    </row>
    <row r="336">
      <c r="A336" s="73"/>
      <c r="B336" s="73"/>
      <c r="C336" s="2"/>
      <c r="D336" s="2"/>
      <c r="I336" s="2"/>
    </row>
    <row r="337">
      <c r="A337" s="73"/>
      <c r="B337" s="73"/>
      <c r="C337" s="2"/>
      <c r="D337" s="2"/>
      <c r="I337" s="2"/>
    </row>
    <row r="338">
      <c r="A338" s="73"/>
      <c r="B338" s="73"/>
      <c r="C338" s="2"/>
      <c r="D338" s="2"/>
      <c r="I338" s="2"/>
    </row>
    <row r="339">
      <c r="A339" s="73"/>
      <c r="B339" s="73"/>
      <c r="C339" s="2"/>
      <c r="D339" s="2"/>
      <c r="I339" s="2"/>
    </row>
    <row r="340">
      <c r="A340" s="73"/>
      <c r="B340" s="73"/>
      <c r="C340" s="2"/>
      <c r="D340" s="2"/>
      <c r="I340" s="2"/>
    </row>
    <row r="341">
      <c r="A341" s="73"/>
      <c r="B341" s="73"/>
      <c r="C341" s="2"/>
      <c r="D341" s="2"/>
      <c r="I341" s="2"/>
    </row>
    <row r="342">
      <c r="A342" s="73"/>
      <c r="B342" s="73"/>
      <c r="C342" s="2"/>
      <c r="D342" s="2"/>
      <c r="I342" s="2"/>
    </row>
    <row r="343">
      <c r="A343" s="73"/>
      <c r="B343" s="73"/>
      <c r="C343" s="2"/>
      <c r="D343" s="2"/>
      <c r="I343" s="2"/>
    </row>
    <row r="344">
      <c r="A344" s="73"/>
      <c r="B344" s="73"/>
      <c r="C344" s="2"/>
      <c r="D344" s="2"/>
      <c r="I344" s="2"/>
    </row>
    <row r="345">
      <c r="A345" s="73"/>
      <c r="B345" s="73"/>
      <c r="C345" s="2"/>
      <c r="D345" s="2"/>
      <c r="I345" s="2"/>
    </row>
    <row r="346">
      <c r="A346" s="73"/>
      <c r="B346" s="73"/>
      <c r="C346" s="2"/>
      <c r="D346" s="2"/>
      <c r="I346" s="2"/>
    </row>
    <row r="347">
      <c r="A347" s="73"/>
      <c r="B347" s="73"/>
      <c r="C347" s="2"/>
      <c r="D347" s="2"/>
      <c r="I347" s="2"/>
    </row>
    <row r="348">
      <c r="A348" s="73"/>
      <c r="B348" s="73"/>
      <c r="C348" s="2"/>
      <c r="D348" s="2"/>
      <c r="I348" s="2"/>
    </row>
    <row r="349">
      <c r="A349" s="73"/>
      <c r="B349" s="73"/>
      <c r="C349" s="2"/>
      <c r="D349" s="2"/>
      <c r="I349" s="2"/>
    </row>
    <row r="350">
      <c r="A350" s="73"/>
      <c r="B350" s="73"/>
      <c r="C350" s="2"/>
      <c r="D350" s="2"/>
      <c r="I350" s="2"/>
    </row>
    <row r="351">
      <c r="A351" s="73"/>
      <c r="B351" s="73"/>
      <c r="C351" s="2"/>
      <c r="D351" s="2"/>
      <c r="I351" s="2"/>
    </row>
    <row r="352">
      <c r="A352" s="73"/>
      <c r="B352" s="73"/>
      <c r="C352" s="2"/>
      <c r="D352" s="2"/>
      <c r="I352" s="2"/>
    </row>
    <row r="353">
      <c r="A353" s="73"/>
      <c r="B353" s="73"/>
      <c r="C353" s="2"/>
      <c r="D353" s="2"/>
      <c r="I353" s="2"/>
    </row>
    <row r="354">
      <c r="A354" s="73"/>
      <c r="B354" s="73"/>
      <c r="C354" s="2"/>
      <c r="D354" s="2"/>
      <c r="I354" s="2"/>
    </row>
    <row r="355">
      <c r="A355" s="73"/>
      <c r="B355" s="73"/>
      <c r="C355" s="2"/>
      <c r="D355" s="2"/>
      <c r="I355" s="2"/>
    </row>
    <row r="356">
      <c r="A356" s="73"/>
      <c r="B356" s="73"/>
      <c r="C356" s="2"/>
      <c r="D356" s="2"/>
      <c r="I356" s="2"/>
    </row>
    <row r="357">
      <c r="A357" s="73"/>
      <c r="B357" s="73"/>
      <c r="C357" s="2"/>
      <c r="D357" s="2"/>
      <c r="I357" s="2"/>
    </row>
    <row r="358">
      <c r="A358" s="73"/>
      <c r="B358" s="73"/>
      <c r="C358" s="2"/>
      <c r="D358" s="2"/>
      <c r="I358" s="2"/>
    </row>
    <row r="359">
      <c r="A359" s="73"/>
      <c r="B359" s="73"/>
      <c r="C359" s="2"/>
      <c r="D359" s="2"/>
      <c r="I359" s="2"/>
    </row>
    <row r="360">
      <c r="A360" s="73"/>
      <c r="B360" s="73"/>
      <c r="C360" s="2"/>
      <c r="D360" s="2"/>
      <c r="I360" s="2"/>
    </row>
    <row r="361">
      <c r="A361" s="73"/>
      <c r="B361" s="73"/>
      <c r="C361" s="2"/>
      <c r="D361" s="2"/>
      <c r="I361" s="2"/>
    </row>
    <row r="362">
      <c r="A362" s="73"/>
      <c r="B362" s="73"/>
      <c r="C362" s="2"/>
      <c r="D362" s="2"/>
      <c r="I362" s="2"/>
    </row>
    <row r="363">
      <c r="A363" s="73"/>
      <c r="B363" s="73"/>
      <c r="C363" s="2"/>
      <c r="D363" s="2"/>
      <c r="I363" s="2"/>
    </row>
    <row r="364">
      <c r="A364" s="73"/>
      <c r="B364" s="73"/>
      <c r="C364" s="2"/>
      <c r="D364" s="2"/>
      <c r="I364" s="2"/>
    </row>
    <row r="365">
      <c r="A365" s="73"/>
      <c r="B365" s="73"/>
      <c r="C365" s="2"/>
      <c r="D365" s="2"/>
      <c r="I365" s="2"/>
    </row>
    <row r="366">
      <c r="A366" s="73"/>
      <c r="B366" s="73"/>
      <c r="C366" s="2"/>
      <c r="D366" s="2"/>
      <c r="I366" s="2"/>
    </row>
    <row r="367">
      <c r="A367" s="73"/>
      <c r="B367" s="73"/>
      <c r="C367" s="2"/>
      <c r="D367" s="2"/>
      <c r="I367" s="2"/>
    </row>
    <row r="368">
      <c r="A368" s="73"/>
      <c r="B368" s="73"/>
      <c r="C368" s="2"/>
      <c r="D368" s="2"/>
      <c r="I368" s="2"/>
    </row>
    <row r="369">
      <c r="A369" s="73"/>
      <c r="B369" s="73"/>
      <c r="C369" s="2"/>
      <c r="D369" s="2"/>
      <c r="I369" s="2"/>
    </row>
    <row r="370">
      <c r="A370" s="73"/>
      <c r="B370" s="73"/>
      <c r="C370" s="2"/>
      <c r="D370" s="2"/>
      <c r="I370" s="2"/>
    </row>
    <row r="371">
      <c r="A371" s="73"/>
      <c r="B371" s="73"/>
      <c r="C371" s="2"/>
      <c r="D371" s="2"/>
      <c r="I371" s="2"/>
    </row>
    <row r="372">
      <c r="A372" s="73"/>
      <c r="B372" s="73"/>
      <c r="C372" s="2"/>
      <c r="D372" s="2"/>
      <c r="I372" s="2"/>
    </row>
    <row r="373">
      <c r="A373" s="73"/>
      <c r="B373" s="73"/>
      <c r="C373" s="2"/>
      <c r="D373" s="2"/>
      <c r="I373" s="2"/>
    </row>
    <row r="374">
      <c r="A374" s="73"/>
      <c r="B374" s="73"/>
      <c r="C374" s="2"/>
      <c r="D374" s="2"/>
      <c r="I374" s="2"/>
    </row>
    <row r="375">
      <c r="A375" s="73"/>
      <c r="B375" s="73"/>
      <c r="C375" s="2"/>
      <c r="D375" s="2"/>
      <c r="I375" s="2"/>
    </row>
    <row r="376">
      <c r="A376" s="73"/>
      <c r="B376" s="73"/>
      <c r="C376" s="2"/>
      <c r="D376" s="2"/>
      <c r="I376" s="2"/>
    </row>
    <row r="377">
      <c r="A377" s="73"/>
      <c r="B377" s="73"/>
      <c r="C377" s="2"/>
      <c r="D377" s="2"/>
      <c r="I377" s="2"/>
    </row>
    <row r="378">
      <c r="A378" s="73"/>
      <c r="B378" s="73"/>
      <c r="C378" s="2"/>
      <c r="D378" s="2"/>
      <c r="I378" s="2"/>
    </row>
    <row r="379">
      <c r="A379" s="73"/>
      <c r="B379" s="73"/>
      <c r="C379" s="2"/>
      <c r="D379" s="2"/>
      <c r="I379" s="2"/>
    </row>
    <row r="380">
      <c r="A380" s="73"/>
      <c r="B380" s="73"/>
      <c r="C380" s="2"/>
      <c r="D380" s="2"/>
      <c r="I380" s="2"/>
    </row>
    <row r="381">
      <c r="A381" s="73"/>
      <c r="B381" s="73"/>
      <c r="C381" s="2"/>
      <c r="D381" s="2"/>
      <c r="I381" s="2"/>
    </row>
    <row r="382">
      <c r="A382" s="73"/>
      <c r="B382" s="73"/>
      <c r="C382" s="2"/>
      <c r="D382" s="2"/>
      <c r="I382" s="2"/>
    </row>
    <row r="383">
      <c r="A383" s="73"/>
      <c r="B383" s="73"/>
      <c r="C383" s="2"/>
      <c r="D383" s="2"/>
      <c r="I383" s="2"/>
    </row>
    <row r="384">
      <c r="A384" s="73"/>
      <c r="B384" s="73"/>
      <c r="C384" s="2"/>
      <c r="D384" s="2"/>
      <c r="I384" s="2"/>
    </row>
    <row r="385">
      <c r="A385" s="73"/>
      <c r="B385" s="73"/>
      <c r="C385" s="2"/>
      <c r="D385" s="2"/>
      <c r="I385" s="2"/>
    </row>
    <row r="386">
      <c r="A386" s="73"/>
      <c r="B386" s="73"/>
      <c r="C386" s="2"/>
      <c r="D386" s="2"/>
      <c r="I386" s="2"/>
    </row>
    <row r="387">
      <c r="A387" s="73"/>
      <c r="B387" s="73"/>
      <c r="C387" s="2"/>
      <c r="D387" s="2"/>
      <c r="I387" s="2"/>
    </row>
    <row r="388">
      <c r="A388" s="73"/>
      <c r="B388" s="73"/>
      <c r="C388" s="2"/>
      <c r="D388" s="2"/>
      <c r="I388" s="2"/>
    </row>
    <row r="389">
      <c r="A389" s="73"/>
      <c r="B389" s="73"/>
      <c r="C389" s="2"/>
      <c r="D389" s="2"/>
      <c r="I389" s="2"/>
    </row>
    <row r="390">
      <c r="A390" s="73"/>
      <c r="B390" s="73"/>
      <c r="C390" s="2"/>
      <c r="D390" s="2"/>
      <c r="I390" s="2"/>
    </row>
    <row r="391">
      <c r="A391" s="73"/>
      <c r="B391" s="73"/>
      <c r="C391" s="2"/>
      <c r="D391" s="2"/>
      <c r="I391" s="2"/>
    </row>
    <row r="392">
      <c r="A392" s="73"/>
      <c r="B392" s="73"/>
      <c r="C392" s="2"/>
      <c r="D392" s="2"/>
      <c r="I392" s="2"/>
    </row>
    <row r="393">
      <c r="A393" s="73"/>
      <c r="B393" s="73"/>
      <c r="C393" s="2"/>
      <c r="D393" s="2"/>
      <c r="I393" s="2"/>
    </row>
    <row r="394">
      <c r="A394" s="73"/>
      <c r="B394" s="73"/>
      <c r="C394" s="2"/>
      <c r="D394" s="2"/>
      <c r="I394" s="2"/>
    </row>
    <row r="395">
      <c r="A395" s="73"/>
      <c r="B395" s="73"/>
      <c r="C395" s="2"/>
      <c r="D395" s="2"/>
      <c r="I395" s="2"/>
    </row>
    <row r="396">
      <c r="A396" s="73"/>
      <c r="B396" s="73"/>
      <c r="C396" s="2"/>
      <c r="D396" s="2"/>
      <c r="I396" s="2"/>
    </row>
    <row r="397">
      <c r="A397" s="73"/>
      <c r="B397" s="73"/>
      <c r="C397" s="2"/>
      <c r="D397" s="2"/>
      <c r="I397" s="2"/>
    </row>
    <row r="398">
      <c r="A398" s="73"/>
      <c r="B398" s="73"/>
      <c r="C398" s="2"/>
      <c r="D398" s="2"/>
      <c r="I398" s="2"/>
    </row>
    <row r="399">
      <c r="A399" s="73"/>
      <c r="B399" s="73"/>
      <c r="C399" s="2"/>
      <c r="D399" s="2"/>
      <c r="I399" s="2"/>
    </row>
    <row r="400">
      <c r="A400" s="73"/>
      <c r="B400" s="73"/>
      <c r="C400" s="2"/>
      <c r="D400" s="2"/>
      <c r="I400" s="2"/>
    </row>
    <row r="401">
      <c r="A401" s="73"/>
      <c r="B401" s="73"/>
      <c r="C401" s="2"/>
      <c r="D401" s="2"/>
      <c r="I401" s="2"/>
    </row>
    <row r="402">
      <c r="A402" s="73"/>
      <c r="B402" s="73"/>
      <c r="C402" s="2"/>
      <c r="D402" s="2"/>
      <c r="I402" s="2"/>
    </row>
    <row r="403">
      <c r="A403" s="73"/>
      <c r="B403" s="73"/>
      <c r="C403" s="2"/>
      <c r="D403" s="2"/>
      <c r="I403" s="2"/>
    </row>
    <row r="404">
      <c r="A404" s="73"/>
      <c r="B404" s="73"/>
      <c r="C404" s="2"/>
      <c r="D404" s="2"/>
      <c r="I404" s="2"/>
    </row>
    <row r="405">
      <c r="A405" s="73"/>
      <c r="B405" s="73"/>
      <c r="C405" s="2"/>
      <c r="D405" s="2"/>
      <c r="I405" s="2"/>
    </row>
    <row r="406">
      <c r="A406" s="73"/>
      <c r="B406" s="73"/>
      <c r="C406" s="2"/>
      <c r="D406" s="2"/>
      <c r="I406" s="2"/>
    </row>
    <row r="407">
      <c r="A407" s="73"/>
      <c r="B407" s="73"/>
      <c r="C407" s="2"/>
      <c r="D407" s="2"/>
      <c r="I407" s="2"/>
    </row>
    <row r="408">
      <c r="A408" s="73"/>
      <c r="B408" s="73"/>
      <c r="C408" s="2"/>
      <c r="D408" s="2"/>
      <c r="I408" s="2"/>
    </row>
    <row r="409">
      <c r="A409" s="73"/>
      <c r="B409" s="73"/>
      <c r="C409" s="2"/>
      <c r="D409" s="2"/>
      <c r="I409" s="2"/>
    </row>
    <row r="410">
      <c r="A410" s="73"/>
      <c r="B410" s="73"/>
      <c r="C410" s="2"/>
      <c r="D410" s="2"/>
      <c r="I410" s="2"/>
    </row>
    <row r="411">
      <c r="A411" s="73"/>
      <c r="B411" s="73"/>
      <c r="C411" s="2"/>
      <c r="D411" s="2"/>
      <c r="I411" s="2"/>
    </row>
    <row r="412">
      <c r="A412" s="73"/>
      <c r="B412" s="73"/>
      <c r="C412" s="2"/>
      <c r="D412" s="2"/>
      <c r="I412" s="2"/>
    </row>
    <row r="413">
      <c r="A413" s="73"/>
      <c r="B413" s="73"/>
      <c r="C413" s="2"/>
      <c r="D413" s="2"/>
      <c r="I413" s="2"/>
    </row>
    <row r="414">
      <c r="A414" s="73"/>
      <c r="B414" s="73"/>
      <c r="C414" s="2"/>
      <c r="D414" s="2"/>
      <c r="I414" s="2"/>
    </row>
    <row r="415">
      <c r="A415" s="73"/>
      <c r="B415" s="73"/>
      <c r="C415" s="2"/>
      <c r="D415" s="2"/>
      <c r="I415" s="2"/>
    </row>
    <row r="416">
      <c r="A416" s="73"/>
      <c r="B416" s="73"/>
      <c r="C416" s="2"/>
      <c r="D416" s="2"/>
      <c r="I416" s="2"/>
    </row>
    <row r="417">
      <c r="A417" s="73"/>
      <c r="B417" s="73"/>
      <c r="C417" s="2"/>
      <c r="D417" s="2"/>
      <c r="I417" s="2"/>
    </row>
    <row r="418">
      <c r="A418" s="73"/>
      <c r="B418" s="73"/>
      <c r="C418" s="2"/>
      <c r="D418" s="2"/>
      <c r="I418" s="2"/>
    </row>
    <row r="419">
      <c r="A419" s="73"/>
      <c r="B419" s="73"/>
      <c r="C419" s="2"/>
      <c r="D419" s="2"/>
      <c r="I419" s="2"/>
    </row>
    <row r="420">
      <c r="A420" s="73"/>
      <c r="B420" s="73"/>
      <c r="C420" s="2"/>
      <c r="D420" s="2"/>
      <c r="I420" s="2"/>
    </row>
    <row r="421">
      <c r="A421" s="73"/>
      <c r="B421" s="73"/>
      <c r="C421" s="2"/>
      <c r="D421" s="2"/>
      <c r="I421" s="2"/>
    </row>
    <row r="422">
      <c r="A422" s="73"/>
      <c r="B422" s="73"/>
      <c r="C422" s="2"/>
      <c r="D422" s="2"/>
      <c r="I422" s="2"/>
    </row>
    <row r="423">
      <c r="A423" s="73"/>
      <c r="B423" s="73"/>
      <c r="C423" s="2"/>
      <c r="D423" s="2"/>
      <c r="I423" s="2"/>
    </row>
    <row r="424">
      <c r="A424" s="73"/>
      <c r="B424" s="73"/>
      <c r="C424" s="2"/>
      <c r="D424" s="2"/>
      <c r="I424" s="2"/>
    </row>
    <row r="425">
      <c r="A425" s="73"/>
      <c r="B425" s="73"/>
      <c r="C425" s="2"/>
      <c r="D425" s="2"/>
      <c r="I425" s="2"/>
    </row>
    <row r="426">
      <c r="A426" s="73"/>
      <c r="B426" s="73"/>
      <c r="C426" s="2"/>
      <c r="D426" s="2"/>
      <c r="I426" s="2"/>
    </row>
    <row r="427">
      <c r="A427" s="73"/>
      <c r="B427" s="73"/>
      <c r="C427" s="2"/>
      <c r="D427" s="2"/>
      <c r="I427" s="2"/>
    </row>
    <row r="428">
      <c r="A428" s="73"/>
      <c r="B428" s="73"/>
      <c r="C428" s="2"/>
      <c r="D428" s="2"/>
      <c r="I428" s="2"/>
    </row>
    <row r="429">
      <c r="A429" s="73"/>
      <c r="B429" s="73"/>
      <c r="C429" s="2"/>
      <c r="D429" s="2"/>
      <c r="I429" s="2"/>
    </row>
    <row r="430">
      <c r="A430" s="73"/>
      <c r="B430" s="73"/>
      <c r="C430" s="2"/>
      <c r="D430" s="2"/>
      <c r="I430" s="2"/>
    </row>
    <row r="431">
      <c r="A431" s="73"/>
      <c r="B431" s="73"/>
      <c r="C431" s="2"/>
      <c r="D431" s="2"/>
      <c r="I431" s="2"/>
    </row>
    <row r="432">
      <c r="A432" s="73"/>
      <c r="B432" s="73"/>
      <c r="C432" s="2"/>
      <c r="D432" s="2"/>
      <c r="I432" s="2"/>
    </row>
    <row r="433">
      <c r="A433" s="73"/>
      <c r="B433" s="73"/>
      <c r="C433" s="2"/>
      <c r="D433" s="2"/>
      <c r="I433" s="2"/>
    </row>
    <row r="434">
      <c r="A434" s="73"/>
      <c r="B434" s="73"/>
      <c r="C434" s="2"/>
      <c r="D434" s="2"/>
      <c r="I434" s="2"/>
    </row>
    <row r="435">
      <c r="A435" s="73"/>
      <c r="B435" s="73"/>
      <c r="C435" s="2"/>
      <c r="D435" s="2"/>
      <c r="I435" s="2"/>
    </row>
    <row r="436">
      <c r="A436" s="73"/>
      <c r="B436" s="73"/>
      <c r="C436" s="2"/>
      <c r="D436" s="2"/>
      <c r="I436" s="2"/>
    </row>
    <row r="437">
      <c r="A437" s="73"/>
      <c r="B437" s="73"/>
      <c r="C437" s="2"/>
      <c r="D437" s="2"/>
      <c r="I437" s="2"/>
    </row>
    <row r="438">
      <c r="A438" s="73"/>
      <c r="B438" s="73"/>
      <c r="C438" s="2"/>
      <c r="D438" s="2"/>
      <c r="I438" s="2"/>
    </row>
    <row r="439">
      <c r="A439" s="73"/>
      <c r="B439" s="73"/>
      <c r="C439" s="2"/>
      <c r="D439" s="2"/>
      <c r="I439" s="2"/>
    </row>
    <row r="440">
      <c r="A440" s="73"/>
      <c r="B440" s="73"/>
      <c r="C440" s="2"/>
      <c r="D440" s="2"/>
      <c r="I440" s="2"/>
    </row>
    <row r="441">
      <c r="A441" s="73"/>
      <c r="B441" s="73"/>
      <c r="C441" s="2"/>
      <c r="D441" s="2"/>
      <c r="I441" s="2"/>
    </row>
    <row r="442">
      <c r="A442" s="73"/>
      <c r="B442" s="73"/>
      <c r="C442" s="2"/>
      <c r="D442" s="2"/>
      <c r="I442" s="2"/>
    </row>
    <row r="443">
      <c r="A443" s="73"/>
      <c r="B443" s="73"/>
      <c r="C443" s="2"/>
      <c r="D443" s="2"/>
      <c r="I443" s="2"/>
    </row>
    <row r="444">
      <c r="A444" s="73"/>
      <c r="B444" s="73"/>
      <c r="C444" s="2"/>
      <c r="D444" s="2"/>
      <c r="I444" s="2"/>
    </row>
    <row r="445">
      <c r="A445" s="73"/>
      <c r="B445" s="73"/>
      <c r="C445" s="2"/>
      <c r="D445" s="2"/>
      <c r="I445" s="2"/>
    </row>
    <row r="446">
      <c r="A446" s="73"/>
      <c r="B446" s="73"/>
      <c r="C446" s="2"/>
      <c r="D446" s="2"/>
      <c r="I446" s="2"/>
    </row>
    <row r="447">
      <c r="A447" s="73"/>
      <c r="B447" s="73"/>
      <c r="C447" s="2"/>
      <c r="D447" s="2"/>
      <c r="I447" s="2"/>
    </row>
    <row r="448">
      <c r="A448" s="73"/>
      <c r="B448" s="73"/>
      <c r="C448" s="2"/>
      <c r="D448" s="2"/>
      <c r="I448" s="2"/>
    </row>
    <row r="449">
      <c r="A449" s="73"/>
      <c r="B449" s="73"/>
      <c r="C449" s="2"/>
      <c r="D449" s="2"/>
      <c r="I449" s="2"/>
    </row>
    <row r="450">
      <c r="A450" s="73"/>
      <c r="B450" s="73"/>
      <c r="C450" s="2"/>
      <c r="D450" s="2"/>
      <c r="I450" s="2"/>
    </row>
    <row r="451">
      <c r="A451" s="73"/>
      <c r="B451" s="73"/>
      <c r="C451" s="2"/>
      <c r="D451" s="2"/>
      <c r="I451" s="2"/>
    </row>
    <row r="452">
      <c r="A452" s="73"/>
      <c r="B452" s="73"/>
      <c r="C452" s="2"/>
      <c r="D452" s="2"/>
      <c r="I452" s="2"/>
    </row>
    <row r="453">
      <c r="A453" s="73"/>
      <c r="B453" s="73"/>
      <c r="C453" s="2"/>
      <c r="D453" s="2"/>
      <c r="I453" s="2"/>
    </row>
    <row r="454">
      <c r="A454" s="73"/>
      <c r="B454" s="73"/>
      <c r="C454" s="2"/>
      <c r="D454" s="2"/>
      <c r="I454" s="2"/>
    </row>
    <row r="455">
      <c r="A455" s="73"/>
      <c r="B455" s="73"/>
      <c r="C455" s="2"/>
      <c r="D455" s="2"/>
      <c r="I455" s="2"/>
    </row>
    <row r="456">
      <c r="A456" s="73"/>
      <c r="B456" s="73"/>
      <c r="C456" s="2"/>
      <c r="D456" s="2"/>
      <c r="I456" s="2"/>
    </row>
    <row r="457">
      <c r="A457" s="73"/>
      <c r="B457" s="73"/>
      <c r="C457" s="2"/>
      <c r="D457" s="2"/>
      <c r="I457" s="2"/>
    </row>
    <row r="458">
      <c r="A458" s="73"/>
      <c r="B458" s="73"/>
      <c r="C458" s="2"/>
      <c r="D458" s="2"/>
      <c r="I458" s="2"/>
    </row>
    <row r="459">
      <c r="A459" s="73"/>
      <c r="B459" s="73"/>
      <c r="C459" s="2"/>
      <c r="D459" s="2"/>
      <c r="I459" s="2"/>
    </row>
    <row r="460">
      <c r="A460" s="73"/>
      <c r="B460" s="73"/>
      <c r="C460" s="2"/>
      <c r="D460" s="2"/>
      <c r="I460" s="2"/>
    </row>
    <row r="461">
      <c r="A461" s="73"/>
      <c r="B461" s="73"/>
      <c r="C461" s="2"/>
      <c r="D461" s="2"/>
      <c r="I461" s="2"/>
    </row>
    <row r="462">
      <c r="A462" s="73"/>
      <c r="B462" s="73"/>
      <c r="C462" s="2"/>
      <c r="D462" s="2"/>
      <c r="I462" s="2"/>
    </row>
    <row r="463">
      <c r="A463" s="73"/>
      <c r="B463" s="73"/>
      <c r="C463" s="2"/>
      <c r="D463" s="2"/>
      <c r="I463" s="2"/>
    </row>
    <row r="464">
      <c r="A464" s="73"/>
      <c r="B464" s="73"/>
      <c r="C464" s="2"/>
      <c r="D464" s="2"/>
      <c r="I464" s="2"/>
    </row>
    <row r="465">
      <c r="A465" s="73"/>
      <c r="B465" s="73"/>
      <c r="C465" s="2"/>
      <c r="D465" s="2"/>
      <c r="I465" s="2"/>
    </row>
    <row r="466">
      <c r="A466" s="73"/>
      <c r="B466" s="73"/>
      <c r="C466" s="2"/>
      <c r="D466" s="2"/>
      <c r="I466" s="2"/>
    </row>
    <row r="467">
      <c r="A467" s="73"/>
      <c r="B467" s="73"/>
      <c r="C467" s="2"/>
      <c r="D467" s="2"/>
      <c r="I467" s="2"/>
    </row>
    <row r="468">
      <c r="A468" s="73"/>
      <c r="B468" s="73"/>
      <c r="C468" s="2"/>
      <c r="D468" s="2"/>
      <c r="I468" s="2"/>
    </row>
    <row r="469">
      <c r="A469" s="73"/>
      <c r="B469" s="73"/>
      <c r="C469" s="2"/>
      <c r="D469" s="2"/>
      <c r="I469" s="2"/>
    </row>
    <row r="470">
      <c r="A470" s="73"/>
      <c r="B470" s="73"/>
      <c r="C470" s="2"/>
      <c r="D470" s="2"/>
      <c r="I470" s="2"/>
    </row>
    <row r="471">
      <c r="A471" s="73"/>
      <c r="B471" s="73"/>
      <c r="C471" s="2"/>
      <c r="D471" s="2"/>
      <c r="I471" s="2"/>
    </row>
    <row r="472">
      <c r="A472" s="73"/>
      <c r="B472" s="73"/>
      <c r="C472" s="2"/>
      <c r="D472" s="2"/>
      <c r="I472" s="2"/>
    </row>
    <row r="473">
      <c r="A473" s="73"/>
      <c r="B473" s="73"/>
      <c r="C473" s="2"/>
      <c r="D473" s="2"/>
      <c r="I473" s="2"/>
    </row>
    <row r="474">
      <c r="A474" s="73"/>
      <c r="B474" s="73"/>
      <c r="C474" s="2"/>
      <c r="D474" s="2"/>
      <c r="I474" s="2"/>
    </row>
    <row r="475">
      <c r="A475" s="73"/>
      <c r="B475" s="73"/>
      <c r="C475" s="2"/>
      <c r="D475" s="2"/>
      <c r="I475" s="2"/>
    </row>
    <row r="476">
      <c r="A476" s="73"/>
      <c r="B476" s="73"/>
      <c r="C476" s="2"/>
      <c r="D476" s="2"/>
      <c r="I476" s="2"/>
    </row>
    <row r="477">
      <c r="A477" s="73"/>
      <c r="B477" s="73"/>
      <c r="C477" s="2"/>
      <c r="D477" s="2"/>
      <c r="I477" s="2"/>
    </row>
    <row r="478">
      <c r="A478" s="73"/>
      <c r="B478" s="73"/>
      <c r="C478" s="2"/>
      <c r="D478" s="2"/>
      <c r="I478" s="2"/>
    </row>
    <row r="479">
      <c r="A479" s="73"/>
      <c r="B479" s="73"/>
      <c r="C479" s="2"/>
      <c r="D479" s="2"/>
      <c r="I479" s="2"/>
    </row>
    <row r="480">
      <c r="A480" s="73"/>
      <c r="B480" s="73"/>
      <c r="C480" s="2"/>
      <c r="D480" s="2"/>
      <c r="I480" s="2"/>
    </row>
    <row r="481">
      <c r="A481" s="73"/>
      <c r="B481" s="73"/>
      <c r="C481" s="2"/>
      <c r="D481" s="2"/>
      <c r="I481" s="2"/>
    </row>
    <row r="482">
      <c r="A482" s="73"/>
      <c r="B482" s="73"/>
      <c r="C482" s="2"/>
      <c r="D482" s="2"/>
      <c r="I482" s="2"/>
    </row>
    <row r="483">
      <c r="A483" s="73"/>
      <c r="B483" s="73"/>
      <c r="C483" s="2"/>
      <c r="D483" s="2"/>
      <c r="I483" s="2"/>
    </row>
    <row r="484">
      <c r="A484" s="73"/>
      <c r="B484" s="73"/>
      <c r="C484" s="2"/>
      <c r="D484" s="2"/>
      <c r="I484" s="2"/>
    </row>
    <row r="485">
      <c r="A485" s="73"/>
      <c r="B485" s="73"/>
      <c r="C485" s="2"/>
      <c r="D485" s="2"/>
      <c r="I485" s="2"/>
    </row>
    <row r="486">
      <c r="A486" s="73"/>
      <c r="B486" s="73"/>
      <c r="C486" s="2"/>
      <c r="D486" s="2"/>
      <c r="I486" s="2"/>
    </row>
    <row r="487">
      <c r="A487" s="73"/>
      <c r="B487" s="73"/>
      <c r="C487" s="2"/>
      <c r="D487" s="2"/>
      <c r="I487" s="2"/>
    </row>
    <row r="488">
      <c r="A488" s="73"/>
      <c r="B488" s="73"/>
      <c r="C488" s="2"/>
      <c r="D488" s="2"/>
      <c r="I488" s="2"/>
    </row>
    <row r="489">
      <c r="A489" s="73"/>
      <c r="B489" s="73"/>
      <c r="C489" s="2"/>
      <c r="D489" s="2"/>
      <c r="I489" s="2"/>
    </row>
    <row r="490">
      <c r="A490" s="73"/>
      <c r="B490" s="73"/>
      <c r="C490" s="2"/>
      <c r="D490" s="2"/>
      <c r="I490" s="2"/>
    </row>
    <row r="491">
      <c r="A491" s="73"/>
      <c r="B491" s="73"/>
      <c r="C491" s="2"/>
      <c r="D491" s="2"/>
      <c r="I491" s="2"/>
    </row>
    <row r="492">
      <c r="A492" s="73"/>
      <c r="B492" s="73"/>
      <c r="C492" s="2"/>
      <c r="D492" s="2"/>
      <c r="I492" s="2"/>
    </row>
    <row r="493">
      <c r="A493" s="73"/>
      <c r="B493" s="73"/>
      <c r="C493" s="2"/>
      <c r="D493" s="2"/>
      <c r="I493" s="2"/>
    </row>
    <row r="494">
      <c r="A494" s="73"/>
      <c r="B494" s="73"/>
      <c r="C494" s="2"/>
      <c r="D494" s="2"/>
      <c r="I494" s="2"/>
    </row>
    <row r="495">
      <c r="A495" s="73"/>
      <c r="B495" s="73"/>
      <c r="C495" s="2"/>
      <c r="D495" s="2"/>
      <c r="I495" s="2"/>
    </row>
    <row r="496">
      <c r="A496" s="73"/>
      <c r="B496" s="73"/>
      <c r="C496" s="2"/>
      <c r="D496" s="2"/>
      <c r="I496" s="2"/>
    </row>
    <row r="497">
      <c r="A497" s="73"/>
      <c r="B497" s="73"/>
      <c r="C497" s="2"/>
      <c r="D497" s="2"/>
      <c r="I497" s="2"/>
    </row>
    <row r="498">
      <c r="A498" s="73"/>
      <c r="B498" s="73"/>
      <c r="C498" s="2"/>
      <c r="D498" s="2"/>
      <c r="I498" s="2"/>
    </row>
    <row r="499">
      <c r="A499" s="73"/>
      <c r="B499" s="73"/>
      <c r="C499" s="2"/>
      <c r="D499" s="2"/>
      <c r="I499" s="2"/>
    </row>
    <row r="500">
      <c r="A500" s="73"/>
      <c r="B500" s="73"/>
      <c r="C500" s="2"/>
      <c r="D500" s="2"/>
      <c r="I500" s="2"/>
    </row>
    <row r="501">
      <c r="A501" s="73"/>
      <c r="B501" s="73"/>
      <c r="C501" s="2"/>
      <c r="D501" s="2"/>
      <c r="I501" s="2"/>
    </row>
    <row r="502">
      <c r="A502" s="73"/>
      <c r="B502" s="73"/>
      <c r="C502" s="2"/>
      <c r="D502" s="2"/>
      <c r="I502" s="2"/>
    </row>
    <row r="503">
      <c r="A503" s="73"/>
      <c r="B503" s="73"/>
      <c r="C503" s="2"/>
      <c r="D503" s="2"/>
      <c r="I503" s="2"/>
    </row>
    <row r="504">
      <c r="A504" s="73"/>
      <c r="B504" s="73"/>
      <c r="C504" s="2"/>
      <c r="D504" s="2"/>
      <c r="I504" s="2"/>
    </row>
    <row r="505">
      <c r="A505" s="73"/>
      <c r="B505" s="73"/>
      <c r="C505" s="2"/>
      <c r="D505" s="2"/>
      <c r="I505" s="2"/>
    </row>
    <row r="506">
      <c r="A506" s="73"/>
      <c r="B506" s="73"/>
      <c r="C506" s="2"/>
      <c r="D506" s="2"/>
      <c r="I506" s="2"/>
    </row>
    <row r="507">
      <c r="A507" s="73"/>
      <c r="B507" s="73"/>
      <c r="C507" s="2"/>
      <c r="D507" s="2"/>
      <c r="I507" s="2"/>
    </row>
    <row r="508">
      <c r="A508" s="73"/>
      <c r="B508" s="73"/>
      <c r="C508" s="2"/>
      <c r="D508" s="2"/>
      <c r="I508" s="2"/>
    </row>
    <row r="509">
      <c r="A509" s="73"/>
      <c r="B509" s="73"/>
      <c r="C509" s="2"/>
      <c r="D509" s="2"/>
      <c r="I509" s="2"/>
    </row>
    <row r="510">
      <c r="A510" s="73"/>
      <c r="B510" s="73"/>
      <c r="C510" s="2"/>
      <c r="D510" s="2"/>
      <c r="I510" s="2"/>
    </row>
    <row r="511">
      <c r="A511" s="73"/>
      <c r="B511" s="73"/>
      <c r="C511" s="2"/>
      <c r="D511" s="2"/>
      <c r="I511" s="2"/>
    </row>
    <row r="512">
      <c r="A512" s="73"/>
      <c r="B512" s="73"/>
      <c r="C512" s="2"/>
      <c r="D512" s="2"/>
      <c r="I512" s="2"/>
    </row>
    <row r="513">
      <c r="A513" s="73"/>
      <c r="B513" s="73"/>
      <c r="C513" s="2"/>
      <c r="D513" s="2"/>
      <c r="I513" s="2"/>
    </row>
    <row r="514">
      <c r="A514" s="73"/>
      <c r="B514" s="73"/>
      <c r="C514" s="2"/>
      <c r="D514" s="2"/>
      <c r="I514" s="2"/>
    </row>
    <row r="515">
      <c r="A515" s="73"/>
      <c r="B515" s="73"/>
      <c r="C515" s="2"/>
      <c r="D515" s="2"/>
      <c r="I515" s="2"/>
    </row>
    <row r="516">
      <c r="A516" s="73"/>
      <c r="B516" s="73"/>
      <c r="C516" s="2"/>
      <c r="D516" s="2"/>
      <c r="I516" s="2"/>
    </row>
    <row r="517">
      <c r="A517" s="73"/>
      <c r="B517" s="73"/>
      <c r="C517" s="2"/>
      <c r="D517" s="2"/>
      <c r="I517" s="2"/>
    </row>
    <row r="518">
      <c r="A518" s="73"/>
      <c r="B518" s="73"/>
      <c r="C518" s="2"/>
      <c r="D518" s="2"/>
      <c r="I518" s="2"/>
    </row>
    <row r="519">
      <c r="A519" s="73"/>
      <c r="B519" s="73"/>
      <c r="C519" s="2"/>
      <c r="D519" s="2"/>
      <c r="I519" s="2"/>
    </row>
    <row r="520">
      <c r="A520" s="73"/>
      <c r="B520" s="73"/>
      <c r="C520" s="2"/>
      <c r="D520" s="2"/>
      <c r="I520" s="2"/>
    </row>
    <row r="521">
      <c r="A521" s="73"/>
      <c r="B521" s="73"/>
      <c r="C521" s="2"/>
      <c r="D521" s="2"/>
      <c r="I521" s="2"/>
    </row>
    <row r="522">
      <c r="A522" s="73"/>
      <c r="B522" s="73"/>
      <c r="C522" s="2"/>
      <c r="D522" s="2"/>
      <c r="I522" s="2"/>
    </row>
    <row r="523">
      <c r="A523" s="73"/>
      <c r="B523" s="73"/>
      <c r="C523" s="2"/>
      <c r="D523" s="2"/>
      <c r="I523" s="2"/>
    </row>
    <row r="524">
      <c r="A524" s="73"/>
      <c r="B524" s="73"/>
      <c r="C524" s="2"/>
      <c r="D524" s="2"/>
      <c r="I524" s="2"/>
    </row>
    <row r="525">
      <c r="A525" s="73"/>
      <c r="B525" s="73"/>
      <c r="C525" s="2"/>
      <c r="D525" s="2"/>
      <c r="I525" s="2"/>
    </row>
    <row r="526">
      <c r="A526" s="73"/>
      <c r="B526" s="73"/>
      <c r="C526" s="2"/>
      <c r="D526" s="2"/>
      <c r="I526" s="2"/>
    </row>
    <row r="527">
      <c r="A527" s="73"/>
      <c r="B527" s="73"/>
      <c r="C527" s="2"/>
      <c r="D527" s="2"/>
      <c r="I527" s="2"/>
    </row>
    <row r="528">
      <c r="A528" s="73"/>
      <c r="B528" s="73"/>
      <c r="C528" s="2"/>
      <c r="D528" s="2"/>
      <c r="I528" s="2"/>
    </row>
    <row r="529">
      <c r="A529" s="73"/>
      <c r="B529" s="73"/>
      <c r="C529" s="2"/>
      <c r="D529" s="2"/>
      <c r="I529" s="2"/>
    </row>
    <row r="530">
      <c r="A530" s="73"/>
      <c r="B530" s="73"/>
      <c r="C530" s="2"/>
      <c r="D530" s="2"/>
      <c r="I530" s="2"/>
    </row>
    <row r="531">
      <c r="A531" s="73"/>
      <c r="B531" s="73"/>
      <c r="C531" s="2"/>
      <c r="D531" s="2"/>
      <c r="I531" s="2"/>
    </row>
    <row r="532">
      <c r="A532" s="73"/>
      <c r="B532" s="73"/>
      <c r="C532" s="2"/>
      <c r="D532" s="2"/>
      <c r="I532" s="2"/>
    </row>
    <row r="533">
      <c r="A533" s="73"/>
      <c r="B533" s="73"/>
      <c r="C533" s="2"/>
      <c r="D533" s="2"/>
      <c r="I533" s="2"/>
    </row>
    <row r="534">
      <c r="A534" s="73"/>
      <c r="B534" s="73"/>
      <c r="C534" s="2"/>
      <c r="D534" s="2"/>
      <c r="I534" s="2"/>
    </row>
    <row r="535">
      <c r="A535" s="73"/>
      <c r="B535" s="73"/>
      <c r="C535" s="2"/>
      <c r="D535" s="2"/>
      <c r="I535" s="2"/>
    </row>
    <row r="536">
      <c r="A536" s="73"/>
      <c r="B536" s="73"/>
      <c r="C536" s="2"/>
      <c r="D536" s="2"/>
      <c r="I536" s="2"/>
    </row>
    <row r="537">
      <c r="A537" s="73"/>
      <c r="B537" s="73"/>
      <c r="C537" s="2"/>
      <c r="D537" s="2"/>
      <c r="I537" s="2"/>
    </row>
    <row r="538">
      <c r="A538" s="73"/>
      <c r="B538" s="73"/>
      <c r="C538" s="2"/>
      <c r="D538" s="2"/>
      <c r="I538" s="2"/>
    </row>
    <row r="539">
      <c r="A539" s="73"/>
      <c r="B539" s="73"/>
      <c r="C539" s="2"/>
      <c r="D539" s="2"/>
      <c r="I539" s="2"/>
    </row>
    <row r="540">
      <c r="A540" s="73"/>
      <c r="B540" s="73"/>
      <c r="C540" s="2"/>
      <c r="D540" s="2"/>
      <c r="I540" s="2"/>
    </row>
    <row r="541">
      <c r="A541" s="73"/>
      <c r="B541" s="73"/>
      <c r="C541" s="2"/>
      <c r="D541" s="2"/>
      <c r="I541" s="2"/>
    </row>
    <row r="542">
      <c r="A542" s="73"/>
      <c r="B542" s="73"/>
      <c r="C542" s="2"/>
      <c r="D542" s="2"/>
      <c r="I542" s="2"/>
    </row>
    <row r="543">
      <c r="A543" s="73"/>
      <c r="B543" s="73"/>
      <c r="C543" s="2"/>
      <c r="D543" s="2"/>
      <c r="I543" s="2"/>
    </row>
    <row r="544">
      <c r="A544" s="73"/>
      <c r="B544" s="73"/>
      <c r="C544" s="2"/>
      <c r="D544" s="2"/>
      <c r="I544" s="2"/>
    </row>
    <row r="545">
      <c r="A545" s="73"/>
      <c r="B545" s="73"/>
      <c r="C545" s="2"/>
      <c r="D545" s="2"/>
      <c r="I545" s="2"/>
    </row>
    <row r="546">
      <c r="A546" s="73"/>
      <c r="B546" s="73"/>
      <c r="C546" s="2"/>
      <c r="D546" s="2"/>
      <c r="I546" s="2"/>
    </row>
    <row r="547">
      <c r="A547" s="73"/>
      <c r="B547" s="73"/>
      <c r="C547" s="2"/>
      <c r="D547" s="2"/>
      <c r="I547" s="2"/>
    </row>
    <row r="548">
      <c r="A548" s="73"/>
      <c r="B548" s="73"/>
      <c r="C548" s="2"/>
      <c r="D548" s="2"/>
      <c r="I548" s="2"/>
    </row>
    <row r="549">
      <c r="A549" s="73"/>
      <c r="B549" s="73"/>
      <c r="C549" s="2"/>
      <c r="D549" s="2"/>
      <c r="I549" s="2"/>
    </row>
    <row r="550">
      <c r="A550" s="73"/>
      <c r="B550" s="73"/>
      <c r="C550" s="2"/>
      <c r="D550" s="2"/>
      <c r="I550" s="2"/>
    </row>
    <row r="551">
      <c r="A551" s="73"/>
      <c r="B551" s="73"/>
      <c r="C551" s="2"/>
      <c r="D551" s="2"/>
      <c r="I551" s="2"/>
    </row>
    <row r="552">
      <c r="A552" s="73"/>
      <c r="B552" s="73"/>
      <c r="C552" s="2"/>
      <c r="D552" s="2"/>
      <c r="I552" s="2"/>
    </row>
    <row r="553">
      <c r="A553" s="73"/>
      <c r="B553" s="73"/>
      <c r="C553" s="2"/>
      <c r="D553" s="2"/>
      <c r="I553" s="2"/>
    </row>
    <row r="554">
      <c r="A554" s="73"/>
      <c r="B554" s="73"/>
      <c r="C554" s="2"/>
      <c r="D554" s="2"/>
      <c r="I554" s="2"/>
    </row>
    <row r="555">
      <c r="A555" s="73"/>
      <c r="B555" s="73"/>
      <c r="C555" s="2"/>
      <c r="D555" s="2"/>
      <c r="I555" s="2"/>
    </row>
    <row r="556">
      <c r="A556" s="73"/>
      <c r="B556" s="73"/>
      <c r="C556" s="2"/>
      <c r="D556" s="2"/>
      <c r="I556" s="2"/>
    </row>
    <row r="557">
      <c r="A557" s="73"/>
      <c r="B557" s="73"/>
      <c r="C557" s="2"/>
      <c r="D557" s="2"/>
      <c r="I557" s="2"/>
    </row>
    <row r="558">
      <c r="A558" s="73"/>
      <c r="B558" s="73"/>
      <c r="C558" s="2"/>
      <c r="D558" s="2"/>
      <c r="I558" s="2"/>
    </row>
    <row r="559">
      <c r="A559" s="73"/>
      <c r="B559" s="73"/>
      <c r="C559" s="2"/>
      <c r="D559" s="2"/>
      <c r="I559" s="2"/>
    </row>
    <row r="560">
      <c r="A560" s="73"/>
      <c r="B560" s="73"/>
      <c r="C560" s="2"/>
      <c r="D560" s="2"/>
      <c r="I560" s="2"/>
    </row>
    <row r="561">
      <c r="A561" s="73"/>
      <c r="B561" s="73"/>
      <c r="C561" s="2"/>
      <c r="D561" s="2"/>
      <c r="I561" s="2"/>
    </row>
    <row r="562">
      <c r="A562" s="73"/>
      <c r="B562" s="73"/>
      <c r="C562" s="2"/>
      <c r="D562" s="2"/>
      <c r="I562" s="2"/>
    </row>
    <row r="563">
      <c r="A563" s="73"/>
      <c r="B563" s="73"/>
      <c r="C563" s="2"/>
      <c r="D563" s="2"/>
      <c r="I563" s="2"/>
    </row>
    <row r="564">
      <c r="A564" s="73"/>
      <c r="B564" s="73"/>
      <c r="C564" s="2"/>
      <c r="D564" s="2"/>
      <c r="I564" s="2"/>
    </row>
    <row r="565">
      <c r="A565" s="73"/>
      <c r="B565" s="73"/>
      <c r="C565" s="2"/>
      <c r="D565" s="2"/>
      <c r="I565" s="2"/>
    </row>
    <row r="566">
      <c r="A566" s="73"/>
      <c r="B566" s="73"/>
      <c r="C566" s="2"/>
      <c r="D566" s="2"/>
      <c r="I566" s="2"/>
    </row>
    <row r="567">
      <c r="A567" s="73"/>
      <c r="B567" s="73"/>
      <c r="C567" s="2"/>
      <c r="D567" s="2"/>
      <c r="I567" s="2"/>
    </row>
    <row r="568">
      <c r="A568" s="73"/>
      <c r="B568" s="73"/>
      <c r="C568" s="2"/>
      <c r="D568" s="2"/>
      <c r="I568" s="2"/>
    </row>
    <row r="569">
      <c r="A569" s="73"/>
      <c r="B569" s="73"/>
      <c r="C569" s="2"/>
      <c r="D569" s="2"/>
      <c r="I569" s="2"/>
    </row>
    <row r="570">
      <c r="A570" s="73"/>
      <c r="B570" s="73"/>
      <c r="C570" s="2"/>
      <c r="D570" s="2"/>
      <c r="I570" s="2"/>
    </row>
    <row r="571">
      <c r="A571" s="73"/>
      <c r="B571" s="73"/>
      <c r="C571" s="2"/>
      <c r="D571" s="2"/>
      <c r="I571" s="2"/>
    </row>
    <row r="572">
      <c r="A572" s="73"/>
      <c r="B572" s="73"/>
      <c r="C572" s="2"/>
      <c r="D572" s="2"/>
      <c r="I572" s="2"/>
    </row>
    <row r="573">
      <c r="A573" s="73"/>
      <c r="B573" s="73"/>
      <c r="C573" s="2"/>
      <c r="D573" s="2"/>
      <c r="I573" s="2"/>
    </row>
    <row r="574">
      <c r="A574" s="73"/>
      <c r="B574" s="73"/>
      <c r="C574" s="2"/>
      <c r="D574" s="2"/>
      <c r="I574" s="2"/>
    </row>
    <row r="575">
      <c r="A575" s="73"/>
      <c r="B575" s="73"/>
      <c r="C575" s="2"/>
      <c r="D575" s="2"/>
      <c r="I575" s="2"/>
    </row>
    <row r="576">
      <c r="A576" s="73"/>
      <c r="B576" s="73"/>
      <c r="C576" s="2"/>
      <c r="D576" s="2"/>
      <c r="I576" s="2"/>
    </row>
    <row r="577">
      <c r="A577" s="73"/>
      <c r="B577" s="73"/>
      <c r="C577" s="2"/>
      <c r="D577" s="2"/>
      <c r="I577" s="2"/>
    </row>
    <row r="578">
      <c r="A578" s="73"/>
      <c r="B578" s="73"/>
      <c r="C578" s="2"/>
      <c r="D578" s="2"/>
      <c r="I578" s="2"/>
    </row>
    <row r="579">
      <c r="A579" s="73"/>
      <c r="B579" s="73"/>
      <c r="C579" s="2"/>
      <c r="D579" s="2"/>
      <c r="I579" s="2"/>
    </row>
    <row r="580">
      <c r="A580" s="73"/>
      <c r="B580" s="73"/>
      <c r="C580" s="2"/>
      <c r="D580" s="2"/>
      <c r="I580" s="2"/>
    </row>
    <row r="581">
      <c r="A581" s="73"/>
      <c r="B581" s="73"/>
      <c r="C581" s="2"/>
      <c r="D581" s="2"/>
      <c r="I581" s="2"/>
    </row>
    <row r="582">
      <c r="A582" s="73"/>
      <c r="B582" s="73"/>
      <c r="C582" s="2"/>
      <c r="D582" s="2"/>
      <c r="I582" s="2"/>
    </row>
    <row r="583">
      <c r="A583" s="73"/>
      <c r="B583" s="73"/>
      <c r="C583" s="2"/>
      <c r="D583" s="2"/>
      <c r="I583" s="2"/>
    </row>
    <row r="584">
      <c r="A584" s="73"/>
      <c r="B584" s="73"/>
      <c r="C584" s="2"/>
      <c r="D584" s="2"/>
      <c r="I584" s="2"/>
    </row>
    <row r="585">
      <c r="A585" s="73"/>
      <c r="B585" s="73"/>
      <c r="C585" s="2"/>
      <c r="D585" s="2"/>
      <c r="I585" s="2"/>
    </row>
    <row r="586">
      <c r="A586" s="73"/>
      <c r="B586" s="73"/>
      <c r="C586" s="2"/>
      <c r="D586" s="2"/>
      <c r="I586" s="2"/>
    </row>
    <row r="587">
      <c r="A587" s="73"/>
      <c r="B587" s="73"/>
      <c r="C587" s="2"/>
      <c r="D587" s="2"/>
      <c r="I587" s="2"/>
    </row>
    <row r="588">
      <c r="A588" s="73"/>
      <c r="B588" s="73"/>
      <c r="C588" s="2"/>
      <c r="D588" s="2"/>
      <c r="I588" s="2"/>
    </row>
    <row r="589">
      <c r="A589" s="73"/>
      <c r="B589" s="73"/>
      <c r="C589" s="2"/>
      <c r="D589" s="2"/>
      <c r="I589" s="2"/>
    </row>
    <row r="590">
      <c r="A590" s="73"/>
      <c r="B590" s="73"/>
      <c r="C590" s="2"/>
      <c r="D590" s="2"/>
      <c r="I590" s="2"/>
    </row>
    <row r="591">
      <c r="A591" s="73"/>
      <c r="B591" s="73"/>
      <c r="C591" s="2"/>
      <c r="D591" s="2"/>
      <c r="I591" s="2"/>
    </row>
    <row r="592">
      <c r="A592" s="73"/>
      <c r="B592" s="73"/>
      <c r="C592" s="2"/>
      <c r="D592" s="2"/>
      <c r="I592" s="2"/>
    </row>
    <row r="593">
      <c r="A593" s="73"/>
      <c r="B593" s="73"/>
      <c r="C593" s="2"/>
      <c r="D593" s="2"/>
      <c r="I593" s="2"/>
    </row>
    <row r="594">
      <c r="A594" s="73"/>
      <c r="B594" s="73"/>
      <c r="C594" s="2"/>
      <c r="D594" s="2"/>
      <c r="I594" s="2"/>
    </row>
    <row r="595">
      <c r="A595" s="73"/>
      <c r="B595" s="73"/>
      <c r="C595" s="2"/>
      <c r="D595" s="2"/>
      <c r="I595" s="2"/>
    </row>
    <row r="596">
      <c r="A596" s="73"/>
      <c r="B596" s="73"/>
      <c r="C596" s="2"/>
      <c r="D596" s="2"/>
      <c r="I596" s="2"/>
    </row>
    <row r="597">
      <c r="A597" s="73"/>
      <c r="B597" s="73"/>
      <c r="C597" s="2"/>
      <c r="D597" s="2"/>
      <c r="I597" s="2"/>
    </row>
    <row r="598">
      <c r="A598" s="73"/>
      <c r="B598" s="73"/>
      <c r="C598" s="2"/>
      <c r="D598" s="2"/>
      <c r="I598" s="2"/>
    </row>
    <row r="599">
      <c r="A599" s="73"/>
      <c r="B599" s="73"/>
      <c r="C599" s="2"/>
      <c r="D599" s="2"/>
      <c r="I599" s="2"/>
    </row>
    <row r="600">
      <c r="A600" s="73"/>
      <c r="B600" s="73"/>
      <c r="C600" s="2"/>
      <c r="D600" s="2"/>
      <c r="I600" s="2"/>
    </row>
    <row r="601">
      <c r="A601" s="73"/>
      <c r="B601" s="73"/>
      <c r="C601" s="2"/>
      <c r="D601" s="2"/>
      <c r="I601" s="2"/>
    </row>
    <row r="602">
      <c r="A602" s="73"/>
      <c r="B602" s="73"/>
      <c r="C602" s="2"/>
      <c r="D602" s="2"/>
      <c r="I602" s="2"/>
    </row>
    <row r="603">
      <c r="A603" s="73"/>
      <c r="B603" s="73"/>
      <c r="C603" s="2"/>
      <c r="D603" s="2"/>
      <c r="I603" s="2"/>
    </row>
    <row r="604">
      <c r="A604" s="73"/>
      <c r="B604" s="73"/>
      <c r="C604" s="2"/>
      <c r="D604" s="2"/>
      <c r="I604" s="2"/>
    </row>
    <row r="605">
      <c r="A605" s="73"/>
      <c r="B605" s="73"/>
      <c r="C605" s="2"/>
      <c r="D605" s="2"/>
      <c r="I605" s="2"/>
    </row>
    <row r="606">
      <c r="A606" s="73"/>
      <c r="B606" s="73"/>
      <c r="C606" s="2"/>
      <c r="D606" s="2"/>
      <c r="I606" s="2"/>
    </row>
    <row r="607">
      <c r="A607" s="73"/>
      <c r="B607" s="73"/>
      <c r="C607" s="2"/>
      <c r="D607" s="2"/>
      <c r="I607" s="2"/>
    </row>
    <row r="608">
      <c r="A608" s="73"/>
      <c r="B608" s="73"/>
      <c r="C608" s="2"/>
      <c r="D608" s="2"/>
      <c r="I608" s="2"/>
    </row>
    <row r="609">
      <c r="A609" s="73"/>
      <c r="B609" s="73"/>
      <c r="C609" s="2"/>
      <c r="D609" s="2"/>
      <c r="I609" s="2"/>
    </row>
    <row r="610">
      <c r="A610" s="73"/>
      <c r="B610" s="73"/>
      <c r="C610" s="2"/>
      <c r="D610" s="2"/>
      <c r="I610" s="2"/>
    </row>
    <row r="611">
      <c r="A611" s="73"/>
      <c r="B611" s="73"/>
      <c r="C611" s="2"/>
      <c r="D611" s="2"/>
      <c r="I611" s="2"/>
    </row>
    <row r="612">
      <c r="A612" s="73"/>
      <c r="B612" s="73"/>
      <c r="C612" s="2"/>
      <c r="D612" s="2"/>
      <c r="I612" s="2"/>
    </row>
    <row r="613">
      <c r="A613" s="73"/>
      <c r="B613" s="73"/>
      <c r="C613" s="2"/>
      <c r="D613" s="2"/>
      <c r="I613" s="2"/>
    </row>
    <row r="614">
      <c r="A614" s="73"/>
      <c r="B614" s="73"/>
      <c r="C614" s="2"/>
      <c r="D614" s="2"/>
      <c r="I614" s="2"/>
    </row>
    <row r="615">
      <c r="A615" s="73"/>
      <c r="B615" s="73"/>
      <c r="C615" s="2"/>
      <c r="D615" s="2"/>
      <c r="I615" s="2"/>
    </row>
    <row r="616">
      <c r="A616" s="73"/>
      <c r="B616" s="73"/>
      <c r="C616" s="2"/>
      <c r="D616" s="2"/>
      <c r="I616" s="2"/>
    </row>
    <row r="617">
      <c r="A617" s="73"/>
      <c r="B617" s="73"/>
      <c r="C617" s="2"/>
      <c r="D617" s="2"/>
      <c r="I617" s="2"/>
    </row>
    <row r="618">
      <c r="A618" s="73"/>
      <c r="B618" s="73"/>
      <c r="C618" s="2"/>
      <c r="D618" s="2"/>
      <c r="I618" s="2"/>
    </row>
    <row r="619">
      <c r="A619" s="73"/>
      <c r="B619" s="73"/>
      <c r="C619" s="2"/>
      <c r="D619" s="2"/>
      <c r="I619" s="2"/>
    </row>
    <row r="620">
      <c r="A620" s="73"/>
      <c r="B620" s="73"/>
      <c r="C620" s="2"/>
      <c r="D620" s="2"/>
      <c r="I620" s="2"/>
    </row>
    <row r="621">
      <c r="A621" s="73"/>
      <c r="B621" s="73"/>
      <c r="C621" s="2"/>
      <c r="D621" s="2"/>
      <c r="I621" s="2"/>
    </row>
    <row r="622">
      <c r="A622" s="73"/>
      <c r="B622" s="73"/>
      <c r="C622" s="2"/>
      <c r="D622" s="2"/>
      <c r="I622" s="2"/>
    </row>
    <row r="623">
      <c r="A623" s="73"/>
      <c r="B623" s="73"/>
      <c r="C623" s="2"/>
      <c r="D623" s="2"/>
      <c r="I623" s="2"/>
    </row>
    <row r="624">
      <c r="A624" s="73"/>
      <c r="B624" s="73"/>
      <c r="C624" s="2"/>
      <c r="D624" s="2"/>
      <c r="I624" s="2"/>
    </row>
    <row r="625">
      <c r="A625" s="73"/>
      <c r="B625" s="73"/>
      <c r="C625" s="2"/>
      <c r="D625" s="2"/>
      <c r="I625" s="2"/>
    </row>
    <row r="626">
      <c r="A626" s="73"/>
      <c r="B626" s="73"/>
      <c r="C626" s="2"/>
      <c r="D626" s="2"/>
      <c r="I626" s="2"/>
    </row>
    <row r="627">
      <c r="A627" s="73"/>
      <c r="B627" s="73"/>
      <c r="C627" s="2"/>
      <c r="D627" s="2"/>
      <c r="I627" s="2"/>
    </row>
    <row r="628">
      <c r="A628" s="73"/>
      <c r="B628" s="73"/>
      <c r="C628" s="2"/>
      <c r="D628" s="2"/>
      <c r="I628" s="2"/>
    </row>
    <row r="629">
      <c r="A629" s="73"/>
      <c r="B629" s="73"/>
      <c r="C629" s="2"/>
      <c r="D629" s="2"/>
      <c r="I629" s="2"/>
    </row>
    <row r="630">
      <c r="A630" s="73"/>
      <c r="B630" s="73"/>
      <c r="C630" s="2"/>
      <c r="D630" s="2"/>
      <c r="I630" s="2"/>
    </row>
    <row r="631">
      <c r="A631" s="73"/>
      <c r="B631" s="73"/>
      <c r="C631" s="2"/>
      <c r="D631" s="2"/>
      <c r="I631" s="2"/>
    </row>
    <row r="632">
      <c r="A632" s="73"/>
      <c r="B632" s="73"/>
      <c r="C632" s="2"/>
      <c r="D632" s="2"/>
      <c r="I632" s="2"/>
    </row>
    <row r="633">
      <c r="A633" s="73"/>
      <c r="B633" s="73"/>
      <c r="C633" s="2"/>
      <c r="D633" s="2"/>
      <c r="I633" s="2"/>
    </row>
    <row r="634">
      <c r="A634" s="73"/>
      <c r="B634" s="73"/>
      <c r="C634" s="2"/>
      <c r="D634" s="2"/>
      <c r="I634" s="2"/>
    </row>
    <row r="635">
      <c r="A635" s="73"/>
      <c r="B635" s="73"/>
      <c r="C635" s="2"/>
      <c r="D635" s="2"/>
      <c r="I635" s="2"/>
    </row>
    <row r="636">
      <c r="A636" s="73"/>
      <c r="B636" s="73"/>
      <c r="C636" s="2"/>
      <c r="D636" s="2"/>
      <c r="I636" s="2"/>
    </row>
    <row r="637">
      <c r="A637" s="73"/>
      <c r="B637" s="73"/>
      <c r="C637" s="2"/>
      <c r="D637" s="2"/>
      <c r="I637" s="2"/>
    </row>
    <row r="638">
      <c r="A638" s="73"/>
      <c r="B638" s="73"/>
      <c r="C638" s="2"/>
      <c r="D638" s="2"/>
      <c r="I638" s="2"/>
    </row>
    <row r="639">
      <c r="A639" s="73"/>
      <c r="B639" s="73"/>
      <c r="C639" s="2"/>
      <c r="D639" s="2"/>
      <c r="I639" s="2"/>
    </row>
    <row r="640">
      <c r="A640" s="73"/>
      <c r="B640" s="73"/>
      <c r="C640" s="2"/>
      <c r="D640" s="2"/>
      <c r="I640" s="2"/>
    </row>
    <row r="641">
      <c r="A641" s="73"/>
      <c r="B641" s="73"/>
      <c r="C641" s="2"/>
      <c r="D641" s="2"/>
      <c r="I641" s="2"/>
    </row>
    <row r="642">
      <c r="A642" s="73"/>
      <c r="B642" s="73"/>
      <c r="C642" s="2"/>
      <c r="D642" s="2"/>
      <c r="I642" s="2"/>
    </row>
    <row r="643">
      <c r="A643" s="73"/>
      <c r="B643" s="73"/>
      <c r="C643" s="2"/>
      <c r="D643" s="2"/>
      <c r="I643" s="2"/>
    </row>
    <row r="644">
      <c r="A644" s="73"/>
      <c r="B644" s="73"/>
      <c r="C644" s="2"/>
      <c r="D644" s="2"/>
      <c r="I644" s="2"/>
    </row>
    <row r="645">
      <c r="A645" s="73"/>
      <c r="B645" s="73"/>
      <c r="C645" s="2"/>
      <c r="D645" s="2"/>
      <c r="I645" s="2"/>
    </row>
    <row r="646">
      <c r="A646" s="73"/>
      <c r="B646" s="73"/>
      <c r="C646" s="2"/>
      <c r="D646" s="2"/>
      <c r="I646" s="2"/>
    </row>
    <row r="647">
      <c r="A647" s="73"/>
      <c r="B647" s="73"/>
      <c r="C647" s="2"/>
      <c r="D647" s="2"/>
      <c r="I647" s="2"/>
    </row>
    <row r="648">
      <c r="A648" s="73"/>
      <c r="B648" s="73"/>
      <c r="C648" s="2"/>
      <c r="D648" s="2"/>
      <c r="I648" s="2"/>
    </row>
    <row r="649">
      <c r="A649" s="73"/>
      <c r="B649" s="73"/>
      <c r="C649" s="2"/>
      <c r="D649" s="2"/>
      <c r="I649" s="2"/>
    </row>
    <row r="650">
      <c r="A650" s="73"/>
      <c r="B650" s="73"/>
      <c r="C650" s="2"/>
      <c r="D650" s="2"/>
      <c r="I650" s="2"/>
    </row>
    <row r="651">
      <c r="A651" s="73"/>
      <c r="B651" s="73"/>
      <c r="C651" s="2"/>
      <c r="D651" s="2"/>
      <c r="I651" s="2"/>
    </row>
    <row r="652">
      <c r="A652" s="73"/>
      <c r="B652" s="73"/>
      <c r="C652" s="2"/>
      <c r="D652" s="2"/>
      <c r="I652" s="2"/>
    </row>
    <row r="653">
      <c r="A653" s="73"/>
      <c r="B653" s="73"/>
      <c r="C653" s="2"/>
      <c r="D653" s="2"/>
      <c r="I653" s="2"/>
    </row>
    <row r="654">
      <c r="A654" s="73"/>
      <c r="B654" s="73"/>
      <c r="C654" s="2"/>
      <c r="D654" s="2"/>
      <c r="I654" s="2"/>
    </row>
    <row r="655">
      <c r="A655" s="73"/>
      <c r="B655" s="73"/>
      <c r="C655" s="2"/>
      <c r="D655" s="2"/>
      <c r="I655" s="2"/>
    </row>
    <row r="656">
      <c r="A656" s="73"/>
      <c r="B656" s="73"/>
      <c r="C656" s="2"/>
      <c r="D656" s="2"/>
      <c r="I656" s="2"/>
    </row>
    <row r="657">
      <c r="A657" s="73"/>
      <c r="B657" s="73"/>
      <c r="C657" s="2"/>
      <c r="D657" s="2"/>
      <c r="I657" s="2"/>
    </row>
    <row r="658">
      <c r="A658" s="73"/>
      <c r="B658" s="73"/>
      <c r="C658" s="2"/>
      <c r="D658" s="2"/>
      <c r="I658" s="2"/>
    </row>
    <row r="659">
      <c r="A659" s="73"/>
      <c r="B659" s="73"/>
      <c r="C659" s="2"/>
      <c r="D659" s="2"/>
      <c r="I659" s="2"/>
    </row>
    <row r="660">
      <c r="A660" s="73"/>
      <c r="B660" s="73"/>
      <c r="C660" s="2"/>
      <c r="D660" s="2"/>
      <c r="I660" s="2"/>
    </row>
    <row r="661">
      <c r="A661" s="73"/>
      <c r="B661" s="73"/>
      <c r="C661" s="2"/>
      <c r="D661" s="2"/>
      <c r="I661" s="2"/>
    </row>
    <row r="662">
      <c r="A662" s="73"/>
      <c r="B662" s="73"/>
      <c r="C662" s="2"/>
      <c r="D662" s="2"/>
      <c r="I662" s="2"/>
    </row>
    <row r="663">
      <c r="A663" s="73"/>
      <c r="B663" s="73"/>
      <c r="C663" s="2"/>
      <c r="D663" s="2"/>
      <c r="I663" s="2"/>
    </row>
    <row r="664">
      <c r="A664" s="73"/>
      <c r="B664" s="73"/>
      <c r="C664" s="2"/>
      <c r="D664" s="2"/>
      <c r="I664" s="2"/>
    </row>
    <row r="665">
      <c r="A665" s="73"/>
      <c r="B665" s="73"/>
      <c r="C665" s="2"/>
      <c r="D665" s="2"/>
      <c r="I665" s="2"/>
    </row>
    <row r="666">
      <c r="A666" s="73"/>
      <c r="B666" s="73"/>
      <c r="C666" s="2"/>
      <c r="D666" s="2"/>
      <c r="I666" s="2"/>
    </row>
    <row r="667">
      <c r="A667" s="73"/>
      <c r="B667" s="73"/>
      <c r="C667" s="2"/>
      <c r="D667" s="2"/>
      <c r="I667" s="2"/>
    </row>
    <row r="668">
      <c r="A668" s="73"/>
      <c r="B668" s="73"/>
      <c r="C668" s="2"/>
      <c r="D668" s="2"/>
      <c r="I668" s="2"/>
    </row>
    <row r="669">
      <c r="A669" s="73"/>
      <c r="B669" s="73"/>
      <c r="C669" s="2"/>
      <c r="D669" s="2"/>
      <c r="I669" s="2"/>
    </row>
    <row r="670">
      <c r="A670" s="73"/>
      <c r="B670" s="73"/>
      <c r="C670" s="2"/>
      <c r="D670" s="2"/>
      <c r="I670" s="2"/>
    </row>
    <row r="671">
      <c r="A671" s="73"/>
      <c r="B671" s="73"/>
      <c r="C671" s="2"/>
      <c r="D671" s="2"/>
      <c r="I671" s="2"/>
    </row>
    <row r="672">
      <c r="A672" s="73"/>
      <c r="B672" s="73"/>
      <c r="C672" s="2"/>
      <c r="D672" s="2"/>
      <c r="I672" s="2"/>
    </row>
    <row r="673">
      <c r="A673" s="73"/>
      <c r="B673" s="73"/>
      <c r="C673" s="2"/>
      <c r="D673" s="2"/>
      <c r="I673" s="2"/>
    </row>
    <row r="674">
      <c r="A674" s="73"/>
      <c r="B674" s="73"/>
      <c r="C674" s="2"/>
      <c r="D674" s="2"/>
      <c r="I674" s="2"/>
    </row>
    <row r="675">
      <c r="A675" s="73"/>
      <c r="B675" s="73"/>
      <c r="C675" s="2"/>
      <c r="D675" s="2"/>
      <c r="I675" s="2"/>
    </row>
    <row r="676">
      <c r="A676" s="73"/>
      <c r="B676" s="73"/>
      <c r="C676" s="2"/>
      <c r="D676" s="2"/>
      <c r="I676" s="2"/>
    </row>
    <row r="677">
      <c r="A677" s="73"/>
      <c r="B677" s="73"/>
      <c r="C677" s="2"/>
      <c r="D677" s="2"/>
      <c r="I677" s="2"/>
    </row>
    <row r="678">
      <c r="A678" s="73"/>
      <c r="B678" s="73"/>
      <c r="C678" s="2"/>
      <c r="D678" s="2"/>
      <c r="I678" s="2"/>
    </row>
    <row r="679">
      <c r="A679" s="73"/>
      <c r="B679" s="73"/>
      <c r="C679" s="2"/>
      <c r="D679" s="2"/>
      <c r="I679" s="2"/>
    </row>
    <row r="680">
      <c r="A680" s="73"/>
      <c r="B680" s="73"/>
      <c r="C680" s="2"/>
      <c r="D680" s="2"/>
      <c r="I680" s="2"/>
    </row>
    <row r="681">
      <c r="A681" s="73"/>
      <c r="B681" s="73"/>
      <c r="C681" s="2"/>
      <c r="D681" s="2"/>
      <c r="I681" s="2"/>
    </row>
    <row r="682">
      <c r="A682" s="73"/>
      <c r="B682" s="73"/>
      <c r="C682" s="2"/>
      <c r="D682" s="2"/>
      <c r="I682" s="2"/>
    </row>
    <row r="683">
      <c r="A683" s="73"/>
      <c r="B683" s="73"/>
      <c r="C683" s="2"/>
      <c r="D683" s="2"/>
      <c r="I683" s="2"/>
    </row>
    <row r="684">
      <c r="A684" s="73"/>
      <c r="B684" s="73"/>
      <c r="C684" s="2"/>
      <c r="D684" s="2"/>
      <c r="I684" s="2"/>
    </row>
    <row r="685">
      <c r="A685" s="73"/>
      <c r="B685" s="73"/>
      <c r="C685" s="2"/>
      <c r="D685" s="2"/>
      <c r="I685" s="2"/>
    </row>
    <row r="686">
      <c r="A686" s="73"/>
      <c r="B686" s="73"/>
      <c r="C686" s="2"/>
      <c r="D686" s="2"/>
      <c r="I686" s="2"/>
    </row>
    <row r="687">
      <c r="A687" s="73"/>
      <c r="B687" s="73"/>
      <c r="C687" s="2"/>
      <c r="D687" s="2"/>
      <c r="I687" s="2"/>
    </row>
    <row r="688">
      <c r="A688" s="73"/>
      <c r="B688" s="73"/>
      <c r="C688" s="2"/>
      <c r="D688" s="2"/>
      <c r="I688" s="2"/>
    </row>
    <row r="689">
      <c r="A689" s="73"/>
      <c r="B689" s="73"/>
      <c r="C689" s="2"/>
      <c r="D689" s="2"/>
      <c r="I689" s="2"/>
    </row>
    <row r="690">
      <c r="A690" s="73"/>
      <c r="B690" s="73"/>
      <c r="C690" s="2"/>
      <c r="D690" s="2"/>
      <c r="I690" s="2"/>
    </row>
    <row r="691">
      <c r="A691" s="73"/>
      <c r="B691" s="73"/>
      <c r="C691" s="2"/>
      <c r="D691" s="2"/>
      <c r="I691" s="2"/>
    </row>
    <row r="692">
      <c r="A692" s="73"/>
      <c r="B692" s="73"/>
      <c r="C692" s="2"/>
      <c r="D692" s="2"/>
      <c r="I692" s="2"/>
    </row>
    <row r="693">
      <c r="A693" s="73"/>
      <c r="B693" s="73"/>
      <c r="C693" s="2"/>
      <c r="D693" s="2"/>
      <c r="I693" s="2"/>
    </row>
    <row r="694">
      <c r="A694" s="73"/>
      <c r="B694" s="73"/>
      <c r="C694" s="2"/>
      <c r="D694" s="2"/>
      <c r="I694" s="2"/>
    </row>
    <row r="695">
      <c r="A695" s="73"/>
      <c r="B695" s="73"/>
      <c r="C695" s="2"/>
      <c r="D695" s="2"/>
      <c r="I695" s="2"/>
    </row>
    <row r="696">
      <c r="A696" s="73"/>
      <c r="B696" s="73"/>
      <c r="C696" s="2"/>
      <c r="D696" s="2"/>
      <c r="I696" s="2"/>
    </row>
    <row r="697">
      <c r="A697" s="73"/>
      <c r="B697" s="73"/>
      <c r="C697" s="2"/>
      <c r="D697" s="2"/>
      <c r="I697" s="2"/>
    </row>
    <row r="698">
      <c r="A698" s="73"/>
      <c r="B698" s="73"/>
      <c r="C698" s="2"/>
      <c r="D698" s="2"/>
      <c r="I698" s="2"/>
    </row>
    <row r="699">
      <c r="A699" s="73"/>
      <c r="B699" s="73"/>
      <c r="C699" s="2"/>
      <c r="D699" s="2"/>
      <c r="I699" s="2"/>
    </row>
    <row r="700">
      <c r="A700" s="73"/>
      <c r="B700" s="73"/>
      <c r="C700" s="2"/>
      <c r="D700" s="2"/>
      <c r="I700" s="2"/>
    </row>
    <row r="701">
      <c r="A701" s="73"/>
      <c r="B701" s="73"/>
      <c r="C701" s="2"/>
      <c r="D701" s="2"/>
      <c r="I701" s="2"/>
    </row>
    <row r="702">
      <c r="A702" s="73"/>
      <c r="B702" s="73"/>
      <c r="C702" s="2"/>
      <c r="D702" s="2"/>
      <c r="I702" s="2"/>
    </row>
    <row r="703">
      <c r="A703" s="73"/>
      <c r="B703" s="73"/>
      <c r="C703" s="2"/>
      <c r="D703" s="2"/>
      <c r="I703" s="2"/>
    </row>
    <row r="704">
      <c r="A704" s="73"/>
      <c r="B704" s="73"/>
      <c r="C704" s="2"/>
      <c r="D704" s="2"/>
      <c r="I704" s="2"/>
    </row>
    <row r="705">
      <c r="A705" s="73"/>
      <c r="B705" s="73"/>
      <c r="C705" s="2"/>
      <c r="D705" s="2"/>
      <c r="I705" s="2"/>
    </row>
    <row r="706">
      <c r="A706" s="73"/>
      <c r="B706" s="73"/>
      <c r="C706" s="2"/>
      <c r="D706" s="2"/>
      <c r="I706" s="2"/>
    </row>
    <row r="707">
      <c r="A707" s="73"/>
      <c r="B707" s="73"/>
      <c r="C707" s="2"/>
      <c r="D707" s="2"/>
      <c r="I707" s="2"/>
    </row>
    <row r="708">
      <c r="A708" s="73"/>
      <c r="B708" s="73"/>
      <c r="C708" s="2"/>
      <c r="D708" s="2"/>
      <c r="I708" s="2"/>
    </row>
    <row r="709">
      <c r="A709" s="73"/>
      <c r="B709" s="73"/>
      <c r="C709" s="2"/>
      <c r="D709" s="2"/>
      <c r="I709" s="2"/>
    </row>
    <row r="710">
      <c r="A710" s="73"/>
      <c r="B710" s="73"/>
      <c r="C710" s="2"/>
      <c r="D710" s="2"/>
      <c r="I710" s="2"/>
    </row>
    <row r="711">
      <c r="A711" s="73"/>
      <c r="B711" s="73"/>
      <c r="C711" s="2"/>
      <c r="D711" s="2"/>
      <c r="I711" s="2"/>
    </row>
    <row r="712">
      <c r="A712" s="73"/>
      <c r="B712" s="73"/>
      <c r="C712" s="2"/>
      <c r="D712" s="2"/>
      <c r="I712" s="2"/>
    </row>
    <row r="713">
      <c r="A713" s="73"/>
      <c r="B713" s="73"/>
      <c r="C713" s="2"/>
      <c r="D713" s="2"/>
      <c r="I713" s="2"/>
    </row>
    <row r="714">
      <c r="A714" s="73"/>
      <c r="B714" s="73"/>
      <c r="C714" s="2"/>
      <c r="D714" s="2"/>
      <c r="I714" s="2"/>
    </row>
    <row r="715">
      <c r="A715" s="73"/>
      <c r="B715" s="73"/>
      <c r="C715" s="2"/>
      <c r="D715" s="2"/>
      <c r="I715" s="2"/>
    </row>
    <row r="716">
      <c r="A716" s="73"/>
      <c r="B716" s="73"/>
      <c r="C716" s="2"/>
      <c r="D716" s="2"/>
      <c r="I716" s="2"/>
    </row>
    <row r="717">
      <c r="A717" s="73"/>
      <c r="B717" s="73"/>
      <c r="C717" s="2"/>
      <c r="D717" s="2"/>
      <c r="I717" s="2"/>
    </row>
    <row r="718">
      <c r="A718" s="73"/>
      <c r="B718" s="73"/>
      <c r="C718" s="2"/>
      <c r="D718" s="2"/>
      <c r="I718" s="2"/>
    </row>
    <row r="719">
      <c r="A719" s="73"/>
      <c r="B719" s="73"/>
      <c r="C719" s="2"/>
      <c r="D719" s="2"/>
      <c r="I719" s="2"/>
    </row>
    <row r="720">
      <c r="A720" s="73"/>
      <c r="B720" s="73"/>
      <c r="C720" s="2"/>
      <c r="D720" s="2"/>
      <c r="I720" s="2"/>
    </row>
    <row r="721">
      <c r="A721" s="73"/>
      <c r="B721" s="73"/>
      <c r="C721" s="2"/>
      <c r="D721" s="2"/>
      <c r="I721" s="2"/>
    </row>
    <row r="722">
      <c r="A722" s="73"/>
      <c r="B722" s="73"/>
      <c r="C722" s="2"/>
      <c r="D722" s="2"/>
      <c r="I722" s="2"/>
    </row>
    <row r="723">
      <c r="A723" s="73"/>
      <c r="B723" s="73"/>
      <c r="C723" s="2"/>
      <c r="D723" s="2"/>
      <c r="I723" s="2"/>
    </row>
    <row r="724">
      <c r="A724" s="73"/>
      <c r="B724" s="73"/>
      <c r="C724" s="2"/>
      <c r="D724" s="2"/>
      <c r="I724" s="2"/>
    </row>
    <row r="725">
      <c r="A725" s="73"/>
      <c r="B725" s="73"/>
      <c r="C725" s="2"/>
      <c r="D725" s="2"/>
      <c r="I725" s="2"/>
    </row>
    <row r="726">
      <c r="A726" s="73"/>
      <c r="B726" s="73"/>
      <c r="C726" s="2"/>
      <c r="D726" s="2"/>
      <c r="I726" s="2"/>
    </row>
    <row r="727">
      <c r="A727" s="73"/>
      <c r="B727" s="73"/>
      <c r="C727" s="2"/>
      <c r="D727" s="2"/>
      <c r="I727" s="2"/>
    </row>
    <row r="728">
      <c r="A728" s="73"/>
      <c r="B728" s="73"/>
      <c r="C728" s="2"/>
      <c r="D728" s="2"/>
      <c r="I728" s="2"/>
    </row>
    <row r="729">
      <c r="A729" s="73"/>
      <c r="B729" s="73"/>
      <c r="C729" s="2"/>
      <c r="D729" s="2"/>
      <c r="I729" s="2"/>
    </row>
    <row r="730">
      <c r="A730" s="73"/>
      <c r="B730" s="73"/>
      <c r="C730" s="2"/>
      <c r="D730" s="2"/>
      <c r="I730" s="2"/>
    </row>
    <row r="731">
      <c r="A731" s="73"/>
      <c r="B731" s="73"/>
      <c r="C731" s="2"/>
      <c r="D731" s="2"/>
      <c r="I731" s="2"/>
    </row>
    <row r="732">
      <c r="A732" s="73"/>
      <c r="B732" s="73"/>
      <c r="C732" s="2"/>
      <c r="D732" s="2"/>
      <c r="I732" s="2"/>
    </row>
    <row r="733">
      <c r="A733" s="73"/>
      <c r="B733" s="73"/>
      <c r="C733" s="2"/>
      <c r="D733" s="2"/>
      <c r="I733" s="2"/>
    </row>
    <row r="734">
      <c r="A734" s="73"/>
      <c r="B734" s="73"/>
      <c r="C734" s="2"/>
      <c r="D734" s="2"/>
      <c r="I734" s="2"/>
    </row>
    <row r="735">
      <c r="A735" s="73"/>
      <c r="B735" s="73"/>
      <c r="C735" s="2"/>
      <c r="D735" s="2"/>
      <c r="I735" s="2"/>
    </row>
    <row r="736">
      <c r="A736" s="73"/>
      <c r="B736" s="73"/>
      <c r="C736" s="2"/>
      <c r="D736" s="2"/>
      <c r="I736" s="2"/>
    </row>
    <row r="737">
      <c r="A737" s="73"/>
      <c r="B737" s="73"/>
      <c r="C737" s="2"/>
      <c r="D737" s="2"/>
      <c r="I737" s="2"/>
    </row>
    <row r="738">
      <c r="A738" s="73"/>
      <c r="B738" s="73"/>
      <c r="C738" s="2"/>
      <c r="D738" s="2"/>
      <c r="I738" s="2"/>
    </row>
    <row r="739">
      <c r="A739" s="73"/>
      <c r="B739" s="73"/>
      <c r="C739" s="2"/>
      <c r="D739" s="2"/>
      <c r="I739" s="2"/>
    </row>
    <row r="740">
      <c r="A740" s="73"/>
      <c r="B740" s="73"/>
      <c r="C740" s="2"/>
      <c r="D740" s="2"/>
      <c r="I740" s="2"/>
    </row>
    <row r="741">
      <c r="A741" s="73"/>
      <c r="B741" s="73"/>
      <c r="C741" s="2"/>
      <c r="D741" s="2"/>
      <c r="I741" s="2"/>
    </row>
    <row r="742">
      <c r="A742" s="73"/>
      <c r="B742" s="73"/>
      <c r="C742" s="2"/>
      <c r="D742" s="2"/>
      <c r="I742" s="2"/>
    </row>
    <row r="743">
      <c r="A743" s="73"/>
      <c r="B743" s="73"/>
      <c r="C743" s="2"/>
      <c r="D743" s="2"/>
      <c r="I743" s="2"/>
    </row>
    <row r="744">
      <c r="A744" s="73"/>
      <c r="B744" s="73"/>
      <c r="C744" s="2"/>
      <c r="D744" s="2"/>
      <c r="I744" s="2"/>
    </row>
    <row r="745">
      <c r="A745" s="73"/>
      <c r="B745" s="73"/>
      <c r="C745" s="2"/>
      <c r="D745" s="2"/>
      <c r="I745" s="2"/>
    </row>
    <row r="746">
      <c r="A746" s="73"/>
      <c r="B746" s="73"/>
      <c r="C746" s="2"/>
      <c r="D746" s="2"/>
      <c r="I746" s="2"/>
    </row>
    <row r="747">
      <c r="A747" s="73"/>
      <c r="B747" s="73"/>
      <c r="C747" s="2"/>
      <c r="D747" s="2"/>
      <c r="I747" s="2"/>
    </row>
    <row r="748">
      <c r="A748" s="73"/>
      <c r="B748" s="73"/>
      <c r="C748" s="2"/>
      <c r="D748" s="2"/>
      <c r="I748" s="2"/>
    </row>
    <row r="749">
      <c r="A749" s="73"/>
      <c r="B749" s="73"/>
      <c r="C749" s="2"/>
      <c r="D749" s="2"/>
      <c r="I749" s="2"/>
    </row>
    <row r="750">
      <c r="A750" s="73"/>
      <c r="B750" s="73"/>
      <c r="C750" s="2"/>
      <c r="D750" s="2"/>
      <c r="I750" s="2"/>
    </row>
    <row r="751">
      <c r="A751" s="73"/>
      <c r="B751" s="73"/>
      <c r="C751" s="2"/>
      <c r="D751" s="2"/>
      <c r="I751" s="2"/>
    </row>
    <row r="752">
      <c r="A752" s="73"/>
      <c r="B752" s="73"/>
      <c r="C752" s="2"/>
      <c r="D752" s="2"/>
      <c r="I752" s="2"/>
    </row>
    <row r="753">
      <c r="A753" s="73"/>
      <c r="B753" s="73"/>
      <c r="C753" s="2"/>
      <c r="D753" s="2"/>
      <c r="I753" s="2"/>
    </row>
    <row r="754">
      <c r="A754" s="73"/>
      <c r="B754" s="73"/>
      <c r="C754" s="2"/>
      <c r="D754" s="2"/>
      <c r="I754" s="2"/>
    </row>
    <row r="755">
      <c r="A755" s="73"/>
      <c r="B755" s="73"/>
      <c r="C755" s="2"/>
      <c r="D755" s="2"/>
      <c r="I755" s="2"/>
    </row>
    <row r="756">
      <c r="A756" s="73"/>
      <c r="B756" s="73"/>
      <c r="C756" s="2"/>
      <c r="D756" s="2"/>
      <c r="I756" s="2"/>
    </row>
    <row r="757">
      <c r="A757" s="73"/>
      <c r="B757" s="73"/>
      <c r="C757" s="2"/>
      <c r="D757" s="2"/>
      <c r="I757" s="2"/>
    </row>
    <row r="758">
      <c r="A758" s="73"/>
      <c r="B758" s="73"/>
      <c r="C758" s="2"/>
      <c r="D758" s="2"/>
      <c r="I758" s="2"/>
    </row>
    <row r="759">
      <c r="A759" s="73"/>
      <c r="B759" s="73"/>
      <c r="C759" s="2"/>
      <c r="D759" s="2"/>
      <c r="I759" s="2"/>
    </row>
    <row r="760">
      <c r="A760" s="73"/>
      <c r="B760" s="73"/>
      <c r="C760" s="2"/>
      <c r="D760" s="2"/>
      <c r="I760" s="2"/>
    </row>
    <row r="761">
      <c r="A761" s="73"/>
      <c r="B761" s="73"/>
      <c r="C761" s="2"/>
      <c r="D761" s="2"/>
      <c r="I761" s="2"/>
    </row>
    <row r="762">
      <c r="A762" s="73"/>
      <c r="B762" s="73"/>
      <c r="C762" s="2"/>
      <c r="D762" s="2"/>
      <c r="I762" s="2"/>
    </row>
    <row r="763">
      <c r="A763" s="73"/>
      <c r="B763" s="73"/>
      <c r="C763" s="2"/>
      <c r="D763" s="2"/>
      <c r="I763" s="2"/>
    </row>
    <row r="764">
      <c r="A764" s="73"/>
      <c r="B764" s="73"/>
      <c r="C764" s="2"/>
      <c r="D764" s="2"/>
      <c r="I764" s="2"/>
    </row>
    <row r="765">
      <c r="A765" s="73"/>
      <c r="B765" s="73"/>
      <c r="C765" s="2"/>
      <c r="D765" s="2"/>
      <c r="I765" s="2"/>
    </row>
    <row r="766">
      <c r="A766" s="73"/>
      <c r="B766" s="73"/>
      <c r="C766" s="2"/>
      <c r="D766" s="2"/>
      <c r="I766" s="2"/>
    </row>
    <row r="767">
      <c r="A767" s="73"/>
      <c r="B767" s="73"/>
      <c r="C767" s="2"/>
      <c r="D767" s="2"/>
      <c r="I767" s="2"/>
    </row>
    <row r="768">
      <c r="A768" s="73"/>
      <c r="B768" s="73"/>
      <c r="C768" s="2"/>
      <c r="D768" s="2"/>
      <c r="I768" s="2"/>
    </row>
    <row r="769">
      <c r="A769" s="73"/>
      <c r="B769" s="73"/>
      <c r="C769" s="2"/>
      <c r="D769" s="2"/>
      <c r="I769" s="2"/>
    </row>
    <row r="770">
      <c r="A770" s="73"/>
      <c r="B770" s="73"/>
      <c r="C770" s="2"/>
      <c r="D770" s="2"/>
      <c r="I770" s="2"/>
    </row>
    <row r="771">
      <c r="A771" s="73"/>
      <c r="B771" s="73"/>
      <c r="C771" s="2"/>
      <c r="D771" s="2"/>
      <c r="I771" s="2"/>
    </row>
    <row r="772">
      <c r="A772" s="73"/>
      <c r="B772" s="73"/>
      <c r="C772" s="2"/>
      <c r="D772" s="2"/>
      <c r="I772" s="2"/>
    </row>
    <row r="773">
      <c r="A773" s="73"/>
      <c r="B773" s="73"/>
      <c r="C773" s="2"/>
      <c r="D773" s="2"/>
      <c r="I773" s="2"/>
    </row>
    <row r="774">
      <c r="A774" s="73"/>
      <c r="B774" s="73"/>
      <c r="C774" s="2"/>
      <c r="D774" s="2"/>
      <c r="I774" s="2"/>
    </row>
    <row r="775">
      <c r="A775" s="73"/>
      <c r="B775" s="73"/>
      <c r="C775" s="2"/>
      <c r="D775" s="2"/>
      <c r="I775" s="2"/>
    </row>
    <row r="776">
      <c r="A776" s="73"/>
      <c r="B776" s="73"/>
      <c r="C776" s="2"/>
      <c r="D776" s="2"/>
      <c r="I776" s="2"/>
    </row>
    <row r="777">
      <c r="A777" s="73"/>
      <c r="B777" s="73"/>
      <c r="C777" s="2"/>
      <c r="D777" s="2"/>
      <c r="I777" s="2"/>
    </row>
    <row r="778">
      <c r="A778" s="73"/>
      <c r="B778" s="73"/>
      <c r="C778" s="2"/>
      <c r="D778" s="2"/>
      <c r="I778" s="2"/>
    </row>
    <row r="779">
      <c r="A779" s="73"/>
      <c r="B779" s="73"/>
      <c r="C779" s="2"/>
      <c r="D779" s="2"/>
      <c r="I779" s="2"/>
    </row>
    <row r="780">
      <c r="A780" s="73"/>
      <c r="B780" s="73"/>
      <c r="C780" s="2"/>
      <c r="D780" s="2"/>
      <c r="I780" s="2"/>
    </row>
    <row r="781">
      <c r="A781" s="73"/>
      <c r="B781" s="73"/>
      <c r="C781" s="2"/>
      <c r="D781" s="2"/>
      <c r="I781" s="2"/>
    </row>
    <row r="782">
      <c r="A782" s="73"/>
      <c r="B782" s="73"/>
      <c r="C782" s="2"/>
      <c r="D782" s="2"/>
      <c r="I782" s="2"/>
    </row>
    <row r="783">
      <c r="A783" s="73"/>
      <c r="B783" s="73"/>
      <c r="C783" s="2"/>
      <c r="D783" s="2"/>
      <c r="I783" s="2"/>
    </row>
    <row r="784">
      <c r="A784" s="73"/>
      <c r="B784" s="73"/>
      <c r="C784" s="2"/>
      <c r="D784" s="2"/>
      <c r="I784" s="2"/>
    </row>
    <row r="785">
      <c r="A785" s="73"/>
      <c r="B785" s="73"/>
      <c r="C785" s="2"/>
      <c r="D785" s="2"/>
      <c r="I785" s="2"/>
    </row>
    <row r="786">
      <c r="A786" s="73"/>
      <c r="B786" s="73"/>
      <c r="C786" s="2"/>
      <c r="D786" s="2"/>
      <c r="I786" s="2"/>
    </row>
    <row r="787">
      <c r="A787" s="73"/>
      <c r="B787" s="73"/>
      <c r="C787" s="2"/>
      <c r="D787" s="2"/>
      <c r="I787" s="2"/>
    </row>
    <row r="788">
      <c r="A788" s="73"/>
      <c r="B788" s="73"/>
      <c r="C788" s="2"/>
      <c r="D788" s="2"/>
      <c r="I788" s="2"/>
    </row>
    <row r="789">
      <c r="A789" s="73"/>
      <c r="B789" s="73"/>
      <c r="C789" s="2"/>
      <c r="D789" s="2"/>
      <c r="I789" s="2"/>
    </row>
    <row r="790">
      <c r="A790" s="73"/>
      <c r="B790" s="73"/>
      <c r="C790" s="2"/>
      <c r="D790" s="2"/>
      <c r="I790" s="2"/>
    </row>
    <row r="791">
      <c r="A791" s="73"/>
      <c r="B791" s="73"/>
      <c r="C791" s="2"/>
      <c r="D791" s="2"/>
      <c r="I791" s="2"/>
    </row>
    <row r="792">
      <c r="A792" s="73"/>
      <c r="B792" s="73"/>
      <c r="C792" s="2"/>
      <c r="D792" s="2"/>
      <c r="I792" s="2"/>
    </row>
    <row r="793">
      <c r="A793" s="73"/>
      <c r="B793" s="73"/>
      <c r="C793" s="2"/>
      <c r="D793" s="2"/>
      <c r="I793" s="2"/>
    </row>
    <row r="794">
      <c r="A794" s="73"/>
      <c r="B794" s="73"/>
      <c r="C794" s="2"/>
      <c r="D794" s="2"/>
      <c r="I794" s="2"/>
    </row>
    <row r="795">
      <c r="A795" s="73"/>
      <c r="B795" s="73"/>
      <c r="C795" s="2"/>
      <c r="D795" s="2"/>
      <c r="I795" s="2"/>
    </row>
    <row r="796">
      <c r="A796" s="73"/>
      <c r="B796" s="73"/>
      <c r="C796" s="2"/>
      <c r="D796" s="2"/>
      <c r="I796" s="2"/>
    </row>
    <row r="797">
      <c r="A797" s="73"/>
      <c r="B797" s="73"/>
      <c r="C797" s="2"/>
      <c r="D797" s="2"/>
      <c r="I797" s="2"/>
    </row>
    <row r="798">
      <c r="A798" s="73"/>
      <c r="B798" s="73"/>
      <c r="C798" s="2"/>
      <c r="D798" s="2"/>
      <c r="I798" s="2"/>
    </row>
    <row r="799">
      <c r="A799" s="73"/>
      <c r="B799" s="73"/>
      <c r="C799" s="2"/>
      <c r="D799" s="2"/>
      <c r="I799" s="2"/>
    </row>
    <row r="800">
      <c r="A800" s="73"/>
      <c r="B800" s="73"/>
      <c r="C800" s="2"/>
      <c r="D800" s="2"/>
      <c r="I800" s="2"/>
    </row>
    <row r="801">
      <c r="A801" s="73"/>
      <c r="B801" s="73"/>
      <c r="C801" s="2"/>
      <c r="D801" s="2"/>
      <c r="I801" s="2"/>
    </row>
    <row r="802">
      <c r="A802" s="73"/>
      <c r="B802" s="73"/>
      <c r="C802" s="2"/>
      <c r="D802" s="2"/>
      <c r="I802" s="2"/>
    </row>
    <row r="803">
      <c r="A803" s="73"/>
      <c r="B803" s="73"/>
      <c r="C803" s="2"/>
      <c r="D803" s="2"/>
      <c r="I803" s="2"/>
    </row>
    <row r="804">
      <c r="A804" s="73"/>
      <c r="B804" s="73"/>
      <c r="C804" s="2"/>
      <c r="D804" s="2"/>
      <c r="I804" s="2"/>
    </row>
    <row r="805">
      <c r="A805" s="73"/>
      <c r="B805" s="73"/>
      <c r="C805" s="2"/>
      <c r="D805" s="2"/>
      <c r="I805" s="2"/>
    </row>
    <row r="806">
      <c r="A806" s="73"/>
      <c r="B806" s="73"/>
      <c r="C806" s="2"/>
      <c r="D806" s="2"/>
      <c r="I806" s="2"/>
    </row>
    <row r="807">
      <c r="A807" s="73"/>
      <c r="B807" s="73"/>
      <c r="C807" s="2"/>
      <c r="D807" s="2"/>
      <c r="I807" s="2"/>
    </row>
    <row r="808">
      <c r="A808" s="73"/>
      <c r="B808" s="73"/>
      <c r="C808" s="2"/>
      <c r="D808" s="2"/>
      <c r="I808" s="2"/>
    </row>
    <row r="809">
      <c r="A809" s="73"/>
      <c r="B809" s="73"/>
      <c r="C809" s="2"/>
      <c r="D809" s="2"/>
      <c r="I809" s="2"/>
    </row>
    <row r="810">
      <c r="A810" s="73"/>
      <c r="B810" s="73"/>
      <c r="C810" s="2"/>
      <c r="D810" s="2"/>
      <c r="I810" s="2"/>
    </row>
    <row r="811">
      <c r="A811" s="73"/>
      <c r="B811" s="73"/>
      <c r="C811" s="2"/>
      <c r="D811" s="2"/>
      <c r="I811" s="2"/>
    </row>
    <row r="812">
      <c r="A812" s="73"/>
      <c r="B812" s="73"/>
      <c r="C812" s="2"/>
      <c r="D812" s="2"/>
      <c r="I812" s="2"/>
    </row>
    <row r="813">
      <c r="A813" s="73"/>
      <c r="B813" s="73"/>
      <c r="C813" s="2"/>
      <c r="D813" s="2"/>
      <c r="I813" s="2"/>
    </row>
    <row r="814">
      <c r="A814" s="73"/>
      <c r="B814" s="73"/>
      <c r="C814" s="2"/>
      <c r="D814" s="2"/>
      <c r="I814" s="2"/>
    </row>
    <row r="815">
      <c r="A815" s="73"/>
      <c r="B815" s="73"/>
      <c r="C815" s="2"/>
      <c r="D815" s="2"/>
      <c r="I815" s="2"/>
    </row>
    <row r="816">
      <c r="A816" s="73"/>
      <c r="B816" s="73"/>
      <c r="C816" s="2"/>
      <c r="D816" s="2"/>
      <c r="I816" s="2"/>
    </row>
    <row r="817">
      <c r="A817" s="73"/>
      <c r="B817" s="73"/>
      <c r="C817" s="2"/>
      <c r="D817" s="2"/>
      <c r="I817" s="2"/>
    </row>
    <row r="818">
      <c r="A818" s="73"/>
      <c r="B818" s="73"/>
      <c r="C818" s="2"/>
      <c r="D818" s="2"/>
      <c r="I818" s="2"/>
    </row>
    <row r="819">
      <c r="A819" s="73"/>
      <c r="B819" s="73"/>
      <c r="C819" s="2"/>
      <c r="D819" s="2"/>
      <c r="I819" s="2"/>
    </row>
    <row r="820">
      <c r="A820" s="73"/>
      <c r="B820" s="73"/>
      <c r="C820" s="2"/>
      <c r="D820" s="2"/>
      <c r="I820" s="2"/>
    </row>
    <row r="821">
      <c r="A821" s="73"/>
      <c r="B821" s="73"/>
      <c r="C821" s="2"/>
      <c r="D821" s="2"/>
      <c r="I821" s="2"/>
    </row>
    <row r="822">
      <c r="A822" s="73"/>
      <c r="B822" s="73"/>
      <c r="C822" s="2"/>
      <c r="D822" s="2"/>
      <c r="I822" s="2"/>
    </row>
    <row r="823">
      <c r="A823" s="73"/>
      <c r="B823" s="73"/>
      <c r="C823" s="2"/>
      <c r="D823" s="2"/>
      <c r="I823" s="2"/>
    </row>
    <row r="824">
      <c r="A824" s="73"/>
      <c r="B824" s="73"/>
      <c r="C824" s="2"/>
      <c r="D824" s="2"/>
      <c r="I824" s="2"/>
    </row>
    <row r="825">
      <c r="A825" s="73"/>
      <c r="B825" s="73"/>
      <c r="C825" s="2"/>
      <c r="D825" s="2"/>
      <c r="I825" s="2"/>
    </row>
    <row r="826">
      <c r="A826" s="73"/>
      <c r="B826" s="73"/>
      <c r="C826" s="2"/>
      <c r="D826" s="2"/>
      <c r="I826" s="2"/>
    </row>
    <row r="827">
      <c r="A827" s="73"/>
      <c r="B827" s="73"/>
      <c r="C827" s="2"/>
      <c r="D827" s="2"/>
      <c r="I827" s="2"/>
    </row>
    <row r="828">
      <c r="A828" s="73"/>
      <c r="B828" s="73"/>
      <c r="C828" s="2"/>
      <c r="D828" s="2"/>
      <c r="I828" s="2"/>
    </row>
    <row r="829">
      <c r="A829" s="73"/>
      <c r="B829" s="73"/>
      <c r="C829" s="2"/>
      <c r="D829" s="2"/>
      <c r="I829" s="2"/>
    </row>
    <row r="830">
      <c r="A830" s="73"/>
      <c r="B830" s="73"/>
      <c r="C830" s="2"/>
      <c r="D830" s="2"/>
      <c r="I830" s="2"/>
    </row>
    <row r="831">
      <c r="A831" s="73"/>
      <c r="B831" s="73"/>
      <c r="C831" s="2"/>
      <c r="D831" s="2"/>
      <c r="I831" s="2"/>
    </row>
    <row r="832">
      <c r="A832" s="73"/>
      <c r="B832" s="73"/>
      <c r="C832" s="2"/>
      <c r="D832" s="2"/>
      <c r="I832" s="2"/>
    </row>
    <row r="833">
      <c r="A833" s="73"/>
      <c r="B833" s="73"/>
      <c r="C833" s="2"/>
      <c r="D833" s="2"/>
      <c r="I833" s="2"/>
    </row>
    <row r="834">
      <c r="A834" s="73"/>
      <c r="B834" s="73"/>
      <c r="C834" s="2"/>
      <c r="D834" s="2"/>
      <c r="I834" s="2"/>
    </row>
    <row r="835">
      <c r="A835" s="73"/>
      <c r="B835" s="73"/>
      <c r="C835" s="2"/>
      <c r="D835" s="2"/>
      <c r="I835" s="2"/>
    </row>
    <row r="836">
      <c r="A836" s="73"/>
      <c r="B836" s="73"/>
      <c r="C836" s="2"/>
      <c r="D836" s="2"/>
      <c r="I836" s="2"/>
    </row>
    <row r="837">
      <c r="A837" s="73"/>
      <c r="B837" s="73"/>
      <c r="C837" s="2"/>
      <c r="D837" s="2"/>
      <c r="I837" s="2"/>
    </row>
    <row r="838">
      <c r="A838" s="73"/>
      <c r="B838" s="73"/>
      <c r="C838" s="2"/>
      <c r="D838" s="2"/>
      <c r="I838" s="2"/>
    </row>
    <row r="839">
      <c r="A839" s="73"/>
      <c r="B839" s="73"/>
      <c r="C839" s="2"/>
      <c r="D839" s="2"/>
      <c r="I839" s="2"/>
    </row>
    <row r="840">
      <c r="A840" s="73"/>
      <c r="B840" s="73"/>
      <c r="C840" s="2"/>
      <c r="D840" s="2"/>
      <c r="I840" s="2"/>
    </row>
    <row r="841">
      <c r="A841" s="73"/>
      <c r="B841" s="73"/>
      <c r="C841" s="2"/>
      <c r="D841" s="2"/>
      <c r="I841" s="2"/>
    </row>
    <row r="842">
      <c r="A842" s="73"/>
      <c r="B842" s="73"/>
      <c r="C842" s="2"/>
      <c r="D842" s="2"/>
      <c r="I842" s="2"/>
    </row>
    <row r="843">
      <c r="A843" s="73"/>
      <c r="B843" s="73"/>
      <c r="C843" s="2"/>
      <c r="D843" s="2"/>
      <c r="I843" s="2"/>
    </row>
    <row r="844">
      <c r="A844" s="73"/>
      <c r="B844" s="73"/>
      <c r="C844" s="2"/>
      <c r="D844" s="2"/>
      <c r="I844" s="2"/>
    </row>
    <row r="845">
      <c r="A845" s="73"/>
      <c r="B845" s="73"/>
      <c r="C845" s="2"/>
      <c r="D845" s="2"/>
      <c r="I845" s="2"/>
    </row>
    <row r="846">
      <c r="A846" s="73"/>
      <c r="B846" s="73"/>
      <c r="C846" s="2"/>
      <c r="D846" s="2"/>
      <c r="I846" s="2"/>
    </row>
    <row r="847">
      <c r="A847" s="73"/>
      <c r="B847" s="73"/>
      <c r="C847" s="2"/>
      <c r="D847" s="2"/>
      <c r="I847" s="2"/>
    </row>
    <row r="848">
      <c r="A848" s="73"/>
      <c r="B848" s="73"/>
      <c r="C848" s="2"/>
      <c r="D848" s="2"/>
      <c r="I848" s="2"/>
    </row>
    <row r="849">
      <c r="A849" s="73"/>
      <c r="B849" s="73"/>
      <c r="C849" s="2"/>
      <c r="D849" s="2"/>
      <c r="I849" s="2"/>
    </row>
    <row r="850">
      <c r="A850" s="73"/>
      <c r="B850" s="73"/>
      <c r="C850" s="2"/>
      <c r="D850" s="2"/>
      <c r="I850" s="2"/>
    </row>
    <row r="851">
      <c r="A851" s="73"/>
      <c r="B851" s="73"/>
      <c r="C851" s="2"/>
      <c r="D851" s="2"/>
      <c r="I851" s="2"/>
    </row>
    <row r="852">
      <c r="A852" s="73"/>
      <c r="B852" s="73"/>
      <c r="C852" s="2"/>
      <c r="D852" s="2"/>
      <c r="I852" s="2"/>
    </row>
    <row r="853">
      <c r="A853" s="73"/>
      <c r="B853" s="73"/>
      <c r="C853" s="2"/>
      <c r="D853" s="2"/>
      <c r="I853" s="2"/>
    </row>
    <row r="854">
      <c r="A854" s="73"/>
      <c r="B854" s="73"/>
      <c r="C854" s="2"/>
      <c r="D854" s="2"/>
      <c r="I854" s="2"/>
    </row>
    <row r="855">
      <c r="A855" s="73"/>
      <c r="B855" s="73"/>
      <c r="C855" s="2"/>
      <c r="D855" s="2"/>
      <c r="I855" s="2"/>
    </row>
    <row r="856">
      <c r="A856" s="73"/>
      <c r="B856" s="73"/>
      <c r="C856" s="2"/>
      <c r="D856" s="2"/>
      <c r="I856" s="2"/>
    </row>
    <row r="857">
      <c r="A857" s="73"/>
      <c r="B857" s="73"/>
      <c r="C857" s="2"/>
      <c r="D857" s="2"/>
      <c r="I857" s="2"/>
    </row>
    <row r="858">
      <c r="A858" s="73"/>
      <c r="B858" s="73"/>
      <c r="C858" s="2"/>
      <c r="D858" s="2"/>
      <c r="I858" s="2"/>
    </row>
    <row r="859">
      <c r="A859" s="73"/>
      <c r="B859" s="73"/>
      <c r="C859" s="2"/>
      <c r="D859" s="2"/>
      <c r="I859" s="2"/>
    </row>
    <row r="860">
      <c r="A860" s="73"/>
      <c r="B860" s="73"/>
      <c r="C860" s="2"/>
      <c r="D860" s="2"/>
      <c r="I860" s="2"/>
    </row>
    <row r="861">
      <c r="A861" s="73"/>
      <c r="B861" s="73"/>
      <c r="C861" s="2"/>
      <c r="D861" s="2"/>
      <c r="I861" s="2"/>
    </row>
    <row r="862">
      <c r="A862" s="73"/>
      <c r="B862" s="73"/>
      <c r="C862" s="2"/>
      <c r="D862" s="2"/>
      <c r="I862" s="2"/>
    </row>
    <row r="863">
      <c r="A863" s="73"/>
      <c r="B863" s="73"/>
      <c r="C863" s="2"/>
      <c r="D863" s="2"/>
      <c r="I863" s="2"/>
    </row>
    <row r="864">
      <c r="A864" s="73"/>
      <c r="B864" s="73"/>
      <c r="C864" s="2"/>
      <c r="D864" s="2"/>
      <c r="I864" s="2"/>
    </row>
    <row r="865">
      <c r="A865" s="73"/>
      <c r="B865" s="73"/>
      <c r="C865" s="2"/>
      <c r="D865" s="2"/>
      <c r="I865" s="2"/>
    </row>
    <row r="866">
      <c r="A866" s="73"/>
      <c r="B866" s="73"/>
      <c r="C866" s="2"/>
      <c r="D866" s="2"/>
      <c r="I866" s="2"/>
    </row>
    <row r="867">
      <c r="A867" s="73"/>
      <c r="B867" s="73"/>
      <c r="C867" s="2"/>
      <c r="D867" s="2"/>
      <c r="I867" s="2"/>
    </row>
    <row r="868">
      <c r="A868" s="73"/>
      <c r="B868" s="73"/>
      <c r="C868" s="2"/>
      <c r="D868" s="2"/>
      <c r="I868" s="2"/>
    </row>
    <row r="869">
      <c r="A869" s="73"/>
      <c r="B869" s="73"/>
      <c r="C869" s="2"/>
      <c r="D869" s="2"/>
      <c r="I869" s="2"/>
    </row>
    <row r="870">
      <c r="A870" s="73"/>
      <c r="B870" s="73"/>
      <c r="C870" s="2"/>
      <c r="D870" s="2"/>
      <c r="I870" s="2"/>
    </row>
    <row r="871">
      <c r="A871" s="73"/>
      <c r="B871" s="73"/>
      <c r="C871" s="2"/>
      <c r="D871" s="2"/>
      <c r="I871" s="2"/>
    </row>
    <row r="872">
      <c r="A872" s="73"/>
      <c r="B872" s="73"/>
      <c r="C872" s="2"/>
      <c r="D872" s="2"/>
      <c r="I872" s="2"/>
    </row>
    <row r="873">
      <c r="A873" s="73"/>
      <c r="B873" s="73"/>
      <c r="C873" s="2"/>
      <c r="D873" s="2"/>
      <c r="I873" s="2"/>
    </row>
    <row r="874">
      <c r="A874" s="73"/>
      <c r="B874" s="73"/>
      <c r="C874" s="2"/>
      <c r="D874" s="2"/>
      <c r="I874" s="2"/>
    </row>
    <row r="875">
      <c r="A875" s="73"/>
      <c r="B875" s="73"/>
      <c r="C875" s="2"/>
      <c r="D875" s="2"/>
      <c r="I875" s="2"/>
    </row>
    <row r="876">
      <c r="A876" s="73"/>
      <c r="B876" s="73"/>
      <c r="C876" s="2"/>
      <c r="D876" s="2"/>
      <c r="I876" s="2"/>
    </row>
    <row r="877">
      <c r="A877" s="73"/>
      <c r="B877" s="73"/>
      <c r="C877" s="2"/>
      <c r="D877" s="2"/>
      <c r="I877" s="2"/>
    </row>
    <row r="878">
      <c r="A878" s="73"/>
      <c r="B878" s="73"/>
      <c r="C878" s="2"/>
      <c r="D878" s="2"/>
      <c r="I878" s="2"/>
    </row>
    <row r="879">
      <c r="A879" s="73"/>
      <c r="B879" s="73"/>
      <c r="C879" s="2"/>
      <c r="D879" s="2"/>
      <c r="I879" s="2"/>
    </row>
    <row r="880">
      <c r="A880" s="73"/>
      <c r="B880" s="73"/>
      <c r="C880" s="2"/>
      <c r="D880" s="2"/>
      <c r="I880" s="2"/>
    </row>
    <row r="881">
      <c r="A881" s="73"/>
      <c r="B881" s="73"/>
      <c r="C881" s="2"/>
      <c r="D881" s="2"/>
      <c r="I881" s="2"/>
    </row>
    <row r="882">
      <c r="A882" s="73"/>
      <c r="B882" s="73"/>
      <c r="C882" s="2"/>
      <c r="D882" s="2"/>
      <c r="I882" s="2"/>
    </row>
    <row r="883">
      <c r="A883" s="73"/>
      <c r="B883" s="73"/>
      <c r="C883" s="2"/>
      <c r="D883" s="2"/>
      <c r="I883" s="2"/>
    </row>
    <row r="884">
      <c r="A884" s="73"/>
      <c r="B884" s="73"/>
      <c r="C884" s="2"/>
      <c r="D884" s="2"/>
      <c r="I884" s="2"/>
    </row>
    <row r="885">
      <c r="A885" s="73"/>
      <c r="B885" s="73"/>
      <c r="C885" s="2"/>
      <c r="D885" s="2"/>
      <c r="I885" s="2"/>
    </row>
    <row r="886">
      <c r="A886" s="73"/>
      <c r="B886" s="73"/>
      <c r="C886" s="2"/>
      <c r="D886" s="2"/>
      <c r="I886" s="2"/>
    </row>
    <row r="887">
      <c r="A887" s="73"/>
      <c r="B887" s="73"/>
      <c r="C887" s="2"/>
      <c r="D887" s="2"/>
      <c r="I887" s="2"/>
    </row>
    <row r="888">
      <c r="A888" s="73"/>
      <c r="B888" s="73"/>
      <c r="C888" s="2"/>
      <c r="D888" s="2"/>
      <c r="I888" s="2"/>
    </row>
    <row r="889">
      <c r="A889" s="73"/>
      <c r="B889" s="73"/>
      <c r="C889" s="2"/>
      <c r="D889" s="2"/>
      <c r="I889" s="2"/>
    </row>
    <row r="890">
      <c r="A890" s="73"/>
      <c r="B890" s="73"/>
      <c r="C890" s="2"/>
      <c r="D890" s="2"/>
      <c r="I890" s="2"/>
    </row>
    <row r="891">
      <c r="A891" s="73"/>
      <c r="B891" s="73"/>
      <c r="C891" s="2"/>
      <c r="D891" s="2"/>
      <c r="I891" s="2"/>
    </row>
    <row r="892">
      <c r="A892" s="73"/>
      <c r="B892" s="73"/>
      <c r="C892" s="2"/>
      <c r="D892" s="2"/>
      <c r="I892" s="2"/>
    </row>
    <row r="893">
      <c r="A893" s="73"/>
      <c r="B893" s="73"/>
      <c r="C893" s="2"/>
      <c r="D893" s="2"/>
      <c r="I893" s="2"/>
    </row>
    <row r="894">
      <c r="A894" s="73"/>
      <c r="B894" s="73"/>
      <c r="C894" s="2"/>
      <c r="D894" s="2"/>
      <c r="I894" s="2"/>
    </row>
    <row r="895">
      <c r="A895" s="73"/>
      <c r="B895" s="73"/>
      <c r="C895" s="2"/>
      <c r="D895" s="2"/>
      <c r="I895" s="2"/>
    </row>
    <row r="896">
      <c r="A896" s="73"/>
      <c r="B896" s="73"/>
      <c r="C896" s="2"/>
      <c r="D896" s="2"/>
      <c r="I896" s="2"/>
    </row>
    <row r="897">
      <c r="A897" s="73"/>
      <c r="B897" s="73"/>
      <c r="C897" s="2"/>
      <c r="D897" s="2"/>
      <c r="I897" s="2"/>
    </row>
    <row r="898">
      <c r="A898" s="73"/>
      <c r="B898" s="73"/>
      <c r="C898" s="2"/>
      <c r="D898" s="2"/>
      <c r="I898" s="2"/>
    </row>
    <row r="899">
      <c r="A899" s="73"/>
      <c r="B899" s="73"/>
      <c r="C899" s="2"/>
      <c r="D899" s="2"/>
      <c r="I899" s="2"/>
    </row>
    <row r="900">
      <c r="A900" s="73"/>
      <c r="B900" s="73"/>
      <c r="C900" s="2"/>
      <c r="D900" s="2"/>
      <c r="I900" s="2"/>
    </row>
    <row r="901">
      <c r="A901" s="73"/>
      <c r="B901" s="73"/>
      <c r="C901" s="2"/>
      <c r="D901" s="2"/>
      <c r="I901" s="2"/>
    </row>
    <row r="902">
      <c r="A902" s="73"/>
      <c r="B902" s="73"/>
      <c r="C902" s="2"/>
      <c r="D902" s="2"/>
      <c r="I902" s="2"/>
    </row>
    <row r="903">
      <c r="A903" s="73"/>
      <c r="B903" s="73"/>
      <c r="C903" s="2"/>
      <c r="D903" s="2"/>
      <c r="I903" s="2"/>
    </row>
    <row r="904">
      <c r="A904" s="73"/>
      <c r="B904" s="73"/>
      <c r="C904" s="2"/>
      <c r="D904" s="2"/>
      <c r="I904" s="2"/>
    </row>
    <row r="905">
      <c r="A905" s="73"/>
      <c r="B905" s="73"/>
      <c r="C905" s="2"/>
      <c r="D905" s="2"/>
      <c r="I905" s="2"/>
    </row>
    <row r="906">
      <c r="A906" s="73"/>
      <c r="B906" s="73"/>
      <c r="C906" s="2"/>
      <c r="D906" s="2"/>
      <c r="I906" s="2"/>
    </row>
    <row r="907">
      <c r="A907" s="73"/>
      <c r="B907" s="73"/>
      <c r="C907" s="2"/>
      <c r="D907" s="2"/>
      <c r="I907" s="2"/>
    </row>
    <row r="908">
      <c r="A908" s="73"/>
      <c r="B908" s="73"/>
      <c r="C908" s="2"/>
      <c r="D908" s="2"/>
      <c r="I908" s="2"/>
    </row>
    <row r="909">
      <c r="A909" s="73"/>
      <c r="B909" s="73"/>
      <c r="C909" s="2"/>
      <c r="D909" s="2"/>
      <c r="I909" s="2"/>
    </row>
    <row r="910">
      <c r="A910" s="73"/>
      <c r="B910" s="73"/>
      <c r="C910" s="2"/>
      <c r="D910" s="2"/>
      <c r="I910" s="2"/>
    </row>
    <row r="911">
      <c r="A911" s="73"/>
      <c r="B911" s="73"/>
      <c r="C911" s="2"/>
      <c r="D911" s="2"/>
      <c r="I911" s="2"/>
    </row>
    <row r="912">
      <c r="A912" s="73"/>
      <c r="B912" s="73"/>
      <c r="C912" s="2"/>
      <c r="D912" s="2"/>
      <c r="I912" s="2"/>
    </row>
    <row r="913">
      <c r="A913" s="73"/>
      <c r="B913" s="73"/>
      <c r="C913" s="2"/>
      <c r="D913" s="2"/>
      <c r="I913" s="2"/>
    </row>
    <row r="914">
      <c r="A914" s="73"/>
      <c r="B914" s="73"/>
      <c r="C914" s="2"/>
      <c r="D914" s="2"/>
      <c r="I914" s="2"/>
    </row>
    <row r="915">
      <c r="A915" s="73"/>
      <c r="B915" s="73"/>
      <c r="C915" s="2"/>
      <c r="D915" s="2"/>
      <c r="I915" s="2"/>
    </row>
    <row r="916">
      <c r="A916" s="73"/>
      <c r="B916" s="73"/>
      <c r="C916" s="2"/>
      <c r="D916" s="2"/>
      <c r="I916" s="2"/>
    </row>
    <row r="917">
      <c r="A917" s="73"/>
      <c r="B917" s="73"/>
      <c r="C917" s="2"/>
      <c r="D917" s="2"/>
      <c r="I917" s="2"/>
    </row>
    <row r="918">
      <c r="A918" s="73"/>
      <c r="B918" s="73"/>
      <c r="C918" s="2"/>
      <c r="D918" s="2"/>
      <c r="I918" s="2"/>
    </row>
    <row r="919">
      <c r="A919" s="73"/>
      <c r="B919" s="73"/>
      <c r="C919" s="2"/>
      <c r="D919" s="2"/>
      <c r="I919" s="2"/>
    </row>
    <row r="920">
      <c r="A920" s="73"/>
      <c r="B920" s="73"/>
      <c r="C920" s="2"/>
      <c r="D920" s="2"/>
      <c r="I920" s="2"/>
    </row>
    <row r="921">
      <c r="A921" s="73"/>
      <c r="B921" s="73"/>
      <c r="C921" s="2"/>
      <c r="D921" s="2"/>
      <c r="I921" s="2"/>
    </row>
    <row r="922">
      <c r="A922" s="73"/>
      <c r="B922" s="73"/>
      <c r="C922" s="2"/>
      <c r="D922" s="2"/>
      <c r="I922" s="2"/>
    </row>
    <row r="923">
      <c r="A923" s="73"/>
      <c r="B923" s="73"/>
      <c r="C923" s="2"/>
      <c r="D923" s="2"/>
      <c r="I923" s="2"/>
    </row>
    <row r="924">
      <c r="A924" s="73"/>
      <c r="B924" s="73"/>
      <c r="C924" s="2"/>
      <c r="D924" s="2"/>
      <c r="I924" s="2"/>
    </row>
    <row r="925">
      <c r="A925" s="73"/>
      <c r="B925" s="73"/>
      <c r="C925" s="2"/>
      <c r="D925" s="2"/>
      <c r="I925" s="2"/>
    </row>
    <row r="926">
      <c r="A926" s="73"/>
      <c r="B926" s="73"/>
      <c r="C926" s="2"/>
      <c r="D926" s="2"/>
      <c r="I926" s="2"/>
    </row>
    <row r="927">
      <c r="A927" s="73"/>
      <c r="B927" s="73"/>
      <c r="C927" s="2"/>
      <c r="D927" s="2"/>
      <c r="I927" s="2"/>
    </row>
    <row r="928">
      <c r="A928" s="73"/>
      <c r="B928" s="73"/>
      <c r="C928" s="2"/>
      <c r="D928" s="2"/>
      <c r="I928" s="2"/>
    </row>
    <row r="929">
      <c r="A929" s="73"/>
      <c r="B929" s="73"/>
      <c r="C929" s="2"/>
      <c r="D929" s="2"/>
      <c r="I929" s="2"/>
    </row>
    <row r="930">
      <c r="A930" s="73"/>
      <c r="B930" s="73"/>
      <c r="C930" s="2"/>
      <c r="D930" s="2"/>
      <c r="I930" s="2"/>
    </row>
    <row r="931">
      <c r="A931" s="73"/>
      <c r="B931" s="73"/>
      <c r="C931" s="2"/>
      <c r="D931" s="2"/>
      <c r="I931" s="2"/>
    </row>
    <row r="932">
      <c r="A932" s="73"/>
      <c r="B932" s="73"/>
      <c r="C932" s="2"/>
      <c r="D932" s="2"/>
      <c r="I932" s="2"/>
    </row>
    <row r="933">
      <c r="A933" s="73"/>
      <c r="B933" s="73"/>
      <c r="C933" s="2"/>
      <c r="D933" s="2"/>
      <c r="I933" s="2"/>
    </row>
    <row r="934">
      <c r="A934" s="73"/>
      <c r="B934" s="73"/>
      <c r="C934" s="2"/>
      <c r="D934" s="2"/>
      <c r="I934" s="2"/>
    </row>
    <row r="935">
      <c r="A935" s="73"/>
      <c r="B935" s="73"/>
      <c r="C935" s="2"/>
      <c r="D935" s="2"/>
      <c r="I935" s="2"/>
    </row>
    <row r="936">
      <c r="A936" s="73"/>
      <c r="B936" s="73"/>
      <c r="C936" s="2"/>
      <c r="D936" s="2"/>
      <c r="I936" s="2"/>
    </row>
    <row r="937">
      <c r="A937" s="73"/>
      <c r="B937" s="73"/>
      <c r="C937" s="2"/>
      <c r="D937" s="2"/>
      <c r="I937" s="2"/>
    </row>
    <row r="938">
      <c r="A938" s="73"/>
      <c r="B938" s="73"/>
      <c r="C938" s="2"/>
      <c r="D938" s="2"/>
      <c r="I938" s="2"/>
    </row>
    <row r="939">
      <c r="A939" s="73"/>
      <c r="B939" s="73"/>
      <c r="C939" s="2"/>
      <c r="D939" s="2"/>
      <c r="I939" s="2"/>
    </row>
    <row r="940">
      <c r="A940" s="73"/>
      <c r="B940" s="73"/>
      <c r="C940" s="2"/>
      <c r="D940" s="2"/>
      <c r="I940" s="2"/>
    </row>
    <row r="941">
      <c r="A941" s="73"/>
      <c r="B941" s="73"/>
      <c r="C941" s="2"/>
      <c r="D941" s="2"/>
      <c r="I941" s="2"/>
    </row>
    <row r="942">
      <c r="A942" s="73"/>
      <c r="B942" s="73"/>
      <c r="C942" s="2"/>
      <c r="D942" s="2"/>
      <c r="I942" s="2"/>
    </row>
    <row r="943">
      <c r="A943" s="73"/>
      <c r="B943" s="73"/>
      <c r="C943" s="2"/>
      <c r="D943" s="2"/>
      <c r="I943" s="2"/>
    </row>
    <row r="944">
      <c r="A944" s="73"/>
      <c r="B944" s="73"/>
      <c r="C944" s="2"/>
      <c r="D944" s="2"/>
      <c r="I944" s="2"/>
    </row>
    <row r="945">
      <c r="A945" s="73"/>
      <c r="B945" s="73"/>
      <c r="C945" s="2"/>
      <c r="D945" s="2"/>
      <c r="I945" s="2"/>
    </row>
    <row r="946">
      <c r="A946" s="73"/>
      <c r="B946" s="73"/>
      <c r="C946" s="2"/>
      <c r="D946" s="2"/>
      <c r="I946" s="2"/>
    </row>
    <row r="947">
      <c r="A947" s="73"/>
      <c r="B947" s="73"/>
      <c r="C947" s="2"/>
      <c r="D947" s="2"/>
      <c r="I947" s="2"/>
    </row>
    <row r="948">
      <c r="A948" s="73"/>
      <c r="B948" s="73"/>
      <c r="C948" s="2"/>
      <c r="D948" s="2"/>
      <c r="I948" s="2"/>
    </row>
    <row r="949">
      <c r="A949" s="73"/>
      <c r="B949" s="73"/>
      <c r="C949" s="2"/>
      <c r="D949" s="2"/>
      <c r="I949" s="2"/>
    </row>
    <row r="950">
      <c r="A950" s="73"/>
      <c r="B950" s="73"/>
      <c r="C950" s="2"/>
      <c r="D950" s="2"/>
      <c r="I950" s="2"/>
    </row>
    <row r="951">
      <c r="A951" s="73"/>
      <c r="B951" s="73"/>
      <c r="C951" s="2"/>
      <c r="D951" s="2"/>
      <c r="I951" s="2"/>
    </row>
    <row r="952">
      <c r="A952" s="73"/>
      <c r="B952" s="73"/>
      <c r="C952" s="2"/>
      <c r="D952" s="2"/>
      <c r="I952" s="2"/>
    </row>
    <row r="953">
      <c r="A953" s="73"/>
      <c r="B953" s="73"/>
      <c r="C953" s="2"/>
      <c r="D953" s="2"/>
      <c r="I953" s="2"/>
    </row>
    <row r="954">
      <c r="A954" s="73"/>
      <c r="B954" s="73"/>
      <c r="C954" s="2"/>
      <c r="D954" s="2"/>
      <c r="I954" s="2"/>
    </row>
    <row r="955">
      <c r="A955" s="73"/>
      <c r="B955" s="73"/>
      <c r="C955" s="2"/>
      <c r="D955" s="2"/>
      <c r="I955" s="2"/>
    </row>
    <row r="956">
      <c r="A956" s="73"/>
      <c r="B956" s="73"/>
      <c r="C956" s="2"/>
      <c r="D956" s="2"/>
      <c r="I956" s="2"/>
    </row>
    <row r="957">
      <c r="A957" s="73"/>
      <c r="B957" s="73"/>
      <c r="C957" s="2"/>
      <c r="D957" s="2"/>
      <c r="I957" s="2"/>
    </row>
    <row r="958">
      <c r="A958" s="73"/>
      <c r="B958" s="73"/>
      <c r="C958" s="2"/>
      <c r="D958" s="2"/>
      <c r="I958" s="2"/>
    </row>
    <row r="959">
      <c r="A959" s="73"/>
      <c r="B959" s="73"/>
      <c r="C959" s="2"/>
      <c r="D959" s="2"/>
      <c r="I959" s="2"/>
    </row>
    <row r="960">
      <c r="A960" s="73"/>
      <c r="B960" s="73"/>
      <c r="C960" s="2"/>
      <c r="D960" s="2"/>
      <c r="I960" s="2"/>
    </row>
    <row r="961">
      <c r="A961" s="73"/>
      <c r="B961" s="73"/>
      <c r="C961" s="2"/>
      <c r="D961" s="2"/>
      <c r="I961" s="2"/>
    </row>
    <row r="962">
      <c r="A962" s="73"/>
      <c r="B962" s="73"/>
      <c r="C962" s="2"/>
      <c r="D962" s="2"/>
      <c r="I962" s="2"/>
    </row>
    <row r="963">
      <c r="A963" s="73"/>
      <c r="B963" s="73"/>
      <c r="C963" s="2"/>
      <c r="D963" s="2"/>
      <c r="I963" s="2"/>
    </row>
    <row r="964">
      <c r="A964" s="73"/>
      <c r="B964" s="73"/>
      <c r="C964" s="2"/>
      <c r="D964" s="2"/>
      <c r="I964" s="2"/>
    </row>
    <row r="965">
      <c r="A965" s="73"/>
      <c r="B965" s="73"/>
      <c r="C965" s="2"/>
      <c r="D965" s="2"/>
      <c r="I965" s="2"/>
    </row>
    <row r="966">
      <c r="A966" s="73"/>
      <c r="B966" s="73"/>
      <c r="C966" s="2"/>
      <c r="D966" s="2"/>
      <c r="I966" s="2"/>
    </row>
    <row r="967">
      <c r="A967" s="73"/>
      <c r="B967" s="73"/>
      <c r="C967" s="2"/>
      <c r="D967" s="2"/>
      <c r="I967" s="2"/>
    </row>
    <row r="968">
      <c r="A968" s="73"/>
      <c r="B968" s="73"/>
      <c r="C968" s="2"/>
      <c r="D968" s="2"/>
      <c r="I968" s="2"/>
    </row>
    <row r="969">
      <c r="A969" s="73"/>
      <c r="B969" s="73"/>
      <c r="C969" s="2"/>
      <c r="D969" s="2"/>
      <c r="I969" s="2"/>
    </row>
    <row r="970">
      <c r="A970" s="73"/>
      <c r="B970" s="73"/>
      <c r="C970" s="2"/>
      <c r="D970" s="2"/>
      <c r="I970" s="2"/>
    </row>
    <row r="971">
      <c r="A971" s="73"/>
      <c r="B971" s="73"/>
      <c r="C971" s="2"/>
      <c r="D971" s="2"/>
      <c r="I971" s="2"/>
    </row>
    <row r="972">
      <c r="A972" s="73"/>
      <c r="B972" s="73"/>
      <c r="C972" s="2"/>
      <c r="D972" s="2"/>
      <c r="I972" s="2"/>
    </row>
    <row r="973">
      <c r="A973" s="73"/>
      <c r="B973" s="73"/>
      <c r="C973" s="2"/>
      <c r="D973" s="2"/>
      <c r="I973" s="2"/>
    </row>
    <row r="974">
      <c r="A974" s="73"/>
      <c r="B974" s="73"/>
      <c r="C974" s="2"/>
      <c r="D974" s="2"/>
      <c r="I974" s="2"/>
    </row>
    <row r="975">
      <c r="A975" s="73"/>
      <c r="B975" s="73"/>
      <c r="C975" s="2"/>
      <c r="D975" s="2"/>
      <c r="I975" s="2"/>
    </row>
    <row r="976">
      <c r="A976" s="73"/>
      <c r="B976" s="73"/>
      <c r="C976" s="2"/>
      <c r="D976" s="2"/>
      <c r="I976" s="2"/>
    </row>
    <row r="977">
      <c r="A977" s="73"/>
      <c r="B977" s="73"/>
      <c r="C977" s="2"/>
      <c r="D977" s="2"/>
      <c r="I977" s="2"/>
    </row>
    <row r="978">
      <c r="A978" s="73"/>
      <c r="B978" s="73"/>
      <c r="C978" s="2"/>
      <c r="D978" s="2"/>
      <c r="I978" s="2"/>
    </row>
    <row r="979">
      <c r="A979" s="73"/>
      <c r="B979" s="73"/>
      <c r="C979" s="2"/>
      <c r="D979" s="2"/>
      <c r="I979" s="2"/>
    </row>
    <row r="980">
      <c r="A980" s="73"/>
      <c r="B980" s="73"/>
      <c r="C980" s="2"/>
      <c r="D980" s="2"/>
      <c r="I980" s="2"/>
    </row>
    <row r="981">
      <c r="A981" s="73"/>
      <c r="B981" s="73"/>
      <c r="C981" s="2"/>
      <c r="D981" s="2"/>
      <c r="I981" s="2"/>
    </row>
    <row r="982">
      <c r="A982" s="73"/>
      <c r="B982" s="73"/>
      <c r="C982" s="2"/>
      <c r="D982" s="2"/>
      <c r="I982" s="2"/>
    </row>
    <row r="983">
      <c r="A983" s="73"/>
      <c r="B983" s="73"/>
      <c r="C983" s="2"/>
      <c r="D983" s="2"/>
      <c r="I983" s="2"/>
    </row>
    <row r="984">
      <c r="A984" s="73"/>
      <c r="B984" s="73"/>
      <c r="C984" s="2"/>
      <c r="D984" s="2"/>
      <c r="I984" s="2"/>
    </row>
    <row r="985">
      <c r="A985" s="73"/>
      <c r="B985" s="73"/>
      <c r="C985" s="2"/>
      <c r="D985" s="2"/>
      <c r="I985" s="2"/>
    </row>
    <row r="986">
      <c r="A986" s="73"/>
      <c r="B986" s="73"/>
      <c r="C986" s="2"/>
      <c r="D986" s="2"/>
      <c r="I986" s="2"/>
    </row>
    <row r="987">
      <c r="A987" s="73"/>
      <c r="B987" s="73"/>
      <c r="C987" s="2"/>
      <c r="D987" s="2"/>
      <c r="I987" s="2"/>
    </row>
    <row r="988">
      <c r="A988" s="73"/>
      <c r="B988" s="73"/>
      <c r="C988" s="2"/>
      <c r="D988" s="2"/>
      <c r="I988" s="2"/>
    </row>
    <row r="989">
      <c r="A989" s="73"/>
      <c r="B989" s="73"/>
      <c r="C989" s="2"/>
      <c r="D989" s="2"/>
      <c r="I989" s="2"/>
    </row>
    <row r="990">
      <c r="A990" s="73"/>
      <c r="B990" s="73"/>
      <c r="C990" s="2"/>
      <c r="D990" s="2"/>
      <c r="I990" s="2"/>
    </row>
    <row r="991">
      <c r="A991" s="73"/>
      <c r="B991" s="73"/>
      <c r="C991" s="2"/>
      <c r="D991" s="2"/>
      <c r="I991" s="2"/>
    </row>
    <row r="992">
      <c r="A992" s="73"/>
      <c r="B992" s="73"/>
      <c r="C992" s="2"/>
      <c r="D992" s="2"/>
      <c r="I992" s="2"/>
    </row>
    <row r="993">
      <c r="A993" s="73"/>
      <c r="B993" s="73"/>
      <c r="C993" s="2"/>
      <c r="D993" s="2"/>
      <c r="I993" s="2"/>
    </row>
    <row r="994">
      <c r="A994" s="73"/>
      <c r="B994" s="73"/>
      <c r="C994" s="2"/>
      <c r="D994" s="2"/>
      <c r="I994" s="2"/>
    </row>
    <row r="995">
      <c r="A995" s="73"/>
      <c r="B995" s="73"/>
      <c r="C995" s="2"/>
      <c r="D995" s="2"/>
      <c r="I995" s="2"/>
    </row>
    <row r="996">
      <c r="A996" s="73"/>
      <c r="B996" s="73"/>
      <c r="C996" s="2"/>
      <c r="D996" s="2"/>
      <c r="I996" s="2"/>
    </row>
    <row r="997">
      <c r="A997" s="73"/>
      <c r="B997" s="73"/>
      <c r="C997" s="2"/>
      <c r="D997" s="2"/>
      <c r="I997" s="2"/>
    </row>
    <row r="998">
      <c r="A998" s="73"/>
      <c r="B998" s="73"/>
      <c r="C998" s="2"/>
      <c r="D998" s="2"/>
      <c r="I998" s="2"/>
    </row>
    <row r="999">
      <c r="A999" s="73"/>
      <c r="B999" s="73"/>
      <c r="C999" s="2"/>
      <c r="D999" s="2"/>
      <c r="I999" s="2"/>
    </row>
    <row r="1000">
      <c r="A1000" s="73"/>
      <c r="B1000" s="73"/>
      <c r="C1000" s="2"/>
      <c r="D1000" s="2"/>
      <c r="I1000" s="2"/>
    </row>
    <row r="1001">
      <c r="A1001" s="73"/>
      <c r="B1001" s="73"/>
      <c r="C1001" s="2"/>
      <c r="D1001" s="2"/>
      <c r="I1001" s="2"/>
    </row>
    <row r="1002">
      <c r="A1002" s="73"/>
      <c r="B1002" s="73"/>
      <c r="C1002" s="2"/>
      <c r="D1002" s="2"/>
      <c r="I1002" s="2"/>
    </row>
    <row r="1003">
      <c r="A1003" s="73"/>
      <c r="B1003" s="73"/>
      <c r="C1003" s="2"/>
      <c r="D1003" s="2"/>
      <c r="I1003" s="2"/>
    </row>
    <row r="1004">
      <c r="A1004" s="73"/>
      <c r="B1004" s="73"/>
      <c r="C1004" s="2"/>
      <c r="D1004" s="2"/>
      <c r="I1004" s="2"/>
    </row>
    <row r="1005">
      <c r="A1005" s="73"/>
      <c r="B1005" s="73"/>
      <c r="C1005" s="2"/>
      <c r="D1005" s="2"/>
      <c r="I1005" s="2"/>
    </row>
    <row r="1006">
      <c r="A1006" s="73"/>
      <c r="B1006" s="73"/>
      <c r="C1006" s="2"/>
      <c r="D1006" s="2"/>
      <c r="I1006" s="2"/>
    </row>
    <row r="1007">
      <c r="A1007" s="73"/>
      <c r="B1007" s="73"/>
      <c r="C1007" s="2"/>
      <c r="D1007" s="2"/>
      <c r="I1007" s="2"/>
    </row>
    <row r="1008">
      <c r="A1008" s="73"/>
      <c r="B1008" s="73"/>
      <c r="C1008" s="2"/>
      <c r="D1008" s="2"/>
      <c r="I1008" s="2"/>
    </row>
    <row r="1009">
      <c r="A1009" s="73"/>
      <c r="B1009" s="73"/>
      <c r="C1009" s="2"/>
      <c r="D1009" s="2"/>
      <c r="I1009" s="2"/>
    </row>
    <row r="1010">
      <c r="A1010" s="73"/>
      <c r="B1010" s="73"/>
      <c r="C1010" s="2"/>
      <c r="D1010" s="2"/>
      <c r="I1010" s="2"/>
    </row>
    <row r="1011">
      <c r="A1011" s="73"/>
      <c r="B1011" s="73"/>
      <c r="C1011" s="2"/>
      <c r="D1011" s="2"/>
      <c r="I1011" s="2"/>
    </row>
    <row r="1012">
      <c r="A1012" s="73"/>
      <c r="B1012" s="73"/>
      <c r="C1012" s="2"/>
      <c r="D1012" s="2"/>
      <c r="I1012" s="2"/>
    </row>
    <row r="1013">
      <c r="A1013" s="73"/>
      <c r="B1013" s="73"/>
      <c r="C1013" s="2"/>
      <c r="D1013" s="2"/>
      <c r="I1013" s="2"/>
    </row>
    <row r="1014">
      <c r="A1014" s="73"/>
      <c r="B1014" s="73"/>
      <c r="C1014" s="2"/>
      <c r="D1014" s="2"/>
      <c r="I1014" s="2"/>
    </row>
    <row r="1015">
      <c r="A1015" s="73"/>
      <c r="B1015" s="73"/>
      <c r="C1015" s="2"/>
      <c r="D1015" s="2"/>
      <c r="I1015" s="2"/>
    </row>
    <row r="1016">
      <c r="A1016" s="73"/>
      <c r="B1016" s="73"/>
      <c r="C1016" s="2"/>
      <c r="D1016" s="2"/>
      <c r="I1016" s="2"/>
    </row>
    <row r="1017">
      <c r="A1017" s="73"/>
      <c r="B1017" s="73"/>
      <c r="C1017" s="2"/>
      <c r="D1017" s="2"/>
      <c r="I1017" s="2"/>
    </row>
    <row r="1018">
      <c r="A1018" s="73"/>
      <c r="B1018" s="73"/>
      <c r="C1018" s="2"/>
      <c r="D1018" s="2"/>
      <c r="I1018" s="2"/>
    </row>
    <row r="1019">
      <c r="A1019" s="73"/>
      <c r="B1019" s="73"/>
      <c r="C1019" s="2"/>
      <c r="D1019" s="2"/>
      <c r="I1019" s="2"/>
    </row>
    <row r="1020">
      <c r="A1020" s="73"/>
      <c r="B1020" s="73"/>
      <c r="C1020" s="2"/>
      <c r="D1020" s="2"/>
      <c r="I1020" s="2"/>
    </row>
    <row r="1021">
      <c r="A1021" s="73"/>
      <c r="B1021" s="73"/>
      <c r="C1021" s="2"/>
      <c r="D1021" s="2"/>
      <c r="I1021" s="2"/>
    </row>
    <row r="1022">
      <c r="A1022" s="73"/>
      <c r="B1022" s="73"/>
      <c r="C1022" s="2"/>
      <c r="D1022" s="2"/>
      <c r="I1022" s="2"/>
    </row>
    <row r="1023">
      <c r="A1023" s="73"/>
      <c r="B1023" s="73"/>
      <c r="C1023" s="2"/>
      <c r="D1023" s="2"/>
      <c r="I1023" s="2"/>
    </row>
  </sheetData>
  <mergeCells count="20">
    <mergeCell ref="C25:D25"/>
    <mergeCell ref="C36:D36"/>
    <mergeCell ref="C47:D47"/>
    <mergeCell ref="B3:B13"/>
    <mergeCell ref="C3:D3"/>
    <mergeCell ref="C4:C11"/>
    <mergeCell ref="C12:C13"/>
    <mergeCell ref="C14:D14"/>
    <mergeCell ref="C15:C22"/>
    <mergeCell ref="C23:C24"/>
    <mergeCell ref="C45:C46"/>
    <mergeCell ref="C48:C55"/>
    <mergeCell ref="B14:B24"/>
    <mergeCell ref="B25:B35"/>
    <mergeCell ref="C26:C33"/>
    <mergeCell ref="C34:C35"/>
    <mergeCell ref="B36:B46"/>
    <mergeCell ref="C37:C44"/>
    <mergeCell ref="B47:B57"/>
    <mergeCell ref="C56:C5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0.63"/>
    <col customWidth="1" min="3" max="4" width="16.13"/>
    <col customWidth="1" min="5" max="5" width="10.38"/>
    <col customWidth="1" min="9" max="9" width="20.38"/>
  </cols>
  <sheetData>
    <row r="1" ht="1.5" customHeight="1">
      <c r="A1" s="1"/>
      <c r="B1" s="5"/>
      <c r="C1" s="2"/>
      <c r="D1" s="2"/>
      <c r="E1" s="3"/>
      <c r="F1" s="3"/>
      <c r="G1" s="3"/>
      <c r="H1" s="3"/>
      <c r="I1" s="4"/>
    </row>
    <row r="2" ht="30.75" customHeight="1">
      <c r="A2" s="5"/>
      <c r="B2" s="5" t="s">
        <v>0</v>
      </c>
      <c r="C2" s="6"/>
      <c r="D2" s="6"/>
      <c r="E2" s="7" t="s">
        <v>1</v>
      </c>
      <c r="F2" s="8" t="s">
        <v>2</v>
      </c>
      <c r="G2" s="8" t="s">
        <v>3</v>
      </c>
      <c r="H2" s="9" t="s">
        <v>4</v>
      </c>
      <c r="I2" s="10" t="s">
        <v>5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ht="18.75" customHeight="1">
      <c r="A3" s="1"/>
      <c r="B3" s="74" t="s">
        <v>21</v>
      </c>
      <c r="C3" s="75" t="s">
        <v>7</v>
      </c>
      <c r="D3" s="14"/>
      <c r="E3" s="76">
        <v>0.89232</v>
      </c>
      <c r="F3" s="77">
        <v>0.89744</v>
      </c>
      <c r="G3" s="77">
        <v>0.8948</v>
      </c>
      <c r="H3" s="78">
        <v>0.63251</v>
      </c>
      <c r="I3" s="18">
        <v>0.89232</v>
      </c>
    </row>
    <row r="4" ht="18.75" customHeight="1">
      <c r="A4" s="1"/>
      <c r="B4" s="19"/>
      <c r="C4" s="20" t="s">
        <v>24</v>
      </c>
      <c r="D4" s="21" t="s">
        <v>9</v>
      </c>
      <c r="E4" s="22">
        <v>0.88875</v>
      </c>
      <c r="F4" s="23">
        <v>0.89651</v>
      </c>
      <c r="G4" s="23">
        <v>0.89239</v>
      </c>
      <c r="H4" s="24">
        <v>0.6346</v>
      </c>
      <c r="I4" s="25">
        <v>0.88875</v>
      </c>
    </row>
    <row r="5" ht="18.75" customHeight="1">
      <c r="A5" s="1"/>
      <c r="B5" s="19"/>
      <c r="C5" s="26"/>
      <c r="D5" s="27" t="s">
        <v>10</v>
      </c>
      <c r="E5" s="28">
        <v>0.89031</v>
      </c>
      <c r="F5" s="29">
        <v>0.89382</v>
      </c>
      <c r="G5" s="29">
        <v>0.89199</v>
      </c>
      <c r="H5" s="30">
        <v>0.62995</v>
      </c>
      <c r="I5" s="31">
        <v>0.89031</v>
      </c>
    </row>
    <row r="6" ht="18.75" customHeight="1">
      <c r="A6" s="1"/>
      <c r="B6" s="19"/>
      <c r="C6" s="26"/>
      <c r="D6" s="27" t="s">
        <v>11</v>
      </c>
      <c r="E6" s="28">
        <v>0.89379</v>
      </c>
      <c r="F6" s="29">
        <v>0.89587</v>
      </c>
      <c r="G6" s="29">
        <v>0.89479</v>
      </c>
      <c r="H6" s="30">
        <v>0.63278</v>
      </c>
      <c r="I6" s="31">
        <v>0.89379</v>
      </c>
    </row>
    <row r="7" ht="18.75" customHeight="1">
      <c r="A7" s="1"/>
      <c r="B7" s="19"/>
      <c r="C7" s="26"/>
      <c r="D7" s="27" t="s">
        <v>12</v>
      </c>
      <c r="E7" s="28">
        <v>0.89064</v>
      </c>
      <c r="F7" s="29">
        <v>0.89609</v>
      </c>
      <c r="G7" s="29">
        <v>0.89332</v>
      </c>
      <c r="H7" s="30">
        <v>0.63253</v>
      </c>
      <c r="I7" s="31">
        <v>0.89064</v>
      </c>
    </row>
    <row r="8" ht="18.75" customHeight="1">
      <c r="A8" s="1"/>
      <c r="B8" s="19"/>
      <c r="C8" s="26"/>
      <c r="D8" s="27" t="s">
        <v>13</v>
      </c>
      <c r="E8" s="28">
        <v>0.89431</v>
      </c>
      <c r="F8" s="29">
        <v>0.89747</v>
      </c>
      <c r="G8" s="29">
        <v>0.89585</v>
      </c>
      <c r="H8" s="30">
        <v>0.63945</v>
      </c>
      <c r="I8" s="31">
        <v>0.89431</v>
      </c>
    </row>
    <row r="9" ht="18.75" customHeight="1">
      <c r="A9" s="1"/>
      <c r="B9" s="19"/>
      <c r="C9" s="26"/>
      <c r="D9" s="27" t="s">
        <v>14</v>
      </c>
      <c r="E9" s="28">
        <v>0.89435</v>
      </c>
      <c r="F9" s="29">
        <v>0.90218</v>
      </c>
      <c r="G9" s="29">
        <v>0.89817</v>
      </c>
      <c r="H9" s="30">
        <v>0.63389</v>
      </c>
      <c r="I9" s="31">
        <v>0.89435</v>
      </c>
    </row>
    <row r="10" ht="18.75" customHeight="1">
      <c r="A10" s="1"/>
      <c r="B10" s="19"/>
      <c r="C10" s="26"/>
      <c r="D10" s="27" t="s">
        <v>15</v>
      </c>
      <c r="E10" s="28">
        <v>0.89226</v>
      </c>
      <c r="F10" s="29">
        <v>0.89883</v>
      </c>
      <c r="G10" s="29">
        <v>0.89547</v>
      </c>
      <c r="H10" s="30">
        <v>0.62656</v>
      </c>
      <c r="I10" s="31">
        <v>0.89226</v>
      </c>
    </row>
    <row r="11" ht="18.75" customHeight="1">
      <c r="A11" s="1"/>
      <c r="B11" s="19"/>
      <c r="C11" s="32"/>
      <c r="D11" s="33" t="s">
        <v>16</v>
      </c>
      <c r="E11" s="34">
        <v>0.89419</v>
      </c>
      <c r="F11" s="35">
        <v>0.89865</v>
      </c>
      <c r="G11" s="35">
        <v>0.89634</v>
      </c>
      <c r="H11" s="36">
        <v>0.63026</v>
      </c>
      <c r="I11" s="31">
        <v>0.89419</v>
      </c>
    </row>
    <row r="12" ht="18.75" customHeight="1">
      <c r="A12" s="1"/>
      <c r="B12" s="19"/>
      <c r="C12" s="20" t="s">
        <v>25</v>
      </c>
      <c r="D12" s="21" t="s">
        <v>18</v>
      </c>
      <c r="E12" s="22">
        <v>0.90836</v>
      </c>
      <c r="F12" s="23">
        <v>0.9165</v>
      </c>
      <c r="G12" s="23">
        <v>0.91237</v>
      </c>
      <c r="H12" s="24">
        <v>0.65214</v>
      </c>
      <c r="I12" s="25">
        <v>0.90836</v>
      </c>
    </row>
    <row r="13" ht="18.75" customHeight="1">
      <c r="A13" s="1"/>
      <c r="B13" s="37"/>
      <c r="C13" s="32"/>
      <c r="D13" s="27" t="s">
        <v>26</v>
      </c>
      <c r="E13" s="38">
        <v>0.87629</v>
      </c>
      <c r="F13" s="39">
        <v>0.87838</v>
      </c>
      <c r="G13" s="39">
        <v>0.87723</v>
      </c>
      <c r="H13" s="40">
        <v>0.61288</v>
      </c>
      <c r="I13" s="41">
        <v>0.87629</v>
      </c>
    </row>
    <row r="14" ht="18.75" customHeight="1">
      <c r="A14" s="1"/>
      <c r="B14" s="79" t="s">
        <v>27</v>
      </c>
      <c r="C14" s="80" t="s">
        <v>7</v>
      </c>
      <c r="D14" s="43"/>
      <c r="E14" s="81">
        <v>0.89203</v>
      </c>
      <c r="F14" s="82">
        <v>0.90456</v>
      </c>
      <c r="G14" s="82">
        <v>0.89819</v>
      </c>
      <c r="H14" s="83">
        <v>0.62645</v>
      </c>
      <c r="I14" s="44">
        <v>0.89203</v>
      </c>
    </row>
    <row r="15" ht="18.75" customHeight="1">
      <c r="A15" s="1"/>
      <c r="B15" s="19"/>
      <c r="C15" s="20" t="s">
        <v>24</v>
      </c>
      <c r="D15" s="84" t="s">
        <v>9</v>
      </c>
      <c r="E15" s="85">
        <v>0.89333</v>
      </c>
      <c r="F15" s="86">
        <v>0.90635</v>
      </c>
      <c r="G15" s="86">
        <v>0.89976</v>
      </c>
      <c r="H15" s="87">
        <v>0.62239</v>
      </c>
      <c r="I15" s="31">
        <v>0.89333</v>
      </c>
    </row>
    <row r="16" ht="18.75" customHeight="1">
      <c r="A16" s="1"/>
      <c r="B16" s="19"/>
      <c r="C16" s="26"/>
      <c r="D16" s="88" t="s">
        <v>10</v>
      </c>
      <c r="E16" s="89">
        <v>0.88969</v>
      </c>
      <c r="F16" s="3">
        <v>0.90029</v>
      </c>
      <c r="G16" s="3">
        <v>0.89489</v>
      </c>
      <c r="H16" s="90">
        <v>0.62573</v>
      </c>
      <c r="I16" s="31">
        <v>0.88969</v>
      </c>
    </row>
    <row r="17" ht="18.75" customHeight="1">
      <c r="A17" s="1"/>
      <c r="B17" s="19"/>
      <c r="C17" s="26"/>
      <c r="D17" s="88" t="s">
        <v>11</v>
      </c>
      <c r="E17" s="89">
        <v>0.89126</v>
      </c>
      <c r="F17" s="3">
        <v>0.90284</v>
      </c>
      <c r="G17" s="3">
        <v>0.89692</v>
      </c>
      <c r="H17" s="90">
        <v>0.61944</v>
      </c>
      <c r="I17" s="31">
        <v>0.89126</v>
      </c>
    </row>
    <row r="18" ht="18.75" customHeight="1">
      <c r="A18" s="1"/>
      <c r="B18" s="19"/>
      <c r="C18" s="26"/>
      <c r="D18" s="88" t="s">
        <v>12</v>
      </c>
      <c r="E18" s="89">
        <v>0.89366</v>
      </c>
      <c r="F18" s="3">
        <v>0.9084</v>
      </c>
      <c r="G18" s="3">
        <v>0.90092</v>
      </c>
      <c r="H18" s="90">
        <v>0.63233</v>
      </c>
      <c r="I18" s="31">
        <v>0.89366</v>
      </c>
    </row>
    <row r="19" ht="18.75" customHeight="1">
      <c r="A19" s="1"/>
      <c r="B19" s="19"/>
      <c r="C19" s="26"/>
      <c r="D19" s="88" t="s">
        <v>13</v>
      </c>
      <c r="E19" s="89">
        <v>0.89015</v>
      </c>
      <c r="F19" s="3">
        <v>0.90092</v>
      </c>
      <c r="G19" s="3">
        <v>0.89549</v>
      </c>
      <c r="H19" s="90">
        <v>0.63325</v>
      </c>
      <c r="I19" s="31">
        <v>0.89015</v>
      </c>
    </row>
    <row r="20" ht="18.75" customHeight="1">
      <c r="A20" s="1"/>
      <c r="B20" s="19"/>
      <c r="C20" s="26"/>
      <c r="D20" s="88" t="s">
        <v>14</v>
      </c>
      <c r="E20" s="89">
        <v>0.89308</v>
      </c>
      <c r="F20" s="3">
        <v>0.90492</v>
      </c>
      <c r="G20" s="3">
        <v>0.89889</v>
      </c>
      <c r="H20" s="90">
        <v>0.62645</v>
      </c>
      <c r="I20" s="31">
        <v>0.89308</v>
      </c>
    </row>
    <row r="21" ht="18.75" customHeight="1">
      <c r="A21" s="1"/>
      <c r="B21" s="19"/>
      <c r="C21" s="26"/>
      <c r="D21" s="88" t="s">
        <v>15</v>
      </c>
      <c r="E21" s="89">
        <v>0.89023</v>
      </c>
      <c r="F21" s="3">
        <v>0.90786</v>
      </c>
      <c r="G21" s="3">
        <v>0.8989</v>
      </c>
      <c r="H21" s="90">
        <v>0.62104</v>
      </c>
      <c r="I21" s="31">
        <v>0.89023</v>
      </c>
    </row>
    <row r="22" ht="18.75" customHeight="1">
      <c r="A22" s="1"/>
      <c r="B22" s="19"/>
      <c r="C22" s="32"/>
      <c r="D22" s="91" t="s">
        <v>16</v>
      </c>
      <c r="E22" s="92">
        <v>0.89538</v>
      </c>
      <c r="F22" s="93">
        <v>0.9046</v>
      </c>
      <c r="G22" s="93">
        <v>0.89991</v>
      </c>
      <c r="H22" s="94">
        <v>0.63184</v>
      </c>
      <c r="I22" s="47">
        <v>0.89538</v>
      </c>
    </row>
    <row r="23" ht="18.75" customHeight="1">
      <c r="A23" s="1"/>
      <c r="B23" s="19"/>
      <c r="C23" s="21" t="s">
        <v>25</v>
      </c>
      <c r="D23" s="88" t="s">
        <v>18</v>
      </c>
      <c r="E23" s="89">
        <v>0.90848</v>
      </c>
      <c r="F23" s="3">
        <v>0.92566</v>
      </c>
      <c r="G23" s="3">
        <v>0.91696</v>
      </c>
      <c r="H23" s="90">
        <v>0.64547</v>
      </c>
      <c r="I23" s="31">
        <v>0.90848</v>
      </c>
    </row>
    <row r="24" ht="18.75" customHeight="1">
      <c r="A24" s="1"/>
      <c r="B24" s="37"/>
      <c r="C24" s="48"/>
      <c r="D24" s="49" t="s">
        <v>28</v>
      </c>
      <c r="E24" s="89">
        <v>0.87558</v>
      </c>
      <c r="F24" s="3">
        <v>0.88346</v>
      </c>
      <c r="G24" s="3">
        <v>0.87943</v>
      </c>
      <c r="H24" s="90">
        <v>0.60744</v>
      </c>
      <c r="I24" s="41">
        <v>0.87558</v>
      </c>
    </row>
    <row r="25" ht="18.75" customHeight="1">
      <c r="A25" s="1"/>
      <c r="B25" s="79" t="s">
        <v>29</v>
      </c>
      <c r="C25" s="95" t="s">
        <v>7</v>
      </c>
      <c r="D25" s="51"/>
      <c r="E25" s="76">
        <v>0.87228</v>
      </c>
      <c r="F25" s="77">
        <v>0.89197</v>
      </c>
      <c r="G25" s="77">
        <v>0.88195</v>
      </c>
      <c r="H25" s="78">
        <v>0.60601</v>
      </c>
      <c r="I25" s="44">
        <v>0.87228</v>
      </c>
    </row>
    <row r="26" ht="18.75" customHeight="1">
      <c r="A26" s="1"/>
      <c r="B26" s="19"/>
      <c r="C26" s="20" t="s">
        <v>24</v>
      </c>
      <c r="D26" s="21" t="s">
        <v>9</v>
      </c>
      <c r="E26" s="22">
        <v>0.87211</v>
      </c>
      <c r="F26" s="23">
        <v>0.89238</v>
      </c>
      <c r="G26" s="23">
        <v>0.88208</v>
      </c>
      <c r="H26" s="24">
        <v>0.60928</v>
      </c>
      <c r="I26" s="31">
        <v>0.87211</v>
      </c>
    </row>
    <row r="27" ht="18.75" customHeight="1">
      <c r="A27" s="1"/>
      <c r="B27" s="19"/>
      <c r="C27" s="26"/>
      <c r="D27" s="27" t="s">
        <v>10</v>
      </c>
      <c r="E27" s="28">
        <v>0.86864</v>
      </c>
      <c r="F27" s="29">
        <v>0.89117</v>
      </c>
      <c r="G27" s="29">
        <v>0.87968</v>
      </c>
      <c r="H27" s="30">
        <v>0.60456</v>
      </c>
      <c r="I27" s="31">
        <v>0.86864</v>
      </c>
    </row>
    <row r="28" ht="18.75" customHeight="1">
      <c r="A28" s="1"/>
      <c r="B28" s="19"/>
      <c r="C28" s="26"/>
      <c r="D28" s="27" t="s">
        <v>11</v>
      </c>
      <c r="E28" s="28">
        <v>0.87139</v>
      </c>
      <c r="F28" s="29">
        <v>0.88995</v>
      </c>
      <c r="G28" s="29">
        <v>0.88051</v>
      </c>
      <c r="H28" s="30">
        <v>0.60363</v>
      </c>
      <c r="I28" s="31">
        <v>0.87139</v>
      </c>
    </row>
    <row r="29" ht="18.75" customHeight="1">
      <c r="A29" s="1"/>
      <c r="B29" s="19"/>
      <c r="C29" s="26"/>
      <c r="D29" s="27" t="s">
        <v>12</v>
      </c>
      <c r="E29" s="28">
        <v>0.87529</v>
      </c>
      <c r="F29" s="29">
        <v>0.89265</v>
      </c>
      <c r="G29" s="29">
        <v>0.88384</v>
      </c>
      <c r="H29" s="30">
        <v>0.61026</v>
      </c>
      <c r="I29" s="31">
        <v>0.87529</v>
      </c>
    </row>
    <row r="30" ht="18.75" customHeight="1">
      <c r="A30" s="1"/>
      <c r="B30" s="19"/>
      <c r="C30" s="26"/>
      <c r="D30" s="27" t="s">
        <v>13</v>
      </c>
      <c r="E30" s="28">
        <v>0.87423</v>
      </c>
      <c r="F30" s="29">
        <v>0.89141</v>
      </c>
      <c r="G30" s="29">
        <v>0.88268</v>
      </c>
      <c r="H30" s="30">
        <v>0.60836</v>
      </c>
      <c r="I30" s="31">
        <v>0.87423</v>
      </c>
    </row>
    <row r="31" ht="18.75" customHeight="1">
      <c r="A31" s="1"/>
      <c r="B31" s="19"/>
      <c r="C31" s="26"/>
      <c r="D31" s="27" t="s">
        <v>14</v>
      </c>
      <c r="E31" s="28">
        <v>0.87039</v>
      </c>
      <c r="F31" s="29">
        <v>0.88955</v>
      </c>
      <c r="G31" s="29">
        <v>0.87981</v>
      </c>
      <c r="H31" s="30">
        <v>0.60211</v>
      </c>
      <c r="I31" s="31">
        <v>0.87039</v>
      </c>
    </row>
    <row r="32" ht="18.75" customHeight="1">
      <c r="A32" s="1"/>
      <c r="B32" s="19"/>
      <c r="C32" s="26"/>
      <c r="D32" s="27" t="s">
        <v>15</v>
      </c>
      <c r="E32" s="28">
        <v>0.87165</v>
      </c>
      <c r="F32" s="29">
        <v>0.89348</v>
      </c>
      <c r="G32" s="29">
        <v>0.88237</v>
      </c>
      <c r="H32" s="30">
        <v>0.60186</v>
      </c>
      <c r="I32" s="31">
        <v>0.87165</v>
      </c>
    </row>
    <row r="33" ht="18.75" customHeight="1">
      <c r="A33" s="1"/>
      <c r="B33" s="19"/>
      <c r="C33" s="32"/>
      <c r="D33" s="33" t="s">
        <v>16</v>
      </c>
      <c r="E33" s="34">
        <v>0.87478</v>
      </c>
      <c r="F33" s="35">
        <v>0.89558</v>
      </c>
      <c r="G33" s="35">
        <v>0.88496</v>
      </c>
      <c r="H33" s="36">
        <v>0.60878</v>
      </c>
      <c r="I33" s="47">
        <v>0.87478</v>
      </c>
    </row>
    <row r="34" ht="18.75" customHeight="1">
      <c r="A34" s="1"/>
      <c r="B34" s="19"/>
      <c r="C34" s="20" t="s">
        <v>25</v>
      </c>
      <c r="D34" s="21" t="s">
        <v>18</v>
      </c>
      <c r="E34" s="22">
        <v>0.87933</v>
      </c>
      <c r="F34" s="23">
        <v>0.90436</v>
      </c>
      <c r="G34" s="23">
        <v>0.89163</v>
      </c>
      <c r="H34" s="24">
        <v>0.61283</v>
      </c>
      <c r="I34" s="31">
        <v>0.87933</v>
      </c>
    </row>
    <row r="35" ht="18.75" customHeight="1">
      <c r="A35" s="1"/>
      <c r="B35" s="37"/>
      <c r="C35" s="52"/>
      <c r="D35" s="49" t="s">
        <v>26</v>
      </c>
      <c r="E35" s="38">
        <v>0.86524</v>
      </c>
      <c r="F35" s="39">
        <v>0.87957</v>
      </c>
      <c r="G35" s="39">
        <v>0.87228</v>
      </c>
      <c r="H35" s="40">
        <v>0.5992</v>
      </c>
      <c r="I35" s="41">
        <v>0.86524</v>
      </c>
    </row>
    <row r="36" ht="18.75" customHeight="1">
      <c r="A36" s="1"/>
      <c r="B36" s="96" t="s">
        <v>20</v>
      </c>
      <c r="C36" s="97" t="s">
        <v>7</v>
      </c>
      <c r="D36" s="55"/>
      <c r="E36" s="98">
        <v>0.86056</v>
      </c>
      <c r="F36" s="98">
        <v>0.88585</v>
      </c>
      <c r="G36" s="98">
        <v>0.87292</v>
      </c>
      <c r="H36" s="99">
        <v>0.59555</v>
      </c>
      <c r="I36" s="44">
        <v>0.86056</v>
      </c>
    </row>
    <row r="37" ht="18.75" customHeight="1">
      <c r="A37" s="1"/>
      <c r="B37" s="58"/>
      <c r="C37" s="100" t="s">
        <v>24</v>
      </c>
      <c r="D37" s="101" t="s">
        <v>9</v>
      </c>
      <c r="E37" s="102">
        <v>0.86065</v>
      </c>
      <c r="F37" s="102">
        <v>0.88709</v>
      </c>
      <c r="G37" s="102">
        <v>0.87357</v>
      </c>
      <c r="H37" s="103">
        <v>0.59934</v>
      </c>
      <c r="I37" s="31">
        <v>0.86065</v>
      </c>
    </row>
    <row r="38" ht="18.75" customHeight="1">
      <c r="A38" s="1"/>
      <c r="B38" s="58"/>
      <c r="C38" s="63"/>
      <c r="D38" s="101" t="s">
        <v>10</v>
      </c>
      <c r="E38" s="102">
        <v>0.85983</v>
      </c>
      <c r="F38" s="102">
        <v>0.88284</v>
      </c>
      <c r="G38" s="102">
        <v>0.87108</v>
      </c>
      <c r="H38" s="103">
        <v>0.59276</v>
      </c>
      <c r="I38" s="31">
        <v>0.85983</v>
      </c>
    </row>
    <row r="39" ht="18.75" customHeight="1">
      <c r="A39" s="1"/>
      <c r="B39" s="58"/>
      <c r="C39" s="63"/>
      <c r="D39" s="101" t="s">
        <v>11</v>
      </c>
      <c r="E39" s="102">
        <v>0.85775</v>
      </c>
      <c r="F39" s="102">
        <v>0.88191</v>
      </c>
      <c r="G39" s="102">
        <v>0.86949</v>
      </c>
      <c r="H39" s="103">
        <v>0.59024</v>
      </c>
      <c r="I39" s="31">
        <v>0.85775</v>
      </c>
    </row>
    <row r="40" ht="18.75" customHeight="1">
      <c r="A40" s="1"/>
      <c r="B40" s="58"/>
      <c r="C40" s="63"/>
      <c r="D40" s="101" t="s">
        <v>12</v>
      </c>
      <c r="E40" s="102">
        <v>0.86779</v>
      </c>
      <c r="F40" s="102">
        <v>0.89294</v>
      </c>
      <c r="G40" s="102">
        <v>0.88013</v>
      </c>
      <c r="H40" s="103">
        <v>0.60657</v>
      </c>
      <c r="I40" s="31">
        <v>0.86779</v>
      </c>
    </row>
    <row r="41" ht="18.75" customHeight="1">
      <c r="A41" s="1"/>
      <c r="B41" s="58"/>
      <c r="C41" s="63"/>
      <c r="D41" s="101" t="s">
        <v>13</v>
      </c>
      <c r="E41" s="102">
        <v>0.86121</v>
      </c>
      <c r="F41" s="102">
        <v>0.88932</v>
      </c>
      <c r="G41" s="102">
        <v>0.87498</v>
      </c>
      <c r="H41" s="103">
        <v>0.59931</v>
      </c>
      <c r="I41" s="31">
        <v>0.86121</v>
      </c>
    </row>
    <row r="42" ht="18.75" customHeight="1">
      <c r="A42" s="1"/>
      <c r="B42" s="58"/>
      <c r="C42" s="63"/>
      <c r="D42" s="101" t="s">
        <v>14</v>
      </c>
      <c r="E42" s="102">
        <v>0.8594</v>
      </c>
      <c r="F42" s="102">
        <v>0.88493</v>
      </c>
      <c r="G42" s="102">
        <v>0.87184</v>
      </c>
      <c r="H42" s="103">
        <v>0.58817</v>
      </c>
      <c r="I42" s="31">
        <v>0.8594</v>
      </c>
    </row>
    <row r="43" ht="18.75" customHeight="1">
      <c r="A43" s="1"/>
      <c r="B43" s="58"/>
      <c r="C43" s="63"/>
      <c r="D43" s="101" t="s">
        <v>15</v>
      </c>
      <c r="E43" s="102">
        <v>0.8568</v>
      </c>
      <c r="F43" s="102">
        <v>0.88276</v>
      </c>
      <c r="G43" s="102">
        <v>0.8695</v>
      </c>
      <c r="H43" s="103">
        <v>0.58941</v>
      </c>
      <c r="I43" s="31">
        <v>0.8568</v>
      </c>
    </row>
    <row r="44" ht="18.75" customHeight="1">
      <c r="A44" s="1"/>
      <c r="B44" s="58"/>
      <c r="C44" s="64"/>
      <c r="D44" s="104" t="s">
        <v>16</v>
      </c>
      <c r="E44" s="105">
        <v>0.86132</v>
      </c>
      <c r="F44" s="105">
        <v>0.88493</v>
      </c>
      <c r="G44" s="105">
        <v>0.87289</v>
      </c>
      <c r="H44" s="106">
        <v>0.59953</v>
      </c>
      <c r="I44" s="47">
        <v>0.86132</v>
      </c>
    </row>
    <row r="45" ht="18.75" customHeight="1">
      <c r="A45" s="1"/>
      <c r="B45" s="58"/>
      <c r="C45" s="100" t="s">
        <v>25</v>
      </c>
      <c r="D45" s="101" t="s">
        <v>18</v>
      </c>
      <c r="E45" s="102">
        <v>0.86678</v>
      </c>
      <c r="F45" s="102">
        <v>0.89874</v>
      </c>
      <c r="G45" s="102">
        <v>0.8824</v>
      </c>
      <c r="H45" s="103">
        <v>0.60025</v>
      </c>
      <c r="I45" s="31">
        <v>0.86678</v>
      </c>
    </row>
    <row r="46" ht="18.75" customHeight="1">
      <c r="A46" s="1"/>
      <c r="B46" s="68"/>
      <c r="C46" s="69"/>
      <c r="D46" s="107" t="s">
        <v>26</v>
      </c>
      <c r="E46" s="108">
        <v>0.85434</v>
      </c>
      <c r="F46" s="108">
        <v>0.87296</v>
      </c>
      <c r="G46" s="108">
        <v>0.86345</v>
      </c>
      <c r="H46" s="109">
        <v>0.59084</v>
      </c>
      <c r="I46" s="41">
        <v>0.85434</v>
      </c>
    </row>
    <row r="47" ht="18.75" customHeight="1">
      <c r="A47" s="1"/>
      <c r="B47" s="74" t="s">
        <v>6</v>
      </c>
      <c r="C47" s="95" t="s">
        <v>7</v>
      </c>
      <c r="D47" s="51"/>
      <c r="E47" s="76">
        <v>0.85694</v>
      </c>
      <c r="F47" s="77">
        <v>0.88967</v>
      </c>
      <c r="G47" s="77">
        <v>0.87293</v>
      </c>
      <c r="H47" s="78">
        <v>0.58849</v>
      </c>
      <c r="I47" s="44">
        <v>0.85694</v>
      </c>
    </row>
    <row r="48" ht="18.75" customHeight="1">
      <c r="A48" s="1"/>
      <c r="B48" s="19"/>
      <c r="C48" s="20" t="s">
        <v>24</v>
      </c>
      <c r="D48" s="21" t="s">
        <v>9</v>
      </c>
      <c r="E48" s="22">
        <v>0.85959</v>
      </c>
      <c r="F48" s="23">
        <v>0.89036</v>
      </c>
      <c r="G48" s="23">
        <v>0.87465</v>
      </c>
      <c r="H48" s="24">
        <v>0.5937</v>
      </c>
      <c r="I48" s="31">
        <v>0.85959</v>
      </c>
    </row>
    <row r="49" ht="18.75" customHeight="1">
      <c r="A49" s="1"/>
      <c r="B49" s="19"/>
      <c r="C49" s="26"/>
      <c r="D49" s="27" t="s">
        <v>10</v>
      </c>
      <c r="E49" s="28">
        <v>0.85543</v>
      </c>
      <c r="F49" s="29">
        <v>0.88926</v>
      </c>
      <c r="G49" s="29">
        <v>0.87197</v>
      </c>
      <c r="H49" s="30">
        <v>0.58215</v>
      </c>
      <c r="I49" s="31">
        <v>0.85543</v>
      </c>
    </row>
    <row r="50" ht="18.75" customHeight="1">
      <c r="A50" s="1"/>
      <c r="B50" s="19"/>
      <c r="C50" s="26"/>
      <c r="D50" s="27" t="s">
        <v>11</v>
      </c>
      <c r="E50" s="28">
        <v>0.85638</v>
      </c>
      <c r="F50" s="29">
        <v>0.89104</v>
      </c>
      <c r="G50" s="29">
        <v>0.87327</v>
      </c>
      <c r="H50" s="30">
        <v>0.58767</v>
      </c>
      <c r="I50" s="31">
        <v>0.85638</v>
      </c>
    </row>
    <row r="51" ht="18.75" customHeight="1">
      <c r="A51" s="1"/>
      <c r="B51" s="19"/>
      <c r="C51" s="26"/>
      <c r="D51" s="27" t="s">
        <v>12</v>
      </c>
      <c r="E51" s="28">
        <v>0.85751</v>
      </c>
      <c r="F51" s="29">
        <v>0.89123</v>
      </c>
      <c r="G51" s="29">
        <v>0.874</v>
      </c>
      <c r="H51" s="30">
        <v>0.58937</v>
      </c>
      <c r="I51" s="31">
        <v>0.85751</v>
      </c>
    </row>
    <row r="52" ht="18.75" customHeight="1">
      <c r="A52" s="1"/>
      <c r="B52" s="19"/>
      <c r="C52" s="26"/>
      <c r="D52" s="27" t="s">
        <v>13</v>
      </c>
      <c r="E52" s="28">
        <v>0.85059</v>
      </c>
      <c r="F52" s="29">
        <v>0.88663</v>
      </c>
      <c r="G52" s="29">
        <v>0.86818</v>
      </c>
      <c r="H52" s="30">
        <v>0.58796</v>
      </c>
      <c r="I52" s="31">
        <v>0.85059</v>
      </c>
    </row>
    <row r="53" ht="18.75" customHeight="1">
      <c r="A53" s="1"/>
      <c r="B53" s="19"/>
      <c r="C53" s="26"/>
      <c r="D53" s="27" t="s">
        <v>14</v>
      </c>
      <c r="E53" s="28">
        <v>0.8603</v>
      </c>
      <c r="F53" s="29">
        <v>0.88934</v>
      </c>
      <c r="G53" s="29">
        <v>0.87449</v>
      </c>
      <c r="H53" s="30">
        <v>0.59016</v>
      </c>
      <c r="I53" s="31">
        <v>0.8603</v>
      </c>
    </row>
    <row r="54" ht="18.75" customHeight="1">
      <c r="A54" s="1"/>
      <c r="B54" s="19"/>
      <c r="C54" s="26"/>
      <c r="D54" s="27" t="s">
        <v>15</v>
      </c>
      <c r="E54" s="28">
        <v>0.85513</v>
      </c>
      <c r="F54" s="29">
        <v>0.88956</v>
      </c>
      <c r="G54" s="29">
        <v>0.87195</v>
      </c>
      <c r="H54" s="30">
        <v>0.58536</v>
      </c>
      <c r="I54" s="31">
        <v>0.85513</v>
      </c>
    </row>
    <row r="55" ht="18.75" customHeight="1">
      <c r="A55" s="1"/>
      <c r="B55" s="19"/>
      <c r="C55" s="32"/>
      <c r="D55" s="33" t="s">
        <v>16</v>
      </c>
      <c r="E55" s="34">
        <v>0.86138</v>
      </c>
      <c r="F55" s="35">
        <v>0.89003</v>
      </c>
      <c r="G55" s="35">
        <v>0.87537</v>
      </c>
      <c r="H55" s="36">
        <v>0.5922</v>
      </c>
      <c r="I55" s="47">
        <v>0.86138</v>
      </c>
    </row>
    <row r="56" ht="18.75" customHeight="1">
      <c r="A56" s="1"/>
      <c r="B56" s="19"/>
      <c r="C56" s="20" t="s">
        <v>25</v>
      </c>
      <c r="D56" s="21" t="s">
        <v>18</v>
      </c>
      <c r="E56" s="22">
        <v>0.86354</v>
      </c>
      <c r="F56" s="23">
        <v>0.90231</v>
      </c>
      <c r="G56" s="23">
        <v>0.88246</v>
      </c>
      <c r="H56" s="24">
        <v>0.59267</v>
      </c>
      <c r="I56" s="31">
        <v>0.86354</v>
      </c>
    </row>
    <row r="57" ht="18.75" customHeight="1">
      <c r="A57" s="1"/>
      <c r="B57" s="37"/>
      <c r="C57" s="52"/>
      <c r="D57" s="49" t="s">
        <v>26</v>
      </c>
      <c r="E57" s="38">
        <v>0.85033</v>
      </c>
      <c r="F57" s="39">
        <v>0.87703</v>
      </c>
      <c r="G57" s="39">
        <v>0.8634</v>
      </c>
      <c r="H57" s="40">
        <v>0.58431</v>
      </c>
      <c r="I57" s="41">
        <v>0.85033</v>
      </c>
    </row>
    <row r="58">
      <c r="A58" s="73"/>
      <c r="B58" s="110"/>
      <c r="C58" s="2"/>
      <c r="D58" s="2"/>
      <c r="I58" s="2"/>
    </row>
    <row r="59">
      <c r="A59" s="73"/>
      <c r="B59" s="110"/>
      <c r="C59" s="2"/>
      <c r="D59" s="2"/>
      <c r="I59" s="2"/>
    </row>
    <row r="60">
      <c r="A60" s="73"/>
      <c r="B60" s="110"/>
      <c r="C60" s="2"/>
      <c r="D60" s="2"/>
      <c r="I60" s="2"/>
    </row>
    <row r="61">
      <c r="A61" s="73"/>
      <c r="B61" s="110"/>
      <c r="C61" s="2"/>
      <c r="D61" s="2"/>
      <c r="I61" s="2"/>
    </row>
    <row r="62">
      <c r="A62" s="73"/>
      <c r="B62" s="110"/>
      <c r="C62" s="2"/>
      <c r="D62" s="2"/>
      <c r="I62" s="2"/>
    </row>
    <row r="63">
      <c r="A63" s="73"/>
      <c r="B63" s="110"/>
      <c r="C63" s="2"/>
      <c r="D63" s="2"/>
      <c r="I63" s="2"/>
    </row>
    <row r="64">
      <c r="A64" s="73"/>
      <c r="B64" s="110"/>
      <c r="C64" s="2"/>
      <c r="D64" s="2"/>
      <c r="I64" s="2"/>
    </row>
    <row r="65">
      <c r="A65" s="73"/>
      <c r="B65" s="110"/>
      <c r="C65" s="2"/>
      <c r="D65" s="2"/>
      <c r="I65" s="2"/>
    </row>
    <row r="66">
      <c r="A66" s="73"/>
      <c r="B66" s="110"/>
      <c r="C66" s="2"/>
      <c r="D66" s="2"/>
      <c r="I66" s="2"/>
    </row>
    <row r="67">
      <c r="A67" s="73"/>
      <c r="B67" s="110"/>
      <c r="C67" s="2"/>
      <c r="D67" s="2"/>
      <c r="I67" s="2"/>
    </row>
    <row r="68">
      <c r="A68" s="73"/>
      <c r="B68" s="110"/>
      <c r="C68" s="2"/>
      <c r="D68" s="2"/>
      <c r="I68" s="2"/>
    </row>
    <row r="69">
      <c r="A69" s="73"/>
      <c r="B69" s="110"/>
      <c r="C69" s="2"/>
      <c r="D69" s="2"/>
      <c r="I69" s="2"/>
    </row>
    <row r="70">
      <c r="A70" s="73"/>
      <c r="B70" s="110"/>
      <c r="C70" s="2"/>
      <c r="D70" s="2"/>
      <c r="I70" s="2"/>
    </row>
    <row r="71">
      <c r="A71" s="73"/>
      <c r="B71" s="110"/>
      <c r="C71" s="2"/>
      <c r="D71" s="2"/>
      <c r="I71" s="2"/>
    </row>
    <row r="72">
      <c r="A72" s="73"/>
      <c r="B72" s="110"/>
      <c r="C72" s="2"/>
      <c r="D72" s="2"/>
      <c r="I72" s="2"/>
    </row>
    <row r="73">
      <c r="A73" s="73"/>
      <c r="B73" s="110"/>
      <c r="C73" s="2"/>
      <c r="D73" s="2"/>
      <c r="I73" s="2"/>
    </row>
    <row r="74">
      <c r="A74" s="73"/>
      <c r="B74" s="110"/>
      <c r="C74" s="2"/>
      <c r="D74" s="2"/>
      <c r="I74" s="2"/>
    </row>
    <row r="75">
      <c r="A75" s="73"/>
      <c r="B75" s="110"/>
      <c r="C75" s="2"/>
      <c r="D75" s="2"/>
      <c r="I75" s="2"/>
    </row>
    <row r="76">
      <c r="A76" s="73"/>
      <c r="B76" s="110"/>
      <c r="C76" s="2"/>
      <c r="D76" s="2"/>
      <c r="I76" s="2"/>
    </row>
    <row r="77">
      <c r="A77" s="73"/>
      <c r="B77" s="110"/>
      <c r="C77" s="2"/>
      <c r="D77" s="2"/>
      <c r="I77" s="2"/>
    </row>
    <row r="78">
      <c r="A78" s="73"/>
      <c r="B78" s="110"/>
      <c r="C78" s="2"/>
      <c r="D78" s="2"/>
      <c r="I78" s="2"/>
    </row>
    <row r="79">
      <c r="A79" s="73"/>
      <c r="B79" s="110"/>
      <c r="C79" s="2"/>
      <c r="D79" s="2"/>
      <c r="I79" s="2"/>
    </row>
    <row r="80">
      <c r="A80" s="73"/>
      <c r="B80" s="110"/>
      <c r="C80" s="2"/>
      <c r="D80" s="2"/>
      <c r="I80" s="2"/>
    </row>
    <row r="81">
      <c r="A81" s="73"/>
      <c r="B81" s="110"/>
      <c r="C81" s="2"/>
      <c r="D81" s="2"/>
      <c r="I81" s="2"/>
    </row>
    <row r="82">
      <c r="A82" s="73"/>
      <c r="B82" s="110"/>
      <c r="C82" s="2"/>
      <c r="D82" s="2"/>
      <c r="I82" s="2"/>
    </row>
    <row r="83">
      <c r="A83" s="73"/>
      <c r="B83" s="110"/>
      <c r="C83" s="2"/>
      <c r="D83" s="2"/>
      <c r="I83" s="2"/>
    </row>
    <row r="84">
      <c r="A84" s="73"/>
      <c r="B84" s="110"/>
      <c r="C84" s="2"/>
      <c r="D84" s="2"/>
      <c r="I84" s="2"/>
    </row>
    <row r="85">
      <c r="A85" s="73"/>
      <c r="B85" s="110"/>
      <c r="C85" s="2"/>
      <c r="D85" s="2"/>
      <c r="I85" s="2"/>
    </row>
    <row r="86">
      <c r="A86" s="73"/>
      <c r="B86" s="110"/>
      <c r="C86" s="2"/>
      <c r="D86" s="2"/>
      <c r="I86" s="2"/>
    </row>
    <row r="87">
      <c r="A87" s="73"/>
      <c r="B87" s="110"/>
      <c r="C87" s="2"/>
      <c r="D87" s="2"/>
      <c r="I87" s="2"/>
    </row>
    <row r="88">
      <c r="A88" s="73"/>
      <c r="B88" s="110"/>
      <c r="C88" s="2"/>
      <c r="D88" s="2"/>
      <c r="I88" s="2"/>
    </row>
    <row r="89">
      <c r="A89" s="73"/>
      <c r="B89" s="110"/>
      <c r="C89" s="2"/>
      <c r="D89" s="2"/>
      <c r="I89" s="2"/>
    </row>
    <row r="90">
      <c r="A90" s="73"/>
      <c r="B90" s="110"/>
      <c r="C90" s="2"/>
      <c r="D90" s="2"/>
      <c r="I90" s="2"/>
    </row>
    <row r="91">
      <c r="A91" s="73"/>
      <c r="B91" s="110"/>
      <c r="C91" s="2"/>
      <c r="D91" s="2"/>
      <c r="I91" s="2"/>
    </row>
    <row r="92">
      <c r="A92" s="73"/>
      <c r="B92" s="110"/>
      <c r="C92" s="2"/>
      <c r="D92" s="2"/>
      <c r="I92" s="2"/>
    </row>
    <row r="93">
      <c r="A93" s="73"/>
      <c r="B93" s="110"/>
      <c r="C93" s="2"/>
      <c r="D93" s="2"/>
      <c r="I93" s="2"/>
    </row>
    <row r="94">
      <c r="A94" s="73"/>
      <c r="B94" s="110"/>
      <c r="C94" s="2"/>
      <c r="D94" s="2"/>
      <c r="I94" s="2"/>
    </row>
    <row r="95">
      <c r="A95" s="73"/>
      <c r="B95" s="110"/>
      <c r="C95" s="2"/>
      <c r="D95" s="2"/>
      <c r="I95" s="2"/>
    </row>
    <row r="96">
      <c r="A96" s="73"/>
      <c r="B96" s="110"/>
      <c r="C96" s="2"/>
      <c r="D96" s="2"/>
      <c r="I96" s="2"/>
    </row>
    <row r="97">
      <c r="A97" s="73"/>
      <c r="B97" s="110"/>
      <c r="C97" s="2"/>
      <c r="D97" s="2"/>
      <c r="I97" s="2"/>
    </row>
    <row r="98">
      <c r="A98" s="73"/>
      <c r="B98" s="110"/>
      <c r="C98" s="2"/>
      <c r="D98" s="2"/>
      <c r="I98" s="2"/>
    </row>
    <row r="99">
      <c r="A99" s="73"/>
      <c r="B99" s="110"/>
      <c r="C99" s="2"/>
      <c r="D99" s="2"/>
      <c r="I99" s="2"/>
    </row>
    <row r="100">
      <c r="A100" s="73"/>
      <c r="B100" s="110"/>
      <c r="C100" s="2"/>
      <c r="D100" s="2"/>
      <c r="I100" s="2"/>
    </row>
    <row r="101">
      <c r="A101" s="73"/>
      <c r="B101" s="110"/>
      <c r="C101" s="2"/>
      <c r="D101" s="2"/>
      <c r="I101" s="2"/>
    </row>
    <row r="102">
      <c r="A102" s="73"/>
      <c r="B102" s="110"/>
      <c r="C102" s="2"/>
      <c r="D102" s="2"/>
      <c r="I102" s="2"/>
    </row>
    <row r="103">
      <c r="A103" s="73"/>
      <c r="B103" s="110"/>
      <c r="C103" s="2"/>
      <c r="D103" s="2"/>
      <c r="I103" s="2"/>
    </row>
    <row r="104">
      <c r="A104" s="73"/>
      <c r="B104" s="110"/>
      <c r="C104" s="2"/>
      <c r="D104" s="2"/>
      <c r="I104" s="2"/>
    </row>
    <row r="105">
      <c r="A105" s="73"/>
      <c r="B105" s="110"/>
      <c r="C105" s="2"/>
      <c r="D105" s="2"/>
      <c r="I105" s="2"/>
    </row>
    <row r="106">
      <c r="A106" s="73"/>
      <c r="B106" s="110"/>
      <c r="C106" s="2"/>
      <c r="D106" s="2"/>
      <c r="I106" s="2"/>
    </row>
    <row r="107">
      <c r="A107" s="73"/>
      <c r="B107" s="110"/>
      <c r="C107" s="2"/>
      <c r="D107" s="2"/>
      <c r="I107" s="2"/>
    </row>
    <row r="108">
      <c r="A108" s="73"/>
      <c r="B108" s="110"/>
      <c r="C108" s="2"/>
      <c r="D108" s="2"/>
      <c r="I108" s="2"/>
    </row>
    <row r="109">
      <c r="A109" s="73"/>
      <c r="B109" s="110"/>
      <c r="C109" s="2"/>
      <c r="D109" s="2"/>
      <c r="I109" s="2"/>
    </row>
    <row r="110">
      <c r="A110" s="73"/>
      <c r="B110" s="110"/>
      <c r="C110" s="2"/>
      <c r="D110" s="2"/>
      <c r="I110" s="2"/>
    </row>
    <row r="111">
      <c r="A111" s="73"/>
      <c r="B111" s="110"/>
      <c r="C111" s="2"/>
      <c r="D111" s="2"/>
      <c r="I111" s="2"/>
    </row>
    <row r="112">
      <c r="A112" s="73"/>
      <c r="B112" s="110"/>
      <c r="C112" s="2"/>
      <c r="D112" s="2"/>
      <c r="I112" s="2"/>
    </row>
    <row r="113">
      <c r="A113" s="73"/>
      <c r="B113" s="110"/>
      <c r="C113" s="2"/>
      <c r="D113" s="2"/>
      <c r="I113" s="2"/>
    </row>
    <row r="114">
      <c r="A114" s="73"/>
      <c r="B114" s="110"/>
      <c r="C114" s="2"/>
      <c r="D114" s="2"/>
      <c r="I114" s="2"/>
    </row>
    <row r="115">
      <c r="A115" s="73"/>
      <c r="B115" s="110"/>
      <c r="C115" s="2"/>
      <c r="D115" s="2"/>
      <c r="I115" s="2"/>
    </row>
    <row r="116">
      <c r="A116" s="73"/>
      <c r="B116" s="110"/>
      <c r="C116" s="2"/>
      <c r="D116" s="2"/>
      <c r="I116" s="2"/>
    </row>
    <row r="117">
      <c r="A117" s="73"/>
      <c r="B117" s="110"/>
      <c r="C117" s="2"/>
      <c r="D117" s="2"/>
      <c r="I117" s="2"/>
    </row>
    <row r="118">
      <c r="A118" s="73"/>
      <c r="B118" s="110"/>
      <c r="C118" s="2"/>
      <c r="D118" s="2"/>
      <c r="I118" s="2"/>
    </row>
    <row r="119">
      <c r="A119" s="73"/>
      <c r="B119" s="110"/>
      <c r="C119" s="2"/>
      <c r="D119" s="2"/>
      <c r="I119" s="2"/>
    </row>
    <row r="120">
      <c r="A120" s="73"/>
      <c r="B120" s="110"/>
      <c r="C120" s="2"/>
      <c r="D120" s="2"/>
      <c r="I120" s="2"/>
    </row>
    <row r="121">
      <c r="A121" s="73"/>
      <c r="B121" s="110"/>
      <c r="C121" s="2"/>
      <c r="D121" s="2"/>
      <c r="I121" s="2"/>
    </row>
    <row r="122">
      <c r="A122" s="73"/>
      <c r="B122" s="110"/>
      <c r="C122" s="2"/>
      <c r="D122" s="2"/>
      <c r="I122" s="2"/>
    </row>
    <row r="123">
      <c r="A123" s="73"/>
      <c r="B123" s="110"/>
      <c r="C123" s="2"/>
      <c r="D123" s="2"/>
      <c r="I123" s="2"/>
    </row>
    <row r="124">
      <c r="A124" s="73"/>
      <c r="B124" s="110"/>
      <c r="C124" s="2"/>
      <c r="D124" s="2"/>
      <c r="I124" s="2"/>
    </row>
    <row r="125">
      <c r="A125" s="73"/>
      <c r="B125" s="110"/>
      <c r="C125" s="2"/>
      <c r="D125" s="2"/>
      <c r="I125" s="2"/>
    </row>
    <row r="126">
      <c r="A126" s="73"/>
      <c r="B126" s="110"/>
      <c r="C126" s="2"/>
      <c r="D126" s="2"/>
      <c r="I126" s="2"/>
    </row>
    <row r="127">
      <c r="A127" s="73"/>
      <c r="B127" s="110"/>
      <c r="C127" s="2"/>
      <c r="D127" s="2"/>
      <c r="I127" s="2"/>
    </row>
    <row r="128">
      <c r="A128" s="73"/>
      <c r="B128" s="110"/>
      <c r="C128" s="2"/>
      <c r="D128" s="2"/>
      <c r="I128" s="2"/>
    </row>
    <row r="129">
      <c r="A129" s="73"/>
      <c r="B129" s="110"/>
      <c r="C129" s="2"/>
      <c r="D129" s="2"/>
      <c r="I129" s="2"/>
    </row>
    <row r="130">
      <c r="A130" s="73"/>
      <c r="B130" s="110"/>
      <c r="C130" s="2"/>
      <c r="D130" s="2"/>
      <c r="I130" s="2"/>
    </row>
    <row r="131">
      <c r="A131" s="73"/>
      <c r="B131" s="110"/>
      <c r="C131" s="2"/>
      <c r="D131" s="2"/>
      <c r="I131" s="2"/>
    </row>
    <row r="132">
      <c r="A132" s="73"/>
      <c r="B132" s="110"/>
      <c r="C132" s="2"/>
      <c r="D132" s="2"/>
      <c r="I132" s="2"/>
    </row>
    <row r="133">
      <c r="A133" s="73"/>
      <c r="B133" s="110"/>
      <c r="C133" s="2"/>
      <c r="D133" s="2"/>
      <c r="I133" s="2"/>
    </row>
    <row r="134">
      <c r="A134" s="73"/>
      <c r="B134" s="110"/>
      <c r="C134" s="2"/>
      <c r="D134" s="2"/>
      <c r="I134" s="2"/>
    </row>
    <row r="135">
      <c r="A135" s="73"/>
      <c r="B135" s="110"/>
      <c r="C135" s="2"/>
      <c r="D135" s="2"/>
      <c r="I135" s="2"/>
    </row>
    <row r="136">
      <c r="A136" s="73"/>
      <c r="B136" s="110"/>
      <c r="C136" s="2"/>
      <c r="D136" s="2"/>
      <c r="I136" s="2"/>
    </row>
    <row r="137">
      <c r="A137" s="73"/>
      <c r="B137" s="110"/>
      <c r="C137" s="2"/>
      <c r="D137" s="2"/>
      <c r="I137" s="2"/>
    </row>
    <row r="138">
      <c r="A138" s="73"/>
      <c r="B138" s="110"/>
      <c r="C138" s="2"/>
      <c r="D138" s="2"/>
      <c r="I138" s="2"/>
    </row>
    <row r="139">
      <c r="A139" s="73"/>
      <c r="B139" s="110"/>
      <c r="C139" s="2"/>
      <c r="D139" s="2"/>
      <c r="I139" s="2"/>
    </row>
    <row r="140">
      <c r="A140" s="73"/>
      <c r="B140" s="110"/>
      <c r="C140" s="2"/>
      <c r="D140" s="2"/>
      <c r="I140" s="2"/>
    </row>
    <row r="141">
      <c r="A141" s="73"/>
      <c r="B141" s="110"/>
      <c r="C141" s="2"/>
      <c r="D141" s="2"/>
      <c r="I141" s="2"/>
    </row>
    <row r="142">
      <c r="A142" s="73"/>
      <c r="B142" s="110"/>
      <c r="C142" s="2"/>
      <c r="D142" s="2"/>
      <c r="I142" s="2"/>
    </row>
    <row r="143">
      <c r="A143" s="73"/>
      <c r="B143" s="110"/>
      <c r="C143" s="2"/>
      <c r="D143" s="2"/>
      <c r="I143" s="2"/>
    </row>
    <row r="144">
      <c r="A144" s="73"/>
      <c r="B144" s="110"/>
      <c r="C144" s="2"/>
      <c r="D144" s="2"/>
      <c r="I144" s="2"/>
    </row>
    <row r="145">
      <c r="A145" s="73"/>
      <c r="B145" s="110"/>
      <c r="C145" s="2"/>
      <c r="D145" s="2"/>
      <c r="I145" s="2"/>
    </row>
    <row r="146">
      <c r="A146" s="73"/>
      <c r="B146" s="110"/>
      <c r="C146" s="2"/>
      <c r="D146" s="2"/>
      <c r="I146" s="2"/>
    </row>
    <row r="147">
      <c r="A147" s="73"/>
      <c r="B147" s="110"/>
      <c r="C147" s="2"/>
      <c r="D147" s="2"/>
      <c r="I147" s="2"/>
    </row>
    <row r="148">
      <c r="A148" s="73"/>
      <c r="B148" s="110"/>
      <c r="C148" s="2"/>
      <c r="D148" s="2"/>
      <c r="I148" s="2"/>
    </row>
    <row r="149">
      <c r="A149" s="73"/>
      <c r="B149" s="110"/>
      <c r="C149" s="2"/>
      <c r="D149" s="2"/>
      <c r="I149" s="2"/>
    </row>
    <row r="150">
      <c r="A150" s="73"/>
      <c r="B150" s="110"/>
      <c r="C150" s="2"/>
      <c r="D150" s="2"/>
      <c r="I150" s="2"/>
    </row>
    <row r="151">
      <c r="A151" s="73"/>
      <c r="B151" s="110"/>
      <c r="C151" s="2"/>
      <c r="D151" s="2"/>
      <c r="I151" s="2"/>
    </row>
    <row r="152">
      <c r="A152" s="73"/>
      <c r="B152" s="110"/>
      <c r="C152" s="2"/>
      <c r="D152" s="2"/>
      <c r="I152" s="2"/>
    </row>
    <row r="153">
      <c r="A153" s="73"/>
      <c r="B153" s="110"/>
      <c r="C153" s="2"/>
      <c r="D153" s="2"/>
      <c r="I153" s="2"/>
    </row>
    <row r="154">
      <c r="A154" s="73"/>
      <c r="B154" s="110"/>
      <c r="C154" s="2"/>
      <c r="D154" s="2"/>
      <c r="I154" s="2"/>
    </row>
    <row r="155">
      <c r="A155" s="73"/>
      <c r="B155" s="110"/>
      <c r="C155" s="2"/>
      <c r="D155" s="2"/>
      <c r="I155" s="2"/>
    </row>
    <row r="156">
      <c r="A156" s="73"/>
      <c r="B156" s="110"/>
      <c r="C156" s="2"/>
      <c r="D156" s="2"/>
      <c r="I156" s="2"/>
    </row>
    <row r="157">
      <c r="A157" s="73"/>
      <c r="B157" s="110"/>
      <c r="C157" s="2"/>
      <c r="D157" s="2"/>
      <c r="I157" s="2"/>
    </row>
    <row r="158">
      <c r="A158" s="73"/>
      <c r="B158" s="110"/>
      <c r="C158" s="2"/>
      <c r="D158" s="2"/>
      <c r="I158" s="2"/>
    </row>
    <row r="159">
      <c r="A159" s="73"/>
      <c r="B159" s="110"/>
      <c r="C159" s="2"/>
      <c r="D159" s="2"/>
      <c r="I159" s="2"/>
    </row>
    <row r="160">
      <c r="A160" s="73"/>
      <c r="B160" s="110"/>
      <c r="C160" s="2"/>
      <c r="D160" s="2"/>
      <c r="I160" s="2"/>
    </row>
    <row r="161">
      <c r="A161" s="73"/>
      <c r="B161" s="110"/>
      <c r="C161" s="2"/>
      <c r="D161" s="2"/>
      <c r="I161" s="2"/>
    </row>
    <row r="162">
      <c r="A162" s="73"/>
      <c r="B162" s="110"/>
      <c r="C162" s="2"/>
      <c r="D162" s="2"/>
      <c r="I162" s="2"/>
    </row>
    <row r="163">
      <c r="A163" s="73"/>
      <c r="B163" s="110"/>
      <c r="C163" s="2"/>
      <c r="D163" s="2"/>
      <c r="I163" s="2"/>
    </row>
    <row r="164">
      <c r="A164" s="73"/>
      <c r="B164" s="110"/>
      <c r="C164" s="2"/>
      <c r="D164" s="2"/>
      <c r="I164" s="2"/>
    </row>
    <row r="165">
      <c r="A165" s="73"/>
      <c r="B165" s="110"/>
      <c r="C165" s="2"/>
      <c r="D165" s="2"/>
      <c r="I165" s="2"/>
    </row>
    <row r="166">
      <c r="A166" s="73"/>
      <c r="B166" s="110"/>
      <c r="C166" s="2"/>
      <c r="D166" s="2"/>
      <c r="I166" s="2"/>
    </row>
    <row r="167">
      <c r="A167" s="73"/>
      <c r="B167" s="110"/>
      <c r="C167" s="2"/>
      <c r="D167" s="2"/>
      <c r="I167" s="2"/>
    </row>
    <row r="168">
      <c r="A168" s="73"/>
      <c r="B168" s="110"/>
      <c r="C168" s="2"/>
      <c r="D168" s="2"/>
      <c r="I168" s="2"/>
    </row>
    <row r="169">
      <c r="A169" s="73"/>
      <c r="B169" s="110"/>
      <c r="C169" s="2"/>
      <c r="D169" s="2"/>
      <c r="I169" s="2"/>
    </row>
    <row r="170">
      <c r="A170" s="73"/>
      <c r="B170" s="110"/>
      <c r="C170" s="2"/>
      <c r="D170" s="2"/>
      <c r="I170" s="2"/>
    </row>
    <row r="171">
      <c r="A171" s="73"/>
      <c r="B171" s="110"/>
      <c r="C171" s="2"/>
      <c r="D171" s="2"/>
      <c r="I171" s="2"/>
    </row>
    <row r="172">
      <c r="A172" s="73"/>
      <c r="B172" s="110"/>
      <c r="C172" s="2"/>
      <c r="D172" s="2"/>
      <c r="I172" s="2"/>
    </row>
    <row r="173">
      <c r="A173" s="73"/>
      <c r="B173" s="110"/>
      <c r="C173" s="2"/>
      <c r="D173" s="2"/>
      <c r="I173" s="2"/>
    </row>
    <row r="174">
      <c r="A174" s="73"/>
      <c r="B174" s="110"/>
      <c r="C174" s="2"/>
      <c r="D174" s="2"/>
      <c r="I174" s="2"/>
    </row>
    <row r="175">
      <c r="A175" s="73"/>
      <c r="B175" s="110"/>
      <c r="C175" s="2"/>
      <c r="D175" s="2"/>
      <c r="I175" s="2"/>
    </row>
    <row r="176">
      <c r="A176" s="73"/>
      <c r="B176" s="110"/>
      <c r="C176" s="2"/>
      <c r="D176" s="2"/>
      <c r="I176" s="2"/>
    </row>
    <row r="177">
      <c r="A177" s="73"/>
      <c r="B177" s="110"/>
      <c r="C177" s="2"/>
      <c r="D177" s="2"/>
      <c r="I177" s="2"/>
    </row>
    <row r="178">
      <c r="A178" s="73"/>
      <c r="B178" s="110"/>
      <c r="C178" s="2"/>
      <c r="D178" s="2"/>
      <c r="I178" s="2"/>
    </row>
    <row r="179">
      <c r="A179" s="73"/>
      <c r="B179" s="110"/>
      <c r="C179" s="2"/>
      <c r="D179" s="2"/>
      <c r="I179" s="2"/>
    </row>
    <row r="180">
      <c r="A180" s="73"/>
      <c r="B180" s="110"/>
      <c r="C180" s="2"/>
      <c r="D180" s="2"/>
      <c r="I180" s="2"/>
    </row>
    <row r="181">
      <c r="A181" s="73"/>
      <c r="B181" s="110"/>
      <c r="C181" s="2"/>
      <c r="D181" s="2"/>
      <c r="I181" s="2"/>
    </row>
    <row r="182">
      <c r="A182" s="73"/>
      <c r="B182" s="110"/>
      <c r="C182" s="2"/>
      <c r="D182" s="2"/>
      <c r="I182" s="2"/>
    </row>
    <row r="183">
      <c r="A183" s="73"/>
      <c r="B183" s="110"/>
      <c r="C183" s="2"/>
      <c r="D183" s="2"/>
      <c r="I183" s="2"/>
    </row>
    <row r="184">
      <c r="A184" s="73"/>
      <c r="B184" s="110"/>
      <c r="C184" s="2"/>
      <c r="D184" s="2"/>
      <c r="I184" s="2"/>
    </row>
    <row r="185">
      <c r="A185" s="73"/>
      <c r="B185" s="110"/>
      <c r="C185" s="2"/>
      <c r="D185" s="2"/>
      <c r="I185" s="2"/>
    </row>
    <row r="186">
      <c r="A186" s="73"/>
      <c r="B186" s="110"/>
      <c r="C186" s="2"/>
      <c r="D186" s="2"/>
      <c r="I186" s="2"/>
    </row>
    <row r="187">
      <c r="A187" s="73"/>
      <c r="B187" s="110"/>
      <c r="C187" s="2"/>
      <c r="D187" s="2"/>
      <c r="I187" s="2"/>
    </row>
    <row r="188">
      <c r="A188" s="73"/>
      <c r="B188" s="110"/>
      <c r="C188" s="2"/>
      <c r="D188" s="2"/>
      <c r="I188" s="2"/>
    </row>
    <row r="189">
      <c r="A189" s="73"/>
      <c r="B189" s="110"/>
      <c r="C189" s="2"/>
      <c r="D189" s="2"/>
      <c r="I189" s="2"/>
    </row>
    <row r="190">
      <c r="A190" s="73"/>
      <c r="B190" s="110"/>
      <c r="C190" s="2"/>
      <c r="D190" s="2"/>
      <c r="I190" s="2"/>
    </row>
    <row r="191">
      <c r="A191" s="73"/>
      <c r="B191" s="110"/>
      <c r="C191" s="2"/>
      <c r="D191" s="2"/>
      <c r="I191" s="2"/>
    </row>
    <row r="192">
      <c r="A192" s="73"/>
      <c r="B192" s="110"/>
      <c r="C192" s="2"/>
      <c r="D192" s="2"/>
      <c r="I192" s="2"/>
    </row>
    <row r="193">
      <c r="A193" s="73"/>
      <c r="B193" s="110"/>
      <c r="C193" s="2"/>
      <c r="D193" s="2"/>
      <c r="I193" s="2"/>
    </row>
    <row r="194">
      <c r="A194" s="73"/>
      <c r="B194" s="110"/>
      <c r="C194" s="2"/>
      <c r="D194" s="2"/>
      <c r="I194" s="2"/>
    </row>
    <row r="195">
      <c r="A195" s="73"/>
      <c r="B195" s="110"/>
      <c r="C195" s="2"/>
      <c r="D195" s="2"/>
      <c r="I195" s="2"/>
    </row>
    <row r="196">
      <c r="A196" s="73"/>
      <c r="B196" s="110"/>
      <c r="C196" s="2"/>
      <c r="D196" s="2"/>
      <c r="I196" s="2"/>
    </row>
    <row r="197">
      <c r="A197" s="73"/>
      <c r="B197" s="110"/>
      <c r="C197" s="2"/>
      <c r="D197" s="2"/>
      <c r="I197" s="2"/>
    </row>
    <row r="198">
      <c r="A198" s="73"/>
      <c r="B198" s="110"/>
      <c r="C198" s="2"/>
      <c r="D198" s="2"/>
      <c r="I198" s="2"/>
    </row>
    <row r="199">
      <c r="A199" s="73"/>
      <c r="B199" s="110"/>
      <c r="C199" s="2"/>
      <c r="D199" s="2"/>
      <c r="I199" s="2"/>
    </row>
    <row r="200">
      <c r="A200" s="73"/>
      <c r="B200" s="110"/>
      <c r="C200" s="2"/>
      <c r="D200" s="2"/>
      <c r="I200" s="2"/>
    </row>
    <row r="201">
      <c r="A201" s="73"/>
      <c r="B201" s="110"/>
      <c r="C201" s="2"/>
      <c r="D201" s="2"/>
      <c r="I201" s="2"/>
    </row>
    <row r="202">
      <c r="A202" s="73"/>
      <c r="B202" s="110"/>
      <c r="C202" s="2"/>
      <c r="D202" s="2"/>
      <c r="I202" s="2"/>
    </row>
    <row r="203">
      <c r="A203" s="73"/>
      <c r="B203" s="110"/>
      <c r="C203" s="2"/>
      <c r="D203" s="2"/>
      <c r="I203" s="2"/>
    </row>
    <row r="204">
      <c r="A204" s="73"/>
      <c r="B204" s="110"/>
      <c r="C204" s="2"/>
      <c r="D204" s="2"/>
      <c r="I204" s="2"/>
    </row>
    <row r="205">
      <c r="A205" s="73"/>
      <c r="B205" s="110"/>
      <c r="C205" s="2"/>
      <c r="D205" s="2"/>
      <c r="I205" s="2"/>
    </row>
    <row r="206">
      <c r="A206" s="73"/>
      <c r="B206" s="110"/>
      <c r="C206" s="2"/>
      <c r="D206" s="2"/>
      <c r="I206" s="2"/>
    </row>
    <row r="207">
      <c r="A207" s="73"/>
      <c r="B207" s="110"/>
      <c r="C207" s="2"/>
      <c r="D207" s="2"/>
      <c r="I207" s="2"/>
    </row>
    <row r="208">
      <c r="A208" s="73"/>
      <c r="B208" s="110"/>
      <c r="C208" s="2"/>
      <c r="D208" s="2"/>
      <c r="I208" s="2"/>
    </row>
    <row r="209">
      <c r="A209" s="73"/>
      <c r="B209" s="110"/>
      <c r="C209" s="2"/>
      <c r="D209" s="2"/>
      <c r="I209" s="2"/>
    </row>
    <row r="210">
      <c r="A210" s="73"/>
      <c r="B210" s="110"/>
      <c r="C210" s="2"/>
      <c r="D210" s="2"/>
      <c r="I210" s="2"/>
    </row>
    <row r="211">
      <c r="A211" s="73"/>
      <c r="B211" s="110"/>
      <c r="C211" s="2"/>
      <c r="D211" s="2"/>
      <c r="I211" s="2"/>
    </row>
    <row r="212">
      <c r="A212" s="73"/>
      <c r="B212" s="110"/>
      <c r="C212" s="2"/>
      <c r="D212" s="2"/>
      <c r="I212" s="2"/>
    </row>
    <row r="213">
      <c r="A213" s="73"/>
      <c r="B213" s="110"/>
      <c r="C213" s="2"/>
      <c r="D213" s="2"/>
      <c r="I213" s="2"/>
    </row>
    <row r="214">
      <c r="A214" s="73"/>
      <c r="B214" s="110"/>
      <c r="C214" s="2"/>
      <c r="D214" s="2"/>
      <c r="I214" s="2"/>
    </row>
    <row r="215">
      <c r="A215" s="73"/>
      <c r="B215" s="110"/>
      <c r="C215" s="2"/>
      <c r="D215" s="2"/>
      <c r="I215" s="2"/>
    </row>
    <row r="216">
      <c r="A216" s="73"/>
      <c r="B216" s="110"/>
      <c r="C216" s="2"/>
      <c r="D216" s="2"/>
      <c r="I216" s="2"/>
    </row>
    <row r="217">
      <c r="A217" s="73"/>
      <c r="B217" s="110"/>
      <c r="C217" s="2"/>
      <c r="D217" s="2"/>
      <c r="I217" s="2"/>
    </row>
    <row r="218">
      <c r="A218" s="73"/>
      <c r="B218" s="110"/>
      <c r="C218" s="2"/>
      <c r="D218" s="2"/>
      <c r="I218" s="2"/>
    </row>
    <row r="219">
      <c r="A219" s="73"/>
      <c r="B219" s="110"/>
      <c r="C219" s="2"/>
      <c r="D219" s="2"/>
      <c r="I219" s="2"/>
    </row>
    <row r="220">
      <c r="A220" s="73"/>
      <c r="B220" s="110"/>
      <c r="C220" s="2"/>
      <c r="D220" s="2"/>
      <c r="I220" s="2"/>
    </row>
    <row r="221">
      <c r="A221" s="73"/>
      <c r="B221" s="110"/>
      <c r="C221" s="2"/>
      <c r="D221" s="2"/>
      <c r="I221" s="2"/>
    </row>
    <row r="222">
      <c r="A222" s="73"/>
      <c r="B222" s="110"/>
      <c r="C222" s="2"/>
      <c r="D222" s="2"/>
      <c r="I222" s="2"/>
    </row>
    <row r="223">
      <c r="A223" s="73"/>
      <c r="B223" s="110"/>
      <c r="C223" s="2"/>
      <c r="D223" s="2"/>
      <c r="I223" s="2"/>
    </row>
    <row r="224">
      <c r="A224" s="73"/>
      <c r="B224" s="110"/>
      <c r="C224" s="2"/>
      <c r="D224" s="2"/>
      <c r="I224" s="2"/>
    </row>
    <row r="225">
      <c r="A225" s="73"/>
      <c r="B225" s="110"/>
      <c r="C225" s="2"/>
      <c r="D225" s="2"/>
      <c r="I225" s="2"/>
    </row>
    <row r="226">
      <c r="A226" s="73"/>
      <c r="B226" s="110"/>
      <c r="C226" s="2"/>
      <c r="D226" s="2"/>
      <c r="I226" s="2"/>
    </row>
    <row r="227">
      <c r="A227" s="73"/>
      <c r="B227" s="110"/>
      <c r="C227" s="2"/>
      <c r="D227" s="2"/>
      <c r="I227" s="2"/>
    </row>
    <row r="228">
      <c r="A228" s="73"/>
      <c r="B228" s="110"/>
      <c r="C228" s="2"/>
      <c r="D228" s="2"/>
      <c r="I228" s="2"/>
    </row>
    <row r="229">
      <c r="A229" s="73"/>
      <c r="B229" s="110"/>
      <c r="C229" s="2"/>
      <c r="D229" s="2"/>
      <c r="I229" s="2"/>
    </row>
    <row r="230">
      <c r="A230" s="73"/>
      <c r="B230" s="110"/>
      <c r="C230" s="2"/>
      <c r="D230" s="2"/>
      <c r="I230" s="2"/>
    </row>
    <row r="231">
      <c r="A231" s="73"/>
      <c r="B231" s="110"/>
      <c r="C231" s="2"/>
      <c r="D231" s="2"/>
      <c r="I231" s="2"/>
    </row>
    <row r="232">
      <c r="A232" s="73"/>
      <c r="B232" s="110"/>
      <c r="C232" s="2"/>
      <c r="D232" s="2"/>
      <c r="I232" s="2"/>
    </row>
    <row r="233">
      <c r="A233" s="73"/>
      <c r="B233" s="110"/>
      <c r="C233" s="2"/>
      <c r="D233" s="2"/>
      <c r="I233" s="2"/>
    </row>
    <row r="234">
      <c r="A234" s="73"/>
      <c r="B234" s="110"/>
      <c r="C234" s="2"/>
      <c r="D234" s="2"/>
      <c r="I234" s="2"/>
    </row>
    <row r="235">
      <c r="A235" s="73"/>
      <c r="B235" s="110"/>
      <c r="C235" s="2"/>
      <c r="D235" s="2"/>
      <c r="I235" s="2"/>
    </row>
    <row r="236">
      <c r="A236" s="73"/>
      <c r="B236" s="110"/>
      <c r="C236" s="2"/>
      <c r="D236" s="2"/>
      <c r="I236" s="2"/>
    </row>
    <row r="237">
      <c r="A237" s="73"/>
      <c r="B237" s="110"/>
      <c r="C237" s="2"/>
      <c r="D237" s="2"/>
      <c r="I237" s="2"/>
    </row>
    <row r="238">
      <c r="A238" s="73"/>
      <c r="B238" s="110"/>
      <c r="C238" s="2"/>
      <c r="D238" s="2"/>
      <c r="I238" s="2"/>
    </row>
    <row r="239">
      <c r="A239" s="73"/>
      <c r="B239" s="110"/>
      <c r="C239" s="2"/>
      <c r="D239" s="2"/>
      <c r="I239" s="2"/>
    </row>
    <row r="240">
      <c r="A240" s="73"/>
      <c r="B240" s="110"/>
      <c r="C240" s="2"/>
      <c r="D240" s="2"/>
      <c r="I240" s="2"/>
    </row>
    <row r="241">
      <c r="A241" s="73"/>
      <c r="B241" s="110"/>
      <c r="C241" s="2"/>
      <c r="D241" s="2"/>
      <c r="I241" s="2"/>
    </row>
    <row r="242">
      <c r="A242" s="73"/>
      <c r="B242" s="110"/>
      <c r="C242" s="2"/>
      <c r="D242" s="2"/>
      <c r="I242" s="2"/>
    </row>
    <row r="243">
      <c r="A243" s="73"/>
      <c r="B243" s="110"/>
      <c r="C243" s="2"/>
      <c r="D243" s="2"/>
      <c r="I243" s="2"/>
    </row>
    <row r="244">
      <c r="A244" s="73"/>
      <c r="B244" s="110"/>
      <c r="C244" s="2"/>
      <c r="D244" s="2"/>
      <c r="I244" s="2"/>
    </row>
    <row r="245">
      <c r="A245" s="73"/>
      <c r="B245" s="110"/>
      <c r="C245" s="2"/>
      <c r="D245" s="2"/>
      <c r="I245" s="2"/>
    </row>
    <row r="246">
      <c r="A246" s="73"/>
      <c r="B246" s="110"/>
      <c r="C246" s="2"/>
      <c r="D246" s="2"/>
      <c r="I246" s="2"/>
    </row>
    <row r="247">
      <c r="A247" s="73"/>
      <c r="B247" s="110"/>
      <c r="C247" s="2"/>
      <c r="D247" s="2"/>
      <c r="I247" s="2"/>
    </row>
    <row r="248">
      <c r="A248" s="73"/>
      <c r="B248" s="110"/>
      <c r="C248" s="2"/>
      <c r="D248" s="2"/>
      <c r="I248" s="2"/>
    </row>
    <row r="249">
      <c r="A249" s="73"/>
      <c r="B249" s="110"/>
      <c r="C249" s="2"/>
      <c r="D249" s="2"/>
      <c r="I249" s="2"/>
    </row>
    <row r="250">
      <c r="A250" s="73"/>
      <c r="B250" s="110"/>
      <c r="C250" s="2"/>
      <c r="D250" s="2"/>
      <c r="I250" s="2"/>
    </row>
    <row r="251">
      <c r="A251" s="73"/>
      <c r="B251" s="110"/>
      <c r="C251" s="2"/>
      <c r="D251" s="2"/>
      <c r="I251" s="2"/>
    </row>
    <row r="252">
      <c r="A252" s="73"/>
      <c r="B252" s="110"/>
      <c r="C252" s="2"/>
      <c r="D252" s="2"/>
      <c r="I252" s="2"/>
    </row>
    <row r="253">
      <c r="A253" s="73"/>
      <c r="B253" s="110"/>
      <c r="C253" s="2"/>
      <c r="D253" s="2"/>
      <c r="I253" s="2"/>
    </row>
    <row r="254">
      <c r="A254" s="73"/>
      <c r="B254" s="110"/>
      <c r="C254" s="2"/>
      <c r="D254" s="2"/>
      <c r="I254" s="2"/>
    </row>
    <row r="255">
      <c r="A255" s="73"/>
      <c r="B255" s="110"/>
      <c r="C255" s="2"/>
      <c r="D255" s="2"/>
      <c r="I255" s="2"/>
    </row>
    <row r="256">
      <c r="A256" s="73"/>
      <c r="B256" s="110"/>
      <c r="C256" s="2"/>
      <c r="D256" s="2"/>
      <c r="I256" s="2"/>
    </row>
    <row r="257">
      <c r="A257" s="73"/>
      <c r="B257" s="110"/>
      <c r="C257" s="2"/>
      <c r="D257" s="2"/>
      <c r="I257" s="2"/>
    </row>
    <row r="258">
      <c r="A258" s="73"/>
      <c r="B258" s="110"/>
      <c r="C258" s="2"/>
      <c r="D258" s="2"/>
      <c r="I258" s="2"/>
    </row>
    <row r="259">
      <c r="A259" s="73"/>
      <c r="B259" s="110"/>
      <c r="C259" s="2"/>
      <c r="D259" s="2"/>
      <c r="I259" s="2"/>
    </row>
    <row r="260">
      <c r="A260" s="73"/>
      <c r="B260" s="110"/>
      <c r="C260" s="2"/>
      <c r="D260" s="2"/>
      <c r="I260" s="2"/>
    </row>
    <row r="261">
      <c r="A261" s="73"/>
      <c r="B261" s="110"/>
      <c r="C261" s="2"/>
      <c r="D261" s="2"/>
      <c r="I261" s="2"/>
    </row>
    <row r="262">
      <c r="A262" s="73"/>
      <c r="B262" s="110"/>
      <c r="C262" s="2"/>
      <c r="D262" s="2"/>
      <c r="I262" s="2"/>
    </row>
    <row r="263">
      <c r="A263" s="73"/>
      <c r="B263" s="110"/>
      <c r="C263" s="2"/>
      <c r="D263" s="2"/>
      <c r="I263" s="2"/>
    </row>
    <row r="264">
      <c r="A264" s="73"/>
      <c r="B264" s="110"/>
      <c r="C264" s="2"/>
      <c r="D264" s="2"/>
      <c r="I264" s="2"/>
    </row>
    <row r="265">
      <c r="A265" s="73"/>
      <c r="B265" s="110"/>
      <c r="C265" s="2"/>
      <c r="D265" s="2"/>
      <c r="I265" s="2"/>
    </row>
    <row r="266">
      <c r="A266" s="73"/>
      <c r="B266" s="110"/>
      <c r="C266" s="2"/>
      <c r="D266" s="2"/>
      <c r="I266" s="2"/>
    </row>
    <row r="267">
      <c r="A267" s="73"/>
      <c r="B267" s="110"/>
      <c r="C267" s="2"/>
      <c r="D267" s="2"/>
      <c r="I267" s="2"/>
    </row>
    <row r="268">
      <c r="A268" s="73"/>
      <c r="B268" s="110"/>
      <c r="C268" s="2"/>
      <c r="D268" s="2"/>
      <c r="I268" s="2"/>
    </row>
    <row r="269">
      <c r="A269" s="73"/>
      <c r="B269" s="110"/>
      <c r="C269" s="2"/>
      <c r="D269" s="2"/>
      <c r="I269" s="2"/>
    </row>
    <row r="270">
      <c r="A270" s="73"/>
      <c r="B270" s="110"/>
      <c r="C270" s="2"/>
      <c r="D270" s="2"/>
      <c r="I270" s="2"/>
    </row>
    <row r="271">
      <c r="A271" s="73"/>
      <c r="B271" s="110"/>
      <c r="C271" s="2"/>
      <c r="D271" s="2"/>
      <c r="I271" s="2"/>
    </row>
    <row r="272">
      <c r="A272" s="73"/>
      <c r="B272" s="110"/>
      <c r="C272" s="2"/>
      <c r="D272" s="2"/>
      <c r="I272" s="2"/>
    </row>
    <row r="273">
      <c r="A273" s="73"/>
      <c r="B273" s="110"/>
      <c r="C273" s="2"/>
      <c r="D273" s="2"/>
      <c r="I273" s="2"/>
    </row>
    <row r="274">
      <c r="A274" s="73"/>
      <c r="B274" s="110"/>
      <c r="C274" s="2"/>
      <c r="D274" s="2"/>
      <c r="I274" s="2"/>
    </row>
    <row r="275">
      <c r="A275" s="73"/>
      <c r="B275" s="110"/>
      <c r="C275" s="2"/>
      <c r="D275" s="2"/>
      <c r="I275" s="2"/>
    </row>
    <row r="276">
      <c r="A276" s="73"/>
      <c r="B276" s="110"/>
      <c r="C276" s="2"/>
      <c r="D276" s="2"/>
      <c r="I276" s="2"/>
    </row>
    <row r="277">
      <c r="A277" s="73"/>
      <c r="B277" s="110"/>
      <c r="C277" s="2"/>
      <c r="D277" s="2"/>
      <c r="I277" s="2"/>
    </row>
    <row r="278">
      <c r="A278" s="73"/>
      <c r="B278" s="110"/>
      <c r="C278" s="2"/>
      <c r="D278" s="2"/>
      <c r="I278" s="2"/>
    </row>
    <row r="279">
      <c r="A279" s="73"/>
      <c r="B279" s="110"/>
      <c r="C279" s="2"/>
      <c r="D279" s="2"/>
      <c r="I279" s="2"/>
    </row>
    <row r="280">
      <c r="A280" s="73"/>
      <c r="B280" s="110"/>
      <c r="C280" s="2"/>
      <c r="D280" s="2"/>
      <c r="I280" s="2"/>
    </row>
    <row r="281">
      <c r="A281" s="73"/>
      <c r="B281" s="110"/>
      <c r="C281" s="2"/>
      <c r="D281" s="2"/>
      <c r="I281" s="2"/>
    </row>
    <row r="282">
      <c r="A282" s="73"/>
      <c r="B282" s="110"/>
      <c r="C282" s="2"/>
      <c r="D282" s="2"/>
      <c r="I282" s="2"/>
    </row>
    <row r="283">
      <c r="A283" s="73"/>
      <c r="B283" s="110"/>
      <c r="C283" s="2"/>
      <c r="D283" s="2"/>
      <c r="I283" s="2"/>
    </row>
    <row r="284">
      <c r="A284" s="73"/>
      <c r="B284" s="110"/>
      <c r="C284" s="2"/>
      <c r="D284" s="2"/>
      <c r="I284" s="2"/>
    </row>
    <row r="285">
      <c r="A285" s="73"/>
      <c r="B285" s="110"/>
      <c r="C285" s="2"/>
      <c r="D285" s="2"/>
      <c r="I285" s="2"/>
    </row>
    <row r="286">
      <c r="A286" s="73"/>
      <c r="B286" s="110"/>
      <c r="C286" s="2"/>
      <c r="D286" s="2"/>
      <c r="I286" s="2"/>
    </row>
    <row r="287">
      <c r="A287" s="73"/>
      <c r="B287" s="110"/>
      <c r="C287" s="2"/>
      <c r="D287" s="2"/>
      <c r="I287" s="2"/>
    </row>
    <row r="288">
      <c r="A288" s="73"/>
      <c r="B288" s="110"/>
      <c r="C288" s="2"/>
      <c r="D288" s="2"/>
      <c r="I288" s="2"/>
    </row>
    <row r="289">
      <c r="A289" s="73"/>
      <c r="B289" s="110"/>
      <c r="C289" s="2"/>
      <c r="D289" s="2"/>
      <c r="I289" s="2"/>
    </row>
    <row r="290">
      <c r="A290" s="73"/>
      <c r="B290" s="110"/>
      <c r="C290" s="2"/>
      <c r="D290" s="2"/>
      <c r="I290" s="2"/>
    </row>
    <row r="291">
      <c r="A291" s="73"/>
      <c r="B291" s="110"/>
      <c r="C291" s="2"/>
      <c r="D291" s="2"/>
      <c r="I291" s="2"/>
    </row>
    <row r="292">
      <c r="A292" s="73"/>
      <c r="B292" s="110"/>
      <c r="C292" s="2"/>
      <c r="D292" s="2"/>
      <c r="I292" s="2"/>
    </row>
    <row r="293">
      <c r="A293" s="73"/>
      <c r="B293" s="110"/>
      <c r="C293" s="2"/>
      <c r="D293" s="2"/>
      <c r="I293" s="2"/>
    </row>
    <row r="294">
      <c r="A294" s="73"/>
      <c r="B294" s="110"/>
      <c r="C294" s="2"/>
      <c r="D294" s="2"/>
      <c r="I294" s="2"/>
    </row>
    <row r="295">
      <c r="A295" s="73"/>
      <c r="B295" s="110"/>
      <c r="C295" s="2"/>
      <c r="D295" s="2"/>
      <c r="I295" s="2"/>
    </row>
    <row r="296">
      <c r="A296" s="73"/>
      <c r="B296" s="110"/>
      <c r="C296" s="2"/>
      <c r="D296" s="2"/>
      <c r="I296" s="2"/>
    </row>
    <row r="297">
      <c r="A297" s="73"/>
      <c r="B297" s="110"/>
      <c r="C297" s="2"/>
      <c r="D297" s="2"/>
      <c r="I297" s="2"/>
    </row>
    <row r="298">
      <c r="A298" s="73"/>
      <c r="B298" s="110"/>
      <c r="C298" s="2"/>
      <c r="D298" s="2"/>
      <c r="I298" s="2"/>
    </row>
    <row r="299">
      <c r="A299" s="73"/>
      <c r="B299" s="110"/>
      <c r="C299" s="2"/>
      <c r="D299" s="2"/>
      <c r="I299" s="2"/>
    </row>
    <row r="300">
      <c r="A300" s="73"/>
      <c r="B300" s="110"/>
      <c r="C300" s="2"/>
      <c r="D300" s="2"/>
      <c r="I300" s="2"/>
    </row>
    <row r="301">
      <c r="A301" s="73"/>
      <c r="B301" s="110"/>
      <c r="C301" s="2"/>
      <c r="D301" s="2"/>
      <c r="I301" s="2"/>
    </row>
    <row r="302">
      <c r="A302" s="73"/>
      <c r="B302" s="110"/>
      <c r="C302" s="2"/>
      <c r="D302" s="2"/>
      <c r="I302" s="2"/>
    </row>
    <row r="303">
      <c r="A303" s="73"/>
      <c r="B303" s="110"/>
      <c r="C303" s="2"/>
      <c r="D303" s="2"/>
      <c r="I303" s="2"/>
    </row>
    <row r="304">
      <c r="A304" s="73"/>
      <c r="B304" s="110"/>
      <c r="C304" s="2"/>
      <c r="D304" s="2"/>
      <c r="I304" s="2"/>
    </row>
    <row r="305">
      <c r="A305" s="73"/>
      <c r="B305" s="110"/>
      <c r="C305" s="2"/>
      <c r="D305" s="2"/>
      <c r="I305" s="2"/>
    </row>
    <row r="306">
      <c r="A306" s="73"/>
      <c r="B306" s="110"/>
      <c r="C306" s="2"/>
      <c r="D306" s="2"/>
      <c r="I306" s="2"/>
    </row>
    <row r="307">
      <c r="A307" s="73"/>
      <c r="B307" s="110"/>
      <c r="C307" s="2"/>
      <c r="D307" s="2"/>
      <c r="I307" s="2"/>
    </row>
    <row r="308">
      <c r="A308" s="73"/>
      <c r="B308" s="110"/>
      <c r="C308" s="2"/>
      <c r="D308" s="2"/>
      <c r="I308" s="2"/>
    </row>
    <row r="309">
      <c r="A309" s="73"/>
      <c r="B309" s="110"/>
      <c r="C309" s="2"/>
      <c r="D309" s="2"/>
      <c r="I309" s="2"/>
    </row>
    <row r="310">
      <c r="A310" s="73"/>
      <c r="B310" s="110"/>
      <c r="C310" s="2"/>
      <c r="D310" s="2"/>
      <c r="I310" s="2"/>
    </row>
    <row r="311">
      <c r="A311" s="73"/>
      <c r="B311" s="110"/>
      <c r="C311" s="2"/>
      <c r="D311" s="2"/>
      <c r="I311" s="2"/>
    </row>
    <row r="312">
      <c r="A312" s="73"/>
      <c r="B312" s="110"/>
      <c r="C312" s="2"/>
      <c r="D312" s="2"/>
      <c r="I312" s="2"/>
    </row>
    <row r="313">
      <c r="A313" s="73"/>
      <c r="B313" s="110"/>
      <c r="C313" s="2"/>
      <c r="D313" s="2"/>
      <c r="I313" s="2"/>
    </row>
    <row r="314">
      <c r="A314" s="73"/>
      <c r="B314" s="110"/>
      <c r="C314" s="2"/>
      <c r="D314" s="2"/>
      <c r="I314" s="2"/>
    </row>
    <row r="315">
      <c r="A315" s="73"/>
      <c r="B315" s="110"/>
      <c r="C315" s="2"/>
      <c r="D315" s="2"/>
      <c r="I315" s="2"/>
    </row>
    <row r="316">
      <c r="A316" s="73"/>
      <c r="B316" s="110"/>
      <c r="C316" s="2"/>
      <c r="D316" s="2"/>
      <c r="I316" s="2"/>
    </row>
    <row r="317">
      <c r="A317" s="73"/>
      <c r="B317" s="110"/>
      <c r="C317" s="2"/>
      <c r="D317" s="2"/>
      <c r="I317" s="2"/>
    </row>
    <row r="318">
      <c r="A318" s="73"/>
      <c r="B318" s="110"/>
      <c r="C318" s="2"/>
      <c r="D318" s="2"/>
      <c r="I318" s="2"/>
    </row>
    <row r="319">
      <c r="A319" s="73"/>
      <c r="B319" s="110"/>
      <c r="C319" s="2"/>
      <c r="D319" s="2"/>
      <c r="I319" s="2"/>
    </row>
    <row r="320">
      <c r="A320" s="73"/>
      <c r="B320" s="110"/>
      <c r="C320" s="2"/>
      <c r="D320" s="2"/>
      <c r="I320" s="2"/>
    </row>
    <row r="321">
      <c r="A321" s="73"/>
      <c r="B321" s="110"/>
      <c r="C321" s="2"/>
      <c r="D321" s="2"/>
      <c r="I321" s="2"/>
    </row>
    <row r="322">
      <c r="A322" s="73"/>
      <c r="B322" s="110"/>
      <c r="C322" s="2"/>
      <c r="D322" s="2"/>
      <c r="I322" s="2"/>
    </row>
    <row r="323">
      <c r="A323" s="73"/>
      <c r="B323" s="110"/>
      <c r="C323" s="2"/>
      <c r="D323" s="2"/>
      <c r="I323" s="2"/>
    </row>
    <row r="324">
      <c r="A324" s="73"/>
      <c r="B324" s="110"/>
      <c r="C324" s="2"/>
      <c r="D324" s="2"/>
      <c r="I324" s="2"/>
    </row>
    <row r="325">
      <c r="A325" s="73"/>
      <c r="B325" s="110"/>
      <c r="C325" s="2"/>
      <c r="D325" s="2"/>
      <c r="I325" s="2"/>
    </row>
    <row r="326">
      <c r="A326" s="73"/>
      <c r="B326" s="110"/>
      <c r="C326" s="2"/>
      <c r="D326" s="2"/>
      <c r="I326" s="2"/>
    </row>
    <row r="327">
      <c r="A327" s="73"/>
      <c r="B327" s="110"/>
      <c r="C327" s="2"/>
      <c r="D327" s="2"/>
      <c r="I327" s="2"/>
    </row>
    <row r="328">
      <c r="A328" s="73"/>
      <c r="B328" s="110"/>
      <c r="C328" s="2"/>
      <c r="D328" s="2"/>
      <c r="I328" s="2"/>
    </row>
    <row r="329">
      <c r="A329" s="73"/>
      <c r="B329" s="110"/>
      <c r="C329" s="2"/>
      <c r="D329" s="2"/>
      <c r="I329" s="2"/>
    </row>
    <row r="330">
      <c r="A330" s="73"/>
      <c r="B330" s="110"/>
      <c r="C330" s="2"/>
      <c r="D330" s="2"/>
      <c r="I330" s="2"/>
    </row>
    <row r="331">
      <c r="A331" s="73"/>
      <c r="B331" s="110"/>
      <c r="C331" s="2"/>
      <c r="D331" s="2"/>
      <c r="I331" s="2"/>
    </row>
    <row r="332">
      <c r="A332" s="73"/>
      <c r="B332" s="110"/>
      <c r="C332" s="2"/>
      <c r="D332" s="2"/>
      <c r="I332" s="2"/>
    </row>
    <row r="333">
      <c r="A333" s="73"/>
      <c r="B333" s="110"/>
      <c r="C333" s="2"/>
      <c r="D333" s="2"/>
      <c r="I333" s="2"/>
    </row>
    <row r="334">
      <c r="A334" s="73"/>
      <c r="B334" s="110"/>
      <c r="C334" s="2"/>
      <c r="D334" s="2"/>
      <c r="I334" s="2"/>
    </row>
    <row r="335">
      <c r="A335" s="73"/>
      <c r="B335" s="110"/>
      <c r="C335" s="2"/>
      <c r="D335" s="2"/>
      <c r="I335" s="2"/>
    </row>
    <row r="336">
      <c r="A336" s="73"/>
      <c r="B336" s="110"/>
      <c r="C336" s="2"/>
      <c r="D336" s="2"/>
      <c r="I336" s="2"/>
    </row>
    <row r="337">
      <c r="A337" s="73"/>
      <c r="B337" s="110"/>
      <c r="C337" s="2"/>
      <c r="D337" s="2"/>
      <c r="I337" s="2"/>
    </row>
    <row r="338">
      <c r="A338" s="73"/>
      <c r="B338" s="110"/>
      <c r="C338" s="2"/>
      <c r="D338" s="2"/>
      <c r="I338" s="2"/>
    </row>
    <row r="339">
      <c r="A339" s="73"/>
      <c r="B339" s="110"/>
      <c r="C339" s="2"/>
      <c r="D339" s="2"/>
      <c r="I339" s="2"/>
    </row>
    <row r="340">
      <c r="A340" s="73"/>
      <c r="B340" s="110"/>
      <c r="C340" s="2"/>
      <c r="D340" s="2"/>
      <c r="I340" s="2"/>
    </row>
    <row r="341">
      <c r="A341" s="73"/>
      <c r="B341" s="110"/>
      <c r="C341" s="2"/>
      <c r="D341" s="2"/>
      <c r="I341" s="2"/>
    </row>
    <row r="342">
      <c r="A342" s="73"/>
      <c r="B342" s="110"/>
      <c r="C342" s="2"/>
      <c r="D342" s="2"/>
      <c r="I342" s="2"/>
    </row>
    <row r="343">
      <c r="A343" s="73"/>
      <c r="B343" s="110"/>
      <c r="C343" s="2"/>
      <c r="D343" s="2"/>
      <c r="I343" s="2"/>
    </row>
    <row r="344">
      <c r="A344" s="73"/>
      <c r="B344" s="110"/>
      <c r="C344" s="2"/>
      <c r="D344" s="2"/>
      <c r="I344" s="2"/>
    </row>
    <row r="345">
      <c r="A345" s="73"/>
      <c r="B345" s="110"/>
      <c r="C345" s="2"/>
      <c r="D345" s="2"/>
      <c r="I345" s="2"/>
    </row>
    <row r="346">
      <c r="A346" s="73"/>
      <c r="B346" s="110"/>
      <c r="C346" s="2"/>
      <c r="D346" s="2"/>
      <c r="I346" s="2"/>
    </row>
    <row r="347">
      <c r="A347" s="73"/>
      <c r="B347" s="110"/>
      <c r="C347" s="2"/>
      <c r="D347" s="2"/>
      <c r="I347" s="2"/>
    </row>
    <row r="348">
      <c r="A348" s="73"/>
      <c r="B348" s="110"/>
      <c r="C348" s="2"/>
      <c r="D348" s="2"/>
      <c r="I348" s="2"/>
    </row>
    <row r="349">
      <c r="A349" s="73"/>
      <c r="B349" s="110"/>
      <c r="C349" s="2"/>
      <c r="D349" s="2"/>
      <c r="I349" s="2"/>
    </row>
    <row r="350">
      <c r="A350" s="73"/>
      <c r="B350" s="110"/>
      <c r="C350" s="2"/>
      <c r="D350" s="2"/>
      <c r="I350" s="2"/>
    </row>
    <row r="351">
      <c r="A351" s="73"/>
      <c r="B351" s="110"/>
      <c r="C351" s="2"/>
      <c r="D351" s="2"/>
      <c r="I351" s="2"/>
    </row>
    <row r="352">
      <c r="A352" s="73"/>
      <c r="B352" s="110"/>
      <c r="C352" s="2"/>
      <c r="D352" s="2"/>
      <c r="I352" s="2"/>
    </row>
    <row r="353">
      <c r="A353" s="73"/>
      <c r="B353" s="110"/>
      <c r="C353" s="2"/>
      <c r="D353" s="2"/>
      <c r="I353" s="2"/>
    </row>
    <row r="354">
      <c r="A354" s="73"/>
      <c r="B354" s="110"/>
      <c r="C354" s="2"/>
      <c r="D354" s="2"/>
      <c r="I354" s="2"/>
    </row>
    <row r="355">
      <c r="A355" s="73"/>
      <c r="B355" s="110"/>
      <c r="C355" s="2"/>
      <c r="D355" s="2"/>
      <c r="I355" s="2"/>
    </row>
    <row r="356">
      <c r="A356" s="73"/>
      <c r="B356" s="110"/>
      <c r="C356" s="2"/>
      <c r="D356" s="2"/>
      <c r="I356" s="2"/>
    </row>
    <row r="357">
      <c r="A357" s="73"/>
      <c r="B357" s="110"/>
      <c r="C357" s="2"/>
      <c r="D357" s="2"/>
      <c r="I357" s="2"/>
    </row>
    <row r="358">
      <c r="A358" s="73"/>
      <c r="B358" s="110"/>
      <c r="C358" s="2"/>
      <c r="D358" s="2"/>
      <c r="I358" s="2"/>
    </row>
    <row r="359">
      <c r="A359" s="73"/>
      <c r="B359" s="110"/>
      <c r="C359" s="2"/>
      <c r="D359" s="2"/>
      <c r="I359" s="2"/>
    </row>
    <row r="360">
      <c r="A360" s="73"/>
      <c r="B360" s="110"/>
      <c r="C360" s="2"/>
      <c r="D360" s="2"/>
      <c r="I360" s="2"/>
    </row>
    <row r="361">
      <c r="A361" s="73"/>
      <c r="B361" s="110"/>
      <c r="C361" s="2"/>
      <c r="D361" s="2"/>
      <c r="I361" s="2"/>
    </row>
    <row r="362">
      <c r="A362" s="73"/>
      <c r="B362" s="110"/>
      <c r="C362" s="2"/>
      <c r="D362" s="2"/>
      <c r="I362" s="2"/>
    </row>
    <row r="363">
      <c r="A363" s="73"/>
      <c r="B363" s="110"/>
      <c r="C363" s="2"/>
      <c r="D363" s="2"/>
      <c r="I363" s="2"/>
    </row>
    <row r="364">
      <c r="A364" s="73"/>
      <c r="B364" s="110"/>
      <c r="C364" s="2"/>
      <c r="D364" s="2"/>
      <c r="I364" s="2"/>
    </row>
    <row r="365">
      <c r="A365" s="73"/>
      <c r="B365" s="110"/>
      <c r="C365" s="2"/>
      <c r="D365" s="2"/>
      <c r="I365" s="2"/>
    </row>
    <row r="366">
      <c r="A366" s="73"/>
      <c r="B366" s="110"/>
      <c r="C366" s="2"/>
      <c r="D366" s="2"/>
      <c r="I366" s="2"/>
    </row>
    <row r="367">
      <c r="A367" s="73"/>
      <c r="B367" s="110"/>
      <c r="C367" s="2"/>
      <c r="D367" s="2"/>
      <c r="I367" s="2"/>
    </row>
    <row r="368">
      <c r="A368" s="73"/>
      <c r="B368" s="110"/>
      <c r="C368" s="2"/>
      <c r="D368" s="2"/>
      <c r="I368" s="2"/>
    </row>
    <row r="369">
      <c r="A369" s="73"/>
      <c r="B369" s="110"/>
      <c r="C369" s="2"/>
      <c r="D369" s="2"/>
      <c r="I369" s="2"/>
    </row>
    <row r="370">
      <c r="A370" s="73"/>
      <c r="B370" s="110"/>
      <c r="C370" s="2"/>
      <c r="D370" s="2"/>
      <c r="I370" s="2"/>
    </row>
    <row r="371">
      <c r="A371" s="73"/>
      <c r="B371" s="110"/>
      <c r="C371" s="2"/>
      <c r="D371" s="2"/>
      <c r="I371" s="2"/>
    </row>
    <row r="372">
      <c r="A372" s="73"/>
      <c r="B372" s="110"/>
      <c r="C372" s="2"/>
      <c r="D372" s="2"/>
      <c r="I372" s="2"/>
    </row>
    <row r="373">
      <c r="A373" s="73"/>
      <c r="B373" s="110"/>
      <c r="C373" s="2"/>
      <c r="D373" s="2"/>
      <c r="I373" s="2"/>
    </row>
    <row r="374">
      <c r="A374" s="73"/>
      <c r="B374" s="110"/>
      <c r="C374" s="2"/>
      <c r="D374" s="2"/>
      <c r="I374" s="2"/>
    </row>
    <row r="375">
      <c r="A375" s="73"/>
      <c r="B375" s="110"/>
      <c r="C375" s="2"/>
      <c r="D375" s="2"/>
      <c r="I375" s="2"/>
    </row>
    <row r="376">
      <c r="A376" s="73"/>
      <c r="B376" s="110"/>
      <c r="C376" s="2"/>
      <c r="D376" s="2"/>
      <c r="I376" s="2"/>
    </row>
    <row r="377">
      <c r="A377" s="73"/>
      <c r="B377" s="110"/>
      <c r="C377" s="2"/>
      <c r="D377" s="2"/>
      <c r="I377" s="2"/>
    </row>
    <row r="378">
      <c r="A378" s="73"/>
      <c r="B378" s="110"/>
      <c r="C378" s="2"/>
      <c r="D378" s="2"/>
      <c r="I378" s="2"/>
    </row>
    <row r="379">
      <c r="A379" s="73"/>
      <c r="B379" s="110"/>
      <c r="C379" s="2"/>
      <c r="D379" s="2"/>
      <c r="I379" s="2"/>
    </row>
    <row r="380">
      <c r="A380" s="73"/>
      <c r="B380" s="110"/>
      <c r="C380" s="2"/>
      <c r="D380" s="2"/>
      <c r="I380" s="2"/>
    </row>
    <row r="381">
      <c r="A381" s="73"/>
      <c r="B381" s="110"/>
      <c r="C381" s="2"/>
      <c r="D381" s="2"/>
      <c r="I381" s="2"/>
    </row>
    <row r="382">
      <c r="A382" s="73"/>
      <c r="B382" s="110"/>
      <c r="C382" s="2"/>
      <c r="D382" s="2"/>
      <c r="I382" s="2"/>
    </row>
    <row r="383">
      <c r="A383" s="73"/>
      <c r="B383" s="110"/>
      <c r="C383" s="2"/>
      <c r="D383" s="2"/>
      <c r="I383" s="2"/>
    </row>
    <row r="384">
      <c r="A384" s="73"/>
      <c r="B384" s="110"/>
      <c r="C384" s="2"/>
      <c r="D384" s="2"/>
      <c r="I384" s="2"/>
    </row>
    <row r="385">
      <c r="A385" s="73"/>
      <c r="B385" s="110"/>
      <c r="C385" s="2"/>
      <c r="D385" s="2"/>
      <c r="I385" s="2"/>
    </row>
    <row r="386">
      <c r="A386" s="73"/>
      <c r="B386" s="110"/>
      <c r="C386" s="2"/>
      <c r="D386" s="2"/>
      <c r="I386" s="2"/>
    </row>
    <row r="387">
      <c r="A387" s="73"/>
      <c r="B387" s="110"/>
      <c r="C387" s="2"/>
      <c r="D387" s="2"/>
      <c r="I387" s="2"/>
    </row>
    <row r="388">
      <c r="A388" s="73"/>
      <c r="B388" s="110"/>
      <c r="C388" s="2"/>
      <c r="D388" s="2"/>
      <c r="I388" s="2"/>
    </row>
    <row r="389">
      <c r="A389" s="73"/>
      <c r="B389" s="110"/>
      <c r="C389" s="2"/>
      <c r="D389" s="2"/>
      <c r="I389" s="2"/>
    </row>
    <row r="390">
      <c r="A390" s="73"/>
      <c r="B390" s="110"/>
      <c r="C390" s="2"/>
      <c r="D390" s="2"/>
      <c r="I390" s="2"/>
    </row>
    <row r="391">
      <c r="A391" s="73"/>
      <c r="B391" s="110"/>
      <c r="C391" s="2"/>
      <c r="D391" s="2"/>
      <c r="I391" s="2"/>
    </row>
    <row r="392">
      <c r="A392" s="73"/>
      <c r="B392" s="110"/>
      <c r="C392" s="2"/>
      <c r="D392" s="2"/>
      <c r="I392" s="2"/>
    </row>
    <row r="393">
      <c r="A393" s="73"/>
      <c r="B393" s="110"/>
      <c r="C393" s="2"/>
      <c r="D393" s="2"/>
      <c r="I393" s="2"/>
    </row>
    <row r="394">
      <c r="A394" s="73"/>
      <c r="B394" s="110"/>
      <c r="C394" s="2"/>
      <c r="D394" s="2"/>
      <c r="I394" s="2"/>
    </row>
    <row r="395">
      <c r="A395" s="73"/>
      <c r="B395" s="110"/>
      <c r="C395" s="2"/>
      <c r="D395" s="2"/>
      <c r="I395" s="2"/>
    </row>
    <row r="396">
      <c r="A396" s="73"/>
      <c r="B396" s="110"/>
      <c r="C396" s="2"/>
      <c r="D396" s="2"/>
      <c r="I396" s="2"/>
    </row>
    <row r="397">
      <c r="A397" s="73"/>
      <c r="B397" s="110"/>
      <c r="C397" s="2"/>
      <c r="D397" s="2"/>
      <c r="I397" s="2"/>
    </row>
    <row r="398">
      <c r="A398" s="73"/>
      <c r="B398" s="110"/>
      <c r="C398" s="2"/>
      <c r="D398" s="2"/>
      <c r="I398" s="2"/>
    </row>
    <row r="399">
      <c r="A399" s="73"/>
      <c r="B399" s="110"/>
      <c r="C399" s="2"/>
      <c r="D399" s="2"/>
      <c r="I399" s="2"/>
    </row>
    <row r="400">
      <c r="A400" s="73"/>
      <c r="B400" s="110"/>
      <c r="C400" s="2"/>
      <c r="D400" s="2"/>
      <c r="I400" s="2"/>
    </row>
    <row r="401">
      <c r="A401" s="73"/>
      <c r="B401" s="110"/>
      <c r="C401" s="2"/>
      <c r="D401" s="2"/>
      <c r="I401" s="2"/>
    </row>
    <row r="402">
      <c r="A402" s="73"/>
      <c r="B402" s="110"/>
      <c r="C402" s="2"/>
      <c r="D402" s="2"/>
      <c r="I402" s="2"/>
    </row>
    <row r="403">
      <c r="A403" s="73"/>
      <c r="B403" s="110"/>
      <c r="C403" s="2"/>
      <c r="D403" s="2"/>
      <c r="I403" s="2"/>
    </row>
    <row r="404">
      <c r="A404" s="73"/>
      <c r="B404" s="110"/>
      <c r="C404" s="2"/>
      <c r="D404" s="2"/>
      <c r="I404" s="2"/>
    </row>
    <row r="405">
      <c r="A405" s="73"/>
      <c r="B405" s="110"/>
      <c r="C405" s="2"/>
      <c r="D405" s="2"/>
      <c r="I405" s="2"/>
    </row>
    <row r="406">
      <c r="A406" s="73"/>
      <c r="B406" s="110"/>
      <c r="C406" s="2"/>
      <c r="D406" s="2"/>
      <c r="I406" s="2"/>
    </row>
    <row r="407">
      <c r="A407" s="73"/>
      <c r="B407" s="110"/>
      <c r="C407" s="2"/>
      <c r="D407" s="2"/>
      <c r="I407" s="2"/>
    </row>
    <row r="408">
      <c r="A408" s="73"/>
      <c r="B408" s="110"/>
      <c r="C408" s="2"/>
      <c r="D408" s="2"/>
      <c r="I408" s="2"/>
    </row>
    <row r="409">
      <c r="A409" s="73"/>
      <c r="B409" s="110"/>
      <c r="C409" s="2"/>
      <c r="D409" s="2"/>
      <c r="I409" s="2"/>
    </row>
    <row r="410">
      <c r="A410" s="73"/>
      <c r="B410" s="110"/>
      <c r="C410" s="2"/>
      <c r="D410" s="2"/>
      <c r="I410" s="2"/>
    </row>
    <row r="411">
      <c r="A411" s="73"/>
      <c r="B411" s="110"/>
      <c r="C411" s="2"/>
      <c r="D411" s="2"/>
      <c r="I411" s="2"/>
    </row>
    <row r="412">
      <c r="A412" s="73"/>
      <c r="B412" s="110"/>
      <c r="C412" s="2"/>
      <c r="D412" s="2"/>
      <c r="I412" s="2"/>
    </row>
    <row r="413">
      <c r="A413" s="73"/>
      <c r="B413" s="110"/>
      <c r="C413" s="2"/>
      <c r="D413" s="2"/>
      <c r="I413" s="2"/>
    </row>
    <row r="414">
      <c r="A414" s="73"/>
      <c r="B414" s="110"/>
      <c r="C414" s="2"/>
      <c r="D414" s="2"/>
      <c r="I414" s="2"/>
    </row>
    <row r="415">
      <c r="A415" s="73"/>
      <c r="B415" s="110"/>
      <c r="C415" s="2"/>
      <c r="D415" s="2"/>
      <c r="I415" s="2"/>
    </row>
    <row r="416">
      <c r="A416" s="73"/>
      <c r="B416" s="110"/>
      <c r="C416" s="2"/>
      <c r="D416" s="2"/>
      <c r="I416" s="2"/>
    </row>
    <row r="417">
      <c r="A417" s="73"/>
      <c r="B417" s="110"/>
      <c r="C417" s="2"/>
      <c r="D417" s="2"/>
      <c r="I417" s="2"/>
    </row>
    <row r="418">
      <c r="A418" s="73"/>
      <c r="B418" s="110"/>
      <c r="C418" s="2"/>
      <c r="D418" s="2"/>
      <c r="I418" s="2"/>
    </row>
    <row r="419">
      <c r="A419" s="73"/>
      <c r="B419" s="110"/>
      <c r="C419" s="2"/>
      <c r="D419" s="2"/>
      <c r="I419" s="2"/>
    </row>
    <row r="420">
      <c r="A420" s="73"/>
      <c r="B420" s="110"/>
      <c r="C420" s="2"/>
      <c r="D420" s="2"/>
      <c r="I420" s="2"/>
    </row>
    <row r="421">
      <c r="A421" s="73"/>
      <c r="B421" s="110"/>
      <c r="C421" s="2"/>
      <c r="D421" s="2"/>
      <c r="I421" s="2"/>
    </row>
    <row r="422">
      <c r="A422" s="73"/>
      <c r="B422" s="110"/>
      <c r="C422" s="2"/>
      <c r="D422" s="2"/>
      <c r="I422" s="2"/>
    </row>
    <row r="423">
      <c r="A423" s="73"/>
      <c r="B423" s="110"/>
      <c r="C423" s="2"/>
      <c r="D423" s="2"/>
      <c r="I423" s="2"/>
    </row>
    <row r="424">
      <c r="A424" s="73"/>
      <c r="B424" s="110"/>
      <c r="C424" s="2"/>
      <c r="D424" s="2"/>
      <c r="I424" s="2"/>
    </row>
    <row r="425">
      <c r="A425" s="73"/>
      <c r="B425" s="110"/>
      <c r="C425" s="2"/>
      <c r="D425" s="2"/>
      <c r="I425" s="2"/>
    </row>
    <row r="426">
      <c r="A426" s="73"/>
      <c r="B426" s="110"/>
      <c r="C426" s="2"/>
      <c r="D426" s="2"/>
      <c r="I426" s="2"/>
    </row>
    <row r="427">
      <c r="A427" s="73"/>
      <c r="B427" s="110"/>
      <c r="C427" s="2"/>
      <c r="D427" s="2"/>
      <c r="I427" s="2"/>
    </row>
    <row r="428">
      <c r="A428" s="73"/>
      <c r="B428" s="110"/>
      <c r="C428" s="2"/>
      <c r="D428" s="2"/>
      <c r="I428" s="2"/>
    </row>
    <row r="429">
      <c r="A429" s="73"/>
      <c r="B429" s="110"/>
      <c r="C429" s="2"/>
      <c r="D429" s="2"/>
      <c r="I429" s="2"/>
    </row>
    <row r="430">
      <c r="A430" s="73"/>
      <c r="B430" s="110"/>
      <c r="C430" s="2"/>
      <c r="D430" s="2"/>
      <c r="I430" s="2"/>
    </row>
    <row r="431">
      <c r="A431" s="73"/>
      <c r="B431" s="110"/>
      <c r="C431" s="2"/>
      <c r="D431" s="2"/>
      <c r="I431" s="2"/>
    </row>
    <row r="432">
      <c r="A432" s="73"/>
      <c r="B432" s="110"/>
      <c r="C432" s="2"/>
      <c r="D432" s="2"/>
      <c r="I432" s="2"/>
    </row>
    <row r="433">
      <c r="A433" s="73"/>
      <c r="B433" s="110"/>
      <c r="C433" s="2"/>
      <c r="D433" s="2"/>
      <c r="I433" s="2"/>
    </row>
    <row r="434">
      <c r="A434" s="73"/>
      <c r="B434" s="110"/>
      <c r="C434" s="2"/>
      <c r="D434" s="2"/>
      <c r="I434" s="2"/>
    </row>
    <row r="435">
      <c r="A435" s="73"/>
      <c r="B435" s="110"/>
      <c r="C435" s="2"/>
      <c r="D435" s="2"/>
      <c r="I435" s="2"/>
    </row>
    <row r="436">
      <c r="A436" s="73"/>
      <c r="B436" s="110"/>
      <c r="C436" s="2"/>
      <c r="D436" s="2"/>
      <c r="I436" s="2"/>
    </row>
    <row r="437">
      <c r="A437" s="73"/>
      <c r="B437" s="110"/>
      <c r="C437" s="2"/>
      <c r="D437" s="2"/>
      <c r="I437" s="2"/>
    </row>
    <row r="438">
      <c r="A438" s="73"/>
      <c r="B438" s="110"/>
      <c r="C438" s="2"/>
      <c r="D438" s="2"/>
      <c r="I438" s="2"/>
    </row>
    <row r="439">
      <c r="A439" s="73"/>
      <c r="B439" s="110"/>
      <c r="C439" s="2"/>
      <c r="D439" s="2"/>
      <c r="I439" s="2"/>
    </row>
    <row r="440">
      <c r="A440" s="73"/>
      <c r="B440" s="110"/>
      <c r="C440" s="2"/>
      <c r="D440" s="2"/>
      <c r="I440" s="2"/>
    </row>
    <row r="441">
      <c r="A441" s="73"/>
      <c r="B441" s="110"/>
      <c r="C441" s="2"/>
      <c r="D441" s="2"/>
      <c r="I441" s="2"/>
    </row>
    <row r="442">
      <c r="A442" s="73"/>
      <c r="B442" s="110"/>
      <c r="C442" s="2"/>
      <c r="D442" s="2"/>
      <c r="I442" s="2"/>
    </row>
    <row r="443">
      <c r="A443" s="73"/>
      <c r="B443" s="110"/>
      <c r="C443" s="2"/>
      <c r="D443" s="2"/>
      <c r="I443" s="2"/>
    </row>
    <row r="444">
      <c r="A444" s="73"/>
      <c r="B444" s="110"/>
      <c r="C444" s="2"/>
      <c r="D444" s="2"/>
      <c r="I444" s="2"/>
    </row>
    <row r="445">
      <c r="A445" s="73"/>
      <c r="B445" s="110"/>
      <c r="C445" s="2"/>
      <c r="D445" s="2"/>
      <c r="I445" s="2"/>
    </row>
    <row r="446">
      <c r="A446" s="73"/>
      <c r="B446" s="110"/>
      <c r="C446" s="2"/>
      <c r="D446" s="2"/>
      <c r="I446" s="2"/>
    </row>
    <row r="447">
      <c r="A447" s="73"/>
      <c r="B447" s="110"/>
      <c r="C447" s="2"/>
      <c r="D447" s="2"/>
      <c r="I447" s="2"/>
    </row>
    <row r="448">
      <c r="A448" s="73"/>
      <c r="B448" s="110"/>
      <c r="C448" s="2"/>
      <c r="D448" s="2"/>
      <c r="I448" s="2"/>
    </row>
    <row r="449">
      <c r="A449" s="73"/>
      <c r="B449" s="110"/>
      <c r="C449" s="2"/>
      <c r="D449" s="2"/>
      <c r="I449" s="2"/>
    </row>
    <row r="450">
      <c r="A450" s="73"/>
      <c r="B450" s="110"/>
      <c r="C450" s="2"/>
      <c r="D450" s="2"/>
      <c r="I450" s="2"/>
    </row>
    <row r="451">
      <c r="A451" s="73"/>
      <c r="B451" s="110"/>
      <c r="C451" s="2"/>
      <c r="D451" s="2"/>
      <c r="I451" s="2"/>
    </row>
    <row r="452">
      <c r="A452" s="73"/>
      <c r="B452" s="110"/>
      <c r="C452" s="2"/>
      <c r="D452" s="2"/>
      <c r="I452" s="2"/>
    </row>
    <row r="453">
      <c r="A453" s="73"/>
      <c r="B453" s="110"/>
      <c r="C453" s="2"/>
      <c r="D453" s="2"/>
      <c r="I453" s="2"/>
    </row>
    <row r="454">
      <c r="A454" s="73"/>
      <c r="B454" s="110"/>
      <c r="C454" s="2"/>
      <c r="D454" s="2"/>
      <c r="I454" s="2"/>
    </row>
    <row r="455">
      <c r="A455" s="73"/>
      <c r="B455" s="110"/>
      <c r="C455" s="2"/>
      <c r="D455" s="2"/>
      <c r="I455" s="2"/>
    </row>
    <row r="456">
      <c r="A456" s="73"/>
      <c r="B456" s="110"/>
      <c r="C456" s="2"/>
      <c r="D456" s="2"/>
      <c r="I456" s="2"/>
    </row>
    <row r="457">
      <c r="A457" s="73"/>
      <c r="B457" s="110"/>
      <c r="C457" s="2"/>
      <c r="D457" s="2"/>
      <c r="I457" s="2"/>
    </row>
    <row r="458">
      <c r="A458" s="73"/>
      <c r="B458" s="110"/>
      <c r="C458" s="2"/>
      <c r="D458" s="2"/>
      <c r="I458" s="2"/>
    </row>
    <row r="459">
      <c r="A459" s="73"/>
      <c r="B459" s="110"/>
      <c r="C459" s="2"/>
      <c r="D459" s="2"/>
      <c r="I459" s="2"/>
    </row>
    <row r="460">
      <c r="A460" s="73"/>
      <c r="B460" s="110"/>
      <c r="C460" s="2"/>
      <c r="D460" s="2"/>
      <c r="I460" s="2"/>
    </row>
    <row r="461">
      <c r="A461" s="73"/>
      <c r="B461" s="110"/>
      <c r="C461" s="2"/>
      <c r="D461" s="2"/>
      <c r="I461" s="2"/>
    </row>
    <row r="462">
      <c r="A462" s="73"/>
      <c r="B462" s="110"/>
      <c r="C462" s="2"/>
      <c r="D462" s="2"/>
      <c r="I462" s="2"/>
    </row>
    <row r="463">
      <c r="A463" s="73"/>
      <c r="B463" s="110"/>
      <c r="C463" s="2"/>
      <c r="D463" s="2"/>
      <c r="I463" s="2"/>
    </row>
    <row r="464">
      <c r="A464" s="73"/>
      <c r="B464" s="110"/>
      <c r="C464" s="2"/>
      <c r="D464" s="2"/>
      <c r="I464" s="2"/>
    </row>
    <row r="465">
      <c r="A465" s="73"/>
      <c r="B465" s="110"/>
      <c r="C465" s="2"/>
      <c r="D465" s="2"/>
      <c r="I465" s="2"/>
    </row>
    <row r="466">
      <c r="A466" s="73"/>
      <c r="B466" s="110"/>
      <c r="C466" s="2"/>
      <c r="D466" s="2"/>
      <c r="I466" s="2"/>
    </row>
    <row r="467">
      <c r="A467" s="73"/>
      <c r="B467" s="110"/>
      <c r="C467" s="2"/>
      <c r="D467" s="2"/>
      <c r="I467" s="2"/>
    </row>
    <row r="468">
      <c r="A468" s="73"/>
      <c r="B468" s="110"/>
      <c r="C468" s="2"/>
      <c r="D468" s="2"/>
      <c r="I468" s="2"/>
    </row>
    <row r="469">
      <c r="A469" s="73"/>
      <c r="B469" s="110"/>
      <c r="C469" s="2"/>
      <c r="D469" s="2"/>
      <c r="I469" s="2"/>
    </row>
    <row r="470">
      <c r="A470" s="73"/>
      <c r="B470" s="110"/>
      <c r="C470" s="2"/>
      <c r="D470" s="2"/>
      <c r="I470" s="2"/>
    </row>
    <row r="471">
      <c r="A471" s="73"/>
      <c r="B471" s="110"/>
      <c r="C471" s="2"/>
      <c r="D471" s="2"/>
      <c r="I471" s="2"/>
    </row>
    <row r="472">
      <c r="A472" s="73"/>
      <c r="B472" s="110"/>
      <c r="C472" s="2"/>
      <c r="D472" s="2"/>
      <c r="I472" s="2"/>
    </row>
    <row r="473">
      <c r="A473" s="73"/>
      <c r="B473" s="110"/>
      <c r="C473" s="2"/>
      <c r="D473" s="2"/>
      <c r="I473" s="2"/>
    </row>
    <row r="474">
      <c r="A474" s="73"/>
      <c r="B474" s="110"/>
      <c r="C474" s="2"/>
      <c r="D474" s="2"/>
      <c r="I474" s="2"/>
    </row>
    <row r="475">
      <c r="A475" s="73"/>
      <c r="B475" s="110"/>
      <c r="C475" s="2"/>
      <c r="D475" s="2"/>
      <c r="I475" s="2"/>
    </row>
    <row r="476">
      <c r="A476" s="73"/>
      <c r="B476" s="110"/>
      <c r="C476" s="2"/>
      <c r="D476" s="2"/>
      <c r="I476" s="2"/>
    </row>
    <row r="477">
      <c r="A477" s="73"/>
      <c r="B477" s="110"/>
      <c r="C477" s="2"/>
      <c r="D477" s="2"/>
      <c r="I477" s="2"/>
    </row>
    <row r="478">
      <c r="A478" s="73"/>
      <c r="B478" s="110"/>
      <c r="C478" s="2"/>
      <c r="D478" s="2"/>
      <c r="I478" s="2"/>
    </row>
    <row r="479">
      <c r="A479" s="73"/>
      <c r="B479" s="110"/>
      <c r="C479" s="2"/>
      <c r="D479" s="2"/>
      <c r="I479" s="2"/>
    </row>
    <row r="480">
      <c r="A480" s="73"/>
      <c r="B480" s="110"/>
      <c r="C480" s="2"/>
      <c r="D480" s="2"/>
      <c r="I480" s="2"/>
    </row>
    <row r="481">
      <c r="A481" s="73"/>
      <c r="B481" s="110"/>
      <c r="C481" s="2"/>
      <c r="D481" s="2"/>
      <c r="I481" s="2"/>
    </row>
    <row r="482">
      <c r="A482" s="73"/>
      <c r="B482" s="110"/>
      <c r="C482" s="2"/>
      <c r="D482" s="2"/>
      <c r="I482" s="2"/>
    </row>
    <row r="483">
      <c r="A483" s="73"/>
      <c r="B483" s="110"/>
      <c r="C483" s="2"/>
      <c r="D483" s="2"/>
      <c r="I483" s="2"/>
    </row>
    <row r="484">
      <c r="A484" s="73"/>
      <c r="B484" s="110"/>
      <c r="C484" s="2"/>
      <c r="D484" s="2"/>
      <c r="I484" s="2"/>
    </row>
    <row r="485">
      <c r="A485" s="73"/>
      <c r="B485" s="110"/>
      <c r="C485" s="2"/>
      <c r="D485" s="2"/>
      <c r="I485" s="2"/>
    </row>
    <row r="486">
      <c r="A486" s="73"/>
      <c r="B486" s="110"/>
      <c r="C486" s="2"/>
      <c r="D486" s="2"/>
      <c r="I486" s="2"/>
    </row>
    <row r="487">
      <c r="A487" s="73"/>
      <c r="B487" s="110"/>
      <c r="C487" s="2"/>
      <c r="D487" s="2"/>
      <c r="I487" s="2"/>
    </row>
    <row r="488">
      <c r="A488" s="73"/>
      <c r="B488" s="110"/>
      <c r="C488" s="2"/>
      <c r="D488" s="2"/>
      <c r="I488" s="2"/>
    </row>
    <row r="489">
      <c r="A489" s="73"/>
      <c r="B489" s="110"/>
      <c r="C489" s="2"/>
      <c r="D489" s="2"/>
      <c r="I489" s="2"/>
    </row>
    <row r="490">
      <c r="A490" s="73"/>
      <c r="B490" s="110"/>
      <c r="C490" s="2"/>
      <c r="D490" s="2"/>
      <c r="I490" s="2"/>
    </row>
    <row r="491">
      <c r="A491" s="73"/>
      <c r="B491" s="110"/>
      <c r="C491" s="2"/>
      <c r="D491" s="2"/>
      <c r="I491" s="2"/>
    </row>
    <row r="492">
      <c r="A492" s="73"/>
      <c r="B492" s="110"/>
      <c r="C492" s="2"/>
      <c r="D492" s="2"/>
      <c r="I492" s="2"/>
    </row>
    <row r="493">
      <c r="A493" s="73"/>
      <c r="B493" s="110"/>
      <c r="C493" s="2"/>
      <c r="D493" s="2"/>
      <c r="I493" s="2"/>
    </row>
    <row r="494">
      <c r="A494" s="73"/>
      <c r="B494" s="110"/>
      <c r="C494" s="2"/>
      <c r="D494" s="2"/>
      <c r="I494" s="2"/>
    </row>
    <row r="495">
      <c r="A495" s="73"/>
      <c r="B495" s="110"/>
      <c r="C495" s="2"/>
      <c r="D495" s="2"/>
      <c r="I495" s="2"/>
    </row>
    <row r="496">
      <c r="A496" s="73"/>
      <c r="B496" s="110"/>
      <c r="C496" s="2"/>
      <c r="D496" s="2"/>
      <c r="I496" s="2"/>
    </row>
    <row r="497">
      <c r="A497" s="73"/>
      <c r="B497" s="110"/>
      <c r="C497" s="2"/>
      <c r="D497" s="2"/>
      <c r="I497" s="2"/>
    </row>
    <row r="498">
      <c r="A498" s="73"/>
      <c r="B498" s="110"/>
      <c r="C498" s="2"/>
      <c r="D498" s="2"/>
      <c r="I498" s="2"/>
    </row>
    <row r="499">
      <c r="A499" s="73"/>
      <c r="B499" s="110"/>
      <c r="C499" s="2"/>
      <c r="D499" s="2"/>
      <c r="I499" s="2"/>
    </row>
    <row r="500">
      <c r="A500" s="73"/>
      <c r="B500" s="110"/>
      <c r="C500" s="2"/>
      <c r="D500" s="2"/>
      <c r="I500" s="2"/>
    </row>
    <row r="501">
      <c r="A501" s="73"/>
      <c r="B501" s="110"/>
      <c r="C501" s="2"/>
      <c r="D501" s="2"/>
      <c r="I501" s="2"/>
    </row>
    <row r="502">
      <c r="A502" s="73"/>
      <c r="B502" s="110"/>
      <c r="C502" s="2"/>
      <c r="D502" s="2"/>
      <c r="I502" s="2"/>
    </row>
    <row r="503">
      <c r="A503" s="73"/>
      <c r="B503" s="110"/>
      <c r="C503" s="2"/>
      <c r="D503" s="2"/>
      <c r="I503" s="2"/>
    </row>
    <row r="504">
      <c r="A504" s="73"/>
      <c r="B504" s="110"/>
      <c r="C504" s="2"/>
      <c r="D504" s="2"/>
      <c r="I504" s="2"/>
    </row>
    <row r="505">
      <c r="A505" s="73"/>
      <c r="B505" s="110"/>
      <c r="C505" s="2"/>
      <c r="D505" s="2"/>
      <c r="I505" s="2"/>
    </row>
    <row r="506">
      <c r="A506" s="73"/>
      <c r="B506" s="110"/>
      <c r="C506" s="2"/>
      <c r="D506" s="2"/>
      <c r="I506" s="2"/>
    </row>
    <row r="507">
      <c r="A507" s="73"/>
      <c r="B507" s="110"/>
      <c r="C507" s="2"/>
      <c r="D507" s="2"/>
      <c r="I507" s="2"/>
    </row>
    <row r="508">
      <c r="A508" s="73"/>
      <c r="B508" s="110"/>
      <c r="C508" s="2"/>
      <c r="D508" s="2"/>
      <c r="I508" s="2"/>
    </row>
    <row r="509">
      <c r="A509" s="73"/>
      <c r="B509" s="110"/>
      <c r="C509" s="2"/>
      <c r="D509" s="2"/>
      <c r="I509" s="2"/>
    </row>
    <row r="510">
      <c r="A510" s="73"/>
      <c r="B510" s="110"/>
      <c r="C510" s="2"/>
      <c r="D510" s="2"/>
      <c r="I510" s="2"/>
    </row>
    <row r="511">
      <c r="A511" s="73"/>
      <c r="B511" s="110"/>
      <c r="C511" s="2"/>
      <c r="D511" s="2"/>
      <c r="I511" s="2"/>
    </row>
    <row r="512">
      <c r="A512" s="73"/>
      <c r="B512" s="110"/>
      <c r="C512" s="2"/>
      <c r="D512" s="2"/>
      <c r="I512" s="2"/>
    </row>
    <row r="513">
      <c r="A513" s="73"/>
      <c r="B513" s="110"/>
      <c r="C513" s="2"/>
      <c r="D513" s="2"/>
      <c r="I513" s="2"/>
    </row>
    <row r="514">
      <c r="A514" s="73"/>
      <c r="B514" s="110"/>
      <c r="C514" s="2"/>
      <c r="D514" s="2"/>
      <c r="I514" s="2"/>
    </row>
    <row r="515">
      <c r="A515" s="73"/>
      <c r="B515" s="110"/>
      <c r="C515" s="2"/>
      <c r="D515" s="2"/>
      <c r="I515" s="2"/>
    </row>
    <row r="516">
      <c r="A516" s="73"/>
      <c r="B516" s="110"/>
      <c r="C516" s="2"/>
      <c r="D516" s="2"/>
      <c r="I516" s="2"/>
    </row>
    <row r="517">
      <c r="A517" s="73"/>
      <c r="B517" s="110"/>
      <c r="C517" s="2"/>
      <c r="D517" s="2"/>
      <c r="I517" s="2"/>
    </row>
    <row r="518">
      <c r="A518" s="73"/>
      <c r="B518" s="110"/>
      <c r="C518" s="2"/>
      <c r="D518" s="2"/>
      <c r="I518" s="2"/>
    </row>
    <row r="519">
      <c r="A519" s="73"/>
      <c r="B519" s="110"/>
      <c r="C519" s="2"/>
      <c r="D519" s="2"/>
      <c r="I519" s="2"/>
    </row>
    <row r="520">
      <c r="A520" s="73"/>
      <c r="B520" s="110"/>
      <c r="C520" s="2"/>
      <c r="D520" s="2"/>
      <c r="I520" s="2"/>
    </row>
    <row r="521">
      <c r="A521" s="73"/>
      <c r="B521" s="110"/>
      <c r="C521" s="2"/>
      <c r="D521" s="2"/>
      <c r="I521" s="2"/>
    </row>
    <row r="522">
      <c r="A522" s="73"/>
      <c r="B522" s="110"/>
      <c r="C522" s="2"/>
      <c r="D522" s="2"/>
      <c r="I522" s="2"/>
    </row>
    <row r="523">
      <c r="A523" s="73"/>
      <c r="B523" s="110"/>
      <c r="C523" s="2"/>
      <c r="D523" s="2"/>
      <c r="I523" s="2"/>
    </row>
    <row r="524">
      <c r="A524" s="73"/>
      <c r="B524" s="110"/>
      <c r="C524" s="2"/>
      <c r="D524" s="2"/>
      <c r="I524" s="2"/>
    </row>
    <row r="525">
      <c r="A525" s="73"/>
      <c r="B525" s="110"/>
      <c r="C525" s="2"/>
      <c r="D525" s="2"/>
      <c r="I525" s="2"/>
    </row>
    <row r="526">
      <c r="A526" s="73"/>
      <c r="B526" s="110"/>
      <c r="C526" s="2"/>
      <c r="D526" s="2"/>
      <c r="I526" s="2"/>
    </row>
    <row r="527">
      <c r="A527" s="73"/>
      <c r="B527" s="110"/>
      <c r="C527" s="2"/>
      <c r="D527" s="2"/>
      <c r="I527" s="2"/>
    </row>
    <row r="528">
      <c r="A528" s="73"/>
      <c r="B528" s="110"/>
      <c r="C528" s="2"/>
      <c r="D528" s="2"/>
      <c r="I528" s="2"/>
    </row>
    <row r="529">
      <c r="A529" s="73"/>
      <c r="B529" s="110"/>
      <c r="C529" s="2"/>
      <c r="D529" s="2"/>
      <c r="I529" s="2"/>
    </row>
    <row r="530">
      <c r="A530" s="73"/>
      <c r="B530" s="110"/>
      <c r="C530" s="2"/>
      <c r="D530" s="2"/>
      <c r="I530" s="2"/>
    </row>
    <row r="531">
      <c r="A531" s="73"/>
      <c r="B531" s="110"/>
      <c r="C531" s="2"/>
      <c r="D531" s="2"/>
      <c r="I531" s="2"/>
    </row>
    <row r="532">
      <c r="A532" s="73"/>
      <c r="B532" s="110"/>
      <c r="C532" s="2"/>
      <c r="D532" s="2"/>
      <c r="I532" s="2"/>
    </row>
    <row r="533">
      <c r="A533" s="73"/>
      <c r="B533" s="110"/>
      <c r="C533" s="2"/>
      <c r="D533" s="2"/>
      <c r="I533" s="2"/>
    </row>
    <row r="534">
      <c r="A534" s="73"/>
      <c r="B534" s="110"/>
      <c r="C534" s="2"/>
      <c r="D534" s="2"/>
      <c r="I534" s="2"/>
    </row>
    <row r="535">
      <c r="A535" s="73"/>
      <c r="B535" s="110"/>
      <c r="C535" s="2"/>
      <c r="D535" s="2"/>
      <c r="I535" s="2"/>
    </row>
    <row r="536">
      <c r="A536" s="73"/>
      <c r="B536" s="110"/>
      <c r="C536" s="2"/>
      <c r="D536" s="2"/>
      <c r="I536" s="2"/>
    </row>
    <row r="537">
      <c r="A537" s="73"/>
      <c r="B537" s="110"/>
      <c r="C537" s="2"/>
      <c r="D537" s="2"/>
      <c r="I537" s="2"/>
    </row>
    <row r="538">
      <c r="A538" s="73"/>
      <c r="B538" s="110"/>
      <c r="C538" s="2"/>
      <c r="D538" s="2"/>
      <c r="I538" s="2"/>
    </row>
    <row r="539">
      <c r="A539" s="73"/>
      <c r="B539" s="110"/>
      <c r="C539" s="2"/>
      <c r="D539" s="2"/>
      <c r="I539" s="2"/>
    </row>
    <row r="540">
      <c r="A540" s="73"/>
      <c r="B540" s="110"/>
      <c r="C540" s="2"/>
      <c r="D540" s="2"/>
      <c r="I540" s="2"/>
    </row>
    <row r="541">
      <c r="A541" s="73"/>
      <c r="B541" s="110"/>
      <c r="C541" s="2"/>
      <c r="D541" s="2"/>
      <c r="I541" s="2"/>
    </row>
    <row r="542">
      <c r="A542" s="73"/>
      <c r="B542" s="110"/>
      <c r="C542" s="2"/>
      <c r="D542" s="2"/>
      <c r="I542" s="2"/>
    </row>
    <row r="543">
      <c r="A543" s="73"/>
      <c r="B543" s="110"/>
      <c r="C543" s="2"/>
      <c r="D543" s="2"/>
      <c r="I543" s="2"/>
    </row>
    <row r="544">
      <c r="A544" s="73"/>
      <c r="B544" s="110"/>
      <c r="C544" s="2"/>
      <c r="D544" s="2"/>
      <c r="I544" s="2"/>
    </row>
    <row r="545">
      <c r="A545" s="73"/>
      <c r="B545" s="110"/>
      <c r="C545" s="2"/>
      <c r="D545" s="2"/>
      <c r="I545" s="2"/>
    </row>
    <row r="546">
      <c r="A546" s="73"/>
      <c r="B546" s="110"/>
      <c r="C546" s="2"/>
      <c r="D546" s="2"/>
      <c r="I546" s="2"/>
    </row>
    <row r="547">
      <c r="A547" s="73"/>
      <c r="B547" s="110"/>
      <c r="C547" s="2"/>
      <c r="D547" s="2"/>
      <c r="I547" s="2"/>
    </row>
    <row r="548">
      <c r="A548" s="73"/>
      <c r="B548" s="110"/>
      <c r="C548" s="2"/>
      <c r="D548" s="2"/>
      <c r="I548" s="2"/>
    </row>
    <row r="549">
      <c r="A549" s="73"/>
      <c r="B549" s="110"/>
      <c r="C549" s="2"/>
      <c r="D549" s="2"/>
      <c r="I549" s="2"/>
    </row>
    <row r="550">
      <c r="A550" s="73"/>
      <c r="B550" s="110"/>
      <c r="C550" s="2"/>
      <c r="D550" s="2"/>
      <c r="I550" s="2"/>
    </row>
    <row r="551">
      <c r="A551" s="73"/>
      <c r="B551" s="110"/>
      <c r="C551" s="2"/>
      <c r="D551" s="2"/>
      <c r="I551" s="2"/>
    </row>
    <row r="552">
      <c r="A552" s="73"/>
      <c r="B552" s="110"/>
      <c r="C552" s="2"/>
      <c r="D552" s="2"/>
      <c r="I552" s="2"/>
    </row>
    <row r="553">
      <c r="A553" s="73"/>
      <c r="B553" s="110"/>
      <c r="C553" s="2"/>
      <c r="D553" s="2"/>
      <c r="I553" s="2"/>
    </row>
    <row r="554">
      <c r="A554" s="73"/>
      <c r="B554" s="110"/>
      <c r="C554" s="2"/>
      <c r="D554" s="2"/>
      <c r="I554" s="2"/>
    </row>
    <row r="555">
      <c r="A555" s="73"/>
      <c r="B555" s="110"/>
      <c r="C555" s="2"/>
      <c r="D555" s="2"/>
      <c r="I555" s="2"/>
    </row>
    <row r="556">
      <c r="A556" s="73"/>
      <c r="B556" s="110"/>
      <c r="C556" s="2"/>
      <c r="D556" s="2"/>
      <c r="I556" s="2"/>
    </row>
    <row r="557">
      <c r="A557" s="73"/>
      <c r="B557" s="110"/>
      <c r="C557" s="2"/>
      <c r="D557" s="2"/>
      <c r="I557" s="2"/>
    </row>
    <row r="558">
      <c r="A558" s="73"/>
      <c r="B558" s="110"/>
      <c r="C558" s="2"/>
      <c r="D558" s="2"/>
      <c r="I558" s="2"/>
    </row>
    <row r="559">
      <c r="A559" s="73"/>
      <c r="B559" s="110"/>
      <c r="C559" s="2"/>
      <c r="D559" s="2"/>
      <c r="I559" s="2"/>
    </row>
    <row r="560">
      <c r="A560" s="73"/>
      <c r="B560" s="110"/>
      <c r="C560" s="2"/>
      <c r="D560" s="2"/>
      <c r="I560" s="2"/>
    </row>
    <row r="561">
      <c r="A561" s="73"/>
      <c r="B561" s="110"/>
      <c r="C561" s="2"/>
      <c r="D561" s="2"/>
      <c r="I561" s="2"/>
    </row>
    <row r="562">
      <c r="A562" s="73"/>
      <c r="B562" s="110"/>
      <c r="C562" s="2"/>
      <c r="D562" s="2"/>
      <c r="I562" s="2"/>
    </row>
    <row r="563">
      <c r="A563" s="73"/>
      <c r="B563" s="110"/>
      <c r="C563" s="2"/>
      <c r="D563" s="2"/>
      <c r="I563" s="2"/>
    </row>
    <row r="564">
      <c r="A564" s="73"/>
      <c r="B564" s="110"/>
      <c r="C564" s="2"/>
      <c r="D564" s="2"/>
      <c r="I564" s="2"/>
    </row>
    <row r="565">
      <c r="A565" s="73"/>
      <c r="B565" s="110"/>
      <c r="C565" s="2"/>
      <c r="D565" s="2"/>
      <c r="I565" s="2"/>
    </row>
    <row r="566">
      <c r="A566" s="73"/>
      <c r="B566" s="110"/>
      <c r="C566" s="2"/>
      <c r="D566" s="2"/>
      <c r="I566" s="2"/>
    </row>
    <row r="567">
      <c r="A567" s="73"/>
      <c r="B567" s="110"/>
      <c r="C567" s="2"/>
      <c r="D567" s="2"/>
      <c r="I567" s="2"/>
    </row>
    <row r="568">
      <c r="A568" s="73"/>
      <c r="B568" s="110"/>
      <c r="C568" s="2"/>
      <c r="D568" s="2"/>
      <c r="I568" s="2"/>
    </row>
    <row r="569">
      <c r="A569" s="73"/>
      <c r="B569" s="110"/>
      <c r="C569" s="2"/>
      <c r="D569" s="2"/>
      <c r="I569" s="2"/>
    </row>
    <row r="570">
      <c r="A570" s="73"/>
      <c r="B570" s="110"/>
      <c r="C570" s="2"/>
      <c r="D570" s="2"/>
      <c r="I570" s="2"/>
    </row>
    <row r="571">
      <c r="A571" s="73"/>
      <c r="B571" s="110"/>
      <c r="C571" s="2"/>
      <c r="D571" s="2"/>
      <c r="I571" s="2"/>
    </row>
    <row r="572">
      <c r="A572" s="73"/>
      <c r="B572" s="110"/>
      <c r="C572" s="2"/>
      <c r="D572" s="2"/>
      <c r="I572" s="2"/>
    </row>
    <row r="573">
      <c r="A573" s="73"/>
      <c r="B573" s="110"/>
      <c r="C573" s="2"/>
      <c r="D573" s="2"/>
      <c r="I573" s="2"/>
    </row>
    <row r="574">
      <c r="A574" s="73"/>
      <c r="B574" s="110"/>
      <c r="C574" s="2"/>
      <c r="D574" s="2"/>
      <c r="I574" s="2"/>
    </row>
    <row r="575">
      <c r="A575" s="73"/>
      <c r="B575" s="110"/>
      <c r="C575" s="2"/>
      <c r="D575" s="2"/>
      <c r="I575" s="2"/>
    </row>
    <row r="576">
      <c r="A576" s="73"/>
      <c r="B576" s="110"/>
      <c r="C576" s="2"/>
      <c r="D576" s="2"/>
      <c r="I576" s="2"/>
    </row>
    <row r="577">
      <c r="A577" s="73"/>
      <c r="B577" s="110"/>
      <c r="C577" s="2"/>
      <c r="D577" s="2"/>
      <c r="I577" s="2"/>
    </row>
    <row r="578">
      <c r="A578" s="73"/>
      <c r="B578" s="110"/>
      <c r="C578" s="2"/>
      <c r="D578" s="2"/>
      <c r="I578" s="2"/>
    </row>
    <row r="579">
      <c r="A579" s="73"/>
      <c r="B579" s="110"/>
      <c r="C579" s="2"/>
      <c r="D579" s="2"/>
      <c r="I579" s="2"/>
    </row>
    <row r="580">
      <c r="A580" s="73"/>
      <c r="B580" s="110"/>
      <c r="C580" s="2"/>
      <c r="D580" s="2"/>
      <c r="I580" s="2"/>
    </row>
    <row r="581">
      <c r="A581" s="73"/>
      <c r="B581" s="110"/>
      <c r="C581" s="2"/>
      <c r="D581" s="2"/>
      <c r="I581" s="2"/>
    </row>
    <row r="582">
      <c r="A582" s="73"/>
      <c r="B582" s="110"/>
      <c r="C582" s="2"/>
      <c r="D582" s="2"/>
      <c r="I582" s="2"/>
    </row>
    <row r="583">
      <c r="A583" s="73"/>
      <c r="B583" s="110"/>
      <c r="C583" s="2"/>
      <c r="D583" s="2"/>
      <c r="I583" s="2"/>
    </row>
    <row r="584">
      <c r="A584" s="73"/>
      <c r="B584" s="110"/>
      <c r="C584" s="2"/>
      <c r="D584" s="2"/>
      <c r="I584" s="2"/>
    </row>
    <row r="585">
      <c r="A585" s="73"/>
      <c r="B585" s="110"/>
      <c r="C585" s="2"/>
      <c r="D585" s="2"/>
      <c r="I585" s="2"/>
    </row>
    <row r="586">
      <c r="A586" s="73"/>
      <c r="B586" s="110"/>
      <c r="C586" s="2"/>
      <c r="D586" s="2"/>
      <c r="I586" s="2"/>
    </row>
    <row r="587">
      <c r="A587" s="73"/>
      <c r="B587" s="110"/>
      <c r="C587" s="2"/>
      <c r="D587" s="2"/>
      <c r="I587" s="2"/>
    </row>
    <row r="588">
      <c r="A588" s="73"/>
      <c r="B588" s="110"/>
      <c r="C588" s="2"/>
      <c r="D588" s="2"/>
      <c r="I588" s="2"/>
    </row>
    <row r="589">
      <c r="A589" s="73"/>
      <c r="B589" s="110"/>
      <c r="C589" s="2"/>
      <c r="D589" s="2"/>
      <c r="I589" s="2"/>
    </row>
    <row r="590">
      <c r="A590" s="73"/>
      <c r="B590" s="110"/>
      <c r="C590" s="2"/>
      <c r="D590" s="2"/>
      <c r="I590" s="2"/>
    </row>
    <row r="591">
      <c r="A591" s="73"/>
      <c r="B591" s="110"/>
      <c r="C591" s="2"/>
      <c r="D591" s="2"/>
      <c r="I591" s="2"/>
    </row>
    <row r="592">
      <c r="A592" s="73"/>
      <c r="B592" s="110"/>
      <c r="C592" s="2"/>
      <c r="D592" s="2"/>
      <c r="I592" s="2"/>
    </row>
    <row r="593">
      <c r="A593" s="73"/>
      <c r="B593" s="110"/>
      <c r="C593" s="2"/>
      <c r="D593" s="2"/>
      <c r="I593" s="2"/>
    </row>
    <row r="594">
      <c r="A594" s="73"/>
      <c r="B594" s="110"/>
      <c r="C594" s="2"/>
      <c r="D594" s="2"/>
      <c r="I594" s="2"/>
    </row>
    <row r="595">
      <c r="A595" s="73"/>
      <c r="B595" s="110"/>
      <c r="C595" s="2"/>
      <c r="D595" s="2"/>
      <c r="I595" s="2"/>
    </row>
    <row r="596">
      <c r="A596" s="73"/>
      <c r="B596" s="110"/>
      <c r="C596" s="2"/>
      <c r="D596" s="2"/>
      <c r="I596" s="2"/>
    </row>
    <row r="597">
      <c r="A597" s="73"/>
      <c r="B597" s="110"/>
      <c r="C597" s="2"/>
      <c r="D597" s="2"/>
      <c r="I597" s="2"/>
    </row>
    <row r="598">
      <c r="A598" s="73"/>
      <c r="B598" s="110"/>
      <c r="C598" s="2"/>
      <c r="D598" s="2"/>
      <c r="I598" s="2"/>
    </row>
    <row r="599">
      <c r="A599" s="73"/>
      <c r="B599" s="110"/>
      <c r="C599" s="2"/>
      <c r="D599" s="2"/>
      <c r="I599" s="2"/>
    </row>
    <row r="600">
      <c r="A600" s="73"/>
      <c r="B600" s="110"/>
      <c r="C600" s="2"/>
      <c r="D600" s="2"/>
      <c r="I600" s="2"/>
    </row>
    <row r="601">
      <c r="A601" s="73"/>
      <c r="B601" s="110"/>
      <c r="C601" s="2"/>
      <c r="D601" s="2"/>
      <c r="I601" s="2"/>
    </row>
    <row r="602">
      <c r="A602" s="73"/>
      <c r="B602" s="110"/>
      <c r="C602" s="2"/>
      <c r="D602" s="2"/>
      <c r="I602" s="2"/>
    </row>
    <row r="603">
      <c r="A603" s="73"/>
      <c r="B603" s="110"/>
      <c r="C603" s="2"/>
      <c r="D603" s="2"/>
      <c r="I603" s="2"/>
    </row>
    <row r="604">
      <c r="A604" s="73"/>
      <c r="B604" s="110"/>
      <c r="C604" s="2"/>
      <c r="D604" s="2"/>
      <c r="I604" s="2"/>
    </row>
    <row r="605">
      <c r="A605" s="73"/>
      <c r="B605" s="110"/>
      <c r="C605" s="2"/>
      <c r="D605" s="2"/>
      <c r="I605" s="2"/>
    </row>
    <row r="606">
      <c r="A606" s="73"/>
      <c r="B606" s="110"/>
      <c r="C606" s="2"/>
      <c r="D606" s="2"/>
      <c r="I606" s="2"/>
    </row>
    <row r="607">
      <c r="A607" s="73"/>
      <c r="B607" s="110"/>
      <c r="C607" s="2"/>
      <c r="D607" s="2"/>
      <c r="I607" s="2"/>
    </row>
    <row r="608">
      <c r="A608" s="73"/>
      <c r="B608" s="110"/>
      <c r="C608" s="2"/>
      <c r="D608" s="2"/>
      <c r="I608" s="2"/>
    </row>
    <row r="609">
      <c r="A609" s="73"/>
      <c r="B609" s="110"/>
      <c r="C609" s="2"/>
      <c r="D609" s="2"/>
      <c r="I609" s="2"/>
    </row>
    <row r="610">
      <c r="A610" s="73"/>
      <c r="B610" s="110"/>
      <c r="C610" s="2"/>
      <c r="D610" s="2"/>
      <c r="I610" s="2"/>
    </row>
    <row r="611">
      <c r="A611" s="73"/>
      <c r="B611" s="110"/>
      <c r="C611" s="2"/>
      <c r="D611" s="2"/>
      <c r="I611" s="2"/>
    </row>
    <row r="612">
      <c r="A612" s="73"/>
      <c r="B612" s="110"/>
      <c r="C612" s="2"/>
      <c r="D612" s="2"/>
      <c r="I612" s="2"/>
    </row>
    <row r="613">
      <c r="A613" s="73"/>
      <c r="B613" s="110"/>
      <c r="C613" s="2"/>
      <c r="D613" s="2"/>
      <c r="I613" s="2"/>
    </row>
    <row r="614">
      <c r="A614" s="73"/>
      <c r="B614" s="110"/>
      <c r="C614" s="2"/>
      <c r="D614" s="2"/>
      <c r="I614" s="2"/>
    </row>
    <row r="615">
      <c r="A615" s="73"/>
      <c r="B615" s="110"/>
      <c r="C615" s="2"/>
      <c r="D615" s="2"/>
      <c r="I615" s="2"/>
    </row>
    <row r="616">
      <c r="A616" s="73"/>
      <c r="B616" s="110"/>
      <c r="C616" s="2"/>
      <c r="D616" s="2"/>
      <c r="I616" s="2"/>
    </row>
    <row r="617">
      <c r="A617" s="73"/>
      <c r="B617" s="110"/>
      <c r="C617" s="2"/>
      <c r="D617" s="2"/>
      <c r="I617" s="2"/>
    </row>
    <row r="618">
      <c r="A618" s="73"/>
      <c r="B618" s="110"/>
      <c r="C618" s="2"/>
      <c r="D618" s="2"/>
      <c r="I618" s="2"/>
    </row>
    <row r="619">
      <c r="A619" s="73"/>
      <c r="B619" s="110"/>
      <c r="C619" s="2"/>
      <c r="D619" s="2"/>
      <c r="I619" s="2"/>
    </row>
    <row r="620">
      <c r="A620" s="73"/>
      <c r="B620" s="110"/>
      <c r="C620" s="2"/>
      <c r="D620" s="2"/>
      <c r="I620" s="2"/>
    </row>
    <row r="621">
      <c r="A621" s="73"/>
      <c r="B621" s="110"/>
      <c r="C621" s="2"/>
      <c r="D621" s="2"/>
      <c r="I621" s="2"/>
    </row>
    <row r="622">
      <c r="A622" s="73"/>
      <c r="B622" s="110"/>
      <c r="C622" s="2"/>
      <c r="D622" s="2"/>
      <c r="I622" s="2"/>
    </row>
    <row r="623">
      <c r="A623" s="73"/>
      <c r="B623" s="110"/>
      <c r="C623" s="2"/>
      <c r="D623" s="2"/>
      <c r="I623" s="2"/>
    </row>
    <row r="624">
      <c r="A624" s="73"/>
      <c r="B624" s="110"/>
      <c r="C624" s="2"/>
      <c r="D624" s="2"/>
      <c r="I624" s="2"/>
    </row>
    <row r="625">
      <c r="A625" s="73"/>
      <c r="B625" s="110"/>
      <c r="C625" s="2"/>
      <c r="D625" s="2"/>
      <c r="I625" s="2"/>
    </row>
    <row r="626">
      <c r="A626" s="73"/>
      <c r="B626" s="110"/>
      <c r="C626" s="2"/>
      <c r="D626" s="2"/>
      <c r="I626" s="2"/>
    </row>
    <row r="627">
      <c r="A627" s="73"/>
      <c r="B627" s="110"/>
      <c r="C627" s="2"/>
      <c r="D627" s="2"/>
      <c r="I627" s="2"/>
    </row>
    <row r="628">
      <c r="A628" s="73"/>
      <c r="B628" s="110"/>
      <c r="C628" s="2"/>
      <c r="D628" s="2"/>
      <c r="I628" s="2"/>
    </row>
    <row r="629">
      <c r="A629" s="73"/>
      <c r="B629" s="110"/>
      <c r="C629" s="2"/>
      <c r="D629" s="2"/>
      <c r="I629" s="2"/>
    </row>
    <row r="630">
      <c r="A630" s="73"/>
      <c r="B630" s="110"/>
      <c r="C630" s="2"/>
      <c r="D630" s="2"/>
      <c r="I630" s="2"/>
    </row>
    <row r="631">
      <c r="A631" s="73"/>
      <c r="B631" s="110"/>
      <c r="C631" s="2"/>
      <c r="D631" s="2"/>
      <c r="I631" s="2"/>
    </row>
    <row r="632">
      <c r="A632" s="73"/>
      <c r="B632" s="110"/>
      <c r="C632" s="2"/>
      <c r="D632" s="2"/>
      <c r="I632" s="2"/>
    </row>
    <row r="633">
      <c r="A633" s="73"/>
      <c r="B633" s="110"/>
      <c r="C633" s="2"/>
      <c r="D633" s="2"/>
      <c r="I633" s="2"/>
    </row>
    <row r="634">
      <c r="A634" s="73"/>
      <c r="B634" s="110"/>
      <c r="C634" s="2"/>
      <c r="D634" s="2"/>
      <c r="I634" s="2"/>
    </row>
    <row r="635">
      <c r="A635" s="73"/>
      <c r="B635" s="110"/>
      <c r="C635" s="2"/>
      <c r="D635" s="2"/>
      <c r="I635" s="2"/>
    </row>
    <row r="636">
      <c r="A636" s="73"/>
      <c r="B636" s="110"/>
      <c r="C636" s="2"/>
      <c r="D636" s="2"/>
      <c r="I636" s="2"/>
    </row>
    <row r="637">
      <c r="A637" s="73"/>
      <c r="B637" s="110"/>
      <c r="C637" s="2"/>
      <c r="D637" s="2"/>
      <c r="I637" s="2"/>
    </row>
    <row r="638">
      <c r="A638" s="73"/>
      <c r="B638" s="110"/>
      <c r="C638" s="2"/>
      <c r="D638" s="2"/>
      <c r="I638" s="2"/>
    </row>
    <row r="639">
      <c r="A639" s="73"/>
      <c r="B639" s="110"/>
      <c r="C639" s="2"/>
      <c r="D639" s="2"/>
      <c r="I639" s="2"/>
    </row>
    <row r="640">
      <c r="A640" s="73"/>
      <c r="B640" s="110"/>
      <c r="C640" s="2"/>
      <c r="D640" s="2"/>
      <c r="I640" s="2"/>
    </row>
    <row r="641">
      <c r="A641" s="73"/>
      <c r="B641" s="110"/>
      <c r="C641" s="2"/>
      <c r="D641" s="2"/>
      <c r="I641" s="2"/>
    </row>
    <row r="642">
      <c r="A642" s="73"/>
      <c r="B642" s="110"/>
      <c r="C642" s="2"/>
      <c r="D642" s="2"/>
      <c r="I642" s="2"/>
    </row>
    <row r="643">
      <c r="A643" s="73"/>
      <c r="B643" s="110"/>
      <c r="C643" s="2"/>
      <c r="D643" s="2"/>
      <c r="I643" s="2"/>
    </row>
    <row r="644">
      <c r="A644" s="73"/>
      <c r="B644" s="110"/>
      <c r="C644" s="2"/>
      <c r="D644" s="2"/>
      <c r="I644" s="2"/>
    </row>
    <row r="645">
      <c r="A645" s="73"/>
      <c r="B645" s="110"/>
      <c r="C645" s="2"/>
      <c r="D645" s="2"/>
      <c r="I645" s="2"/>
    </row>
    <row r="646">
      <c r="A646" s="73"/>
      <c r="B646" s="110"/>
      <c r="C646" s="2"/>
      <c r="D646" s="2"/>
      <c r="I646" s="2"/>
    </row>
    <row r="647">
      <c r="A647" s="73"/>
      <c r="B647" s="110"/>
      <c r="C647" s="2"/>
      <c r="D647" s="2"/>
      <c r="I647" s="2"/>
    </row>
    <row r="648">
      <c r="A648" s="73"/>
      <c r="B648" s="110"/>
      <c r="C648" s="2"/>
      <c r="D648" s="2"/>
      <c r="I648" s="2"/>
    </row>
    <row r="649">
      <c r="A649" s="73"/>
      <c r="B649" s="110"/>
      <c r="C649" s="2"/>
      <c r="D649" s="2"/>
      <c r="I649" s="2"/>
    </row>
    <row r="650">
      <c r="A650" s="73"/>
      <c r="B650" s="110"/>
      <c r="C650" s="2"/>
      <c r="D650" s="2"/>
      <c r="I650" s="2"/>
    </row>
    <row r="651">
      <c r="A651" s="73"/>
      <c r="B651" s="110"/>
      <c r="C651" s="2"/>
      <c r="D651" s="2"/>
      <c r="I651" s="2"/>
    </row>
    <row r="652">
      <c r="A652" s="73"/>
      <c r="B652" s="110"/>
      <c r="C652" s="2"/>
      <c r="D652" s="2"/>
      <c r="I652" s="2"/>
    </row>
    <row r="653">
      <c r="A653" s="73"/>
      <c r="B653" s="110"/>
      <c r="C653" s="2"/>
      <c r="D653" s="2"/>
      <c r="I653" s="2"/>
    </row>
    <row r="654">
      <c r="A654" s="73"/>
      <c r="B654" s="110"/>
      <c r="C654" s="2"/>
      <c r="D654" s="2"/>
      <c r="I654" s="2"/>
    </row>
    <row r="655">
      <c r="A655" s="73"/>
      <c r="B655" s="110"/>
      <c r="C655" s="2"/>
      <c r="D655" s="2"/>
      <c r="I655" s="2"/>
    </row>
    <row r="656">
      <c r="A656" s="73"/>
      <c r="B656" s="110"/>
      <c r="C656" s="2"/>
      <c r="D656" s="2"/>
      <c r="I656" s="2"/>
    </row>
    <row r="657">
      <c r="A657" s="73"/>
      <c r="B657" s="110"/>
      <c r="C657" s="2"/>
      <c r="D657" s="2"/>
      <c r="I657" s="2"/>
    </row>
    <row r="658">
      <c r="A658" s="73"/>
      <c r="B658" s="110"/>
      <c r="C658" s="2"/>
      <c r="D658" s="2"/>
      <c r="I658" s="2"/>
    </row>
    <row r="659">
      <c r="A659" s="73"/>
      <c r="B659" s="110"/>
      <c r="C659" s="2"/>
      <c r="D659" s="2"/>
      <c r="I659" s="2"/>
    </row>
    <row r="660">
      <c r="A660" s="73"/>
      <c r="B660" s="110"/>
      <c r="C660" s="2"/>
      <c r="D660" s="2"/>
      <c r="I660" s="2"/>
    </row>
    <row r="661">
      <c r="A661" s="73"/>
      <c r="B661" s="110"/>
      <c r="C661" s="2"/>
      <c r="D661" s="2"/>
      <c r="I661" s="2"/>
    </row>
    <row r="662">
      <c r="A662" s="73"/>
      <c r="B662" s="110"/>
      <c r="C662" s="2"/>
      <c r="D662" s="2"/>
      <c r="I662" s="2"/>
    </row>
    <row r="663">
      <c r="A663" s="73"/>
      <c r="B663" s="110"/>
      <c r="C663" s="2"/>
      <c r="D663" s="2"/>
      <c r="I663" s="2"/>
    </row>
    <row r="664">
      <c r="A664" s="73"/>
      <c r="B664" s="110"/>
      <c r="C664" s="2"/>
      <c r="D664" s="2"/>
      <c r="I664" s="2"/>
    </row>
    <row r="665">
      <c r="A665" s="73"/>
      <c r="B665" s="110"/>
      <c r="C665" s="2"/>
      <c r="D665" s="2"/>
      <c r="I665" s="2"/>
    </row>
    <row r="666">
      <c r="A666" s="73"/>
      <c r="B666" s="110"/>
      <c r="C666" s="2"/>
      <c r="D666" s="2"/>
      <c r="I666" s="2"/>
    </row>
    <row r="667">
      <c r="A667" s="73"/>
      <c r="B667" s="110"/>
      <c r="C667" s="2"/>
      <c r="D667" s="2"/>
      <c r="I667" s="2"/>
    </row>
    <row r="668">
      <c r="A668" s="73"/>
      <c r="B668" s="110"/>
      <c r="C668" s="2"/>
      <c r="D668" s="2"/>
      <c r="I668" s="2"/>
    </row>
    <row r="669">
      <c r="A669" s="73"/>
      <c r="B669" s="110"/>
      <c r="C669" s="2"/>
      <c r="D669" s="2"/>
      <c r="I669" s="2"/>
    </row>
    <row r="670">
      <c r="A670" s="73"/>
      <c r="B670" s="110"/>
      <c r="C670" s="2"/>
      <c r="D670" s="2"/>
      <c r="I670" s="2"/>
    </row>
    <row r="671">
      <c r="A671" s="73"/>
      <c r="B671" s="110"/>
      <c r="C671" s="2"/>
      <c r="D671" s="2"/>
      <c r="I671" s="2"/>
    </row>
    <row r="672">
      <c r="A672" s="73"/>
      <c r="B672" s="110"/>
      <c r="C672" s="2"/>
      <c r="D672" s="2"/>
      <c r="I672" s="2"/>
    </row>
    <row r="673">
      <c r="A673" s="73"/>
      <c r="B673" s="110"/>
      <c r="C673" s="2"/>
      <c r="D673" s="2"/>
      <c r="I673" s="2"/>
    </row>
    <row r="674">
      <c r="A674" s="73"/>
      <c r="B674" s="110"/>
      <c r="C674" s="2"/>
      <c r="D674" s="2"/>
      <c r="I674" s="2"/>
    </row>
    <row r="675">
      <c r="A675" s="73"/>
      <c r="B675" s="110"/>
      <c r="C675" s="2"/>
      <c r="D675" s="2"/>
      <c r="I675" s="2"/>
    </row>
    <row r="676">
      <c r="A676" s="73"/>
      <c r="B676" s="110"/>
      <c r="C676" s="2"/>
      <c r="D676" s="2"/>
      <c r="I676" s="2"/>
    </row>
    <row r="677">
      <c r="A677" s="73"/>
      <c r="B677" s="110"/>
      <c r="C677" s="2"/>
      <c r="D677" s="2"/>
      <c r="I677" s="2"/>
    </row>
    <row r="678">
      <c r="A678" s="73"/>
      <c r="B678" s="110"/>
      <c r="C678" s="2"/>
      <c r="D678" s="2"/>
      <c r="I678" s="2"/>
    </row>
    <row r="679">
      <c r="A679" s="73"/>
      <c r="B679" s="110"/>
      <c r="C679" s="2"/>
      <c r="D679" s="2"/>
      <c r="I679" s="2"/>
    </row>
    <row r="680">
      <c r="A680" s="73"/>
      <c r="B680" s="110"/>
      <c r="C680" s="2"/>
      <c r="D680" s="2"/>
      <c r="I680" s="2"/>
    </row>
    <row r="681">
      <c r="A681" s="73"/>
      <c r="B681" s="110"/>
      <c r="C681" s="2"/>
      <c r="D681" s="2"/>
      <c r="I681" s="2"/>
    </row>
    <row r="682">
      <c r="A682" s="73"/>
      <c r="B682" s="110"/>
      <c r="C682" s="2"/>
      <c r="D682" s="2"/>
      <c r="I682" s="2"/>
    </row>
    <row r="683">
      <c r="A683" s="73"/>
      <c r="B683" s="110"/>
      <c r="C683" s="2"/>
      <c r="D683" s="2"/>
      <c r="I683" s="2"/>
    </row>
    <row r="684">
      <c r="A684" s="73"/>
      <c r="B684" s="110"/>
      <c r="C684" s="2"/>
      <c r="D684" s="2"/>
      <c r="I684" s="2"/>
    </row>
    <row r="685">
      <c r="A685" s="73"/>
      <c r="B685" s="110"/>
      <c r="C685" s="2"/>
      <c r="D685" s="2"/>
      <c r="I685" s="2"/>
    </row>
    <row r="686">
      <c r="A686" s="73"/>
      <c r="B686" s="110"/>
      <c r="C686" s="2"/>
      <c r="D686" s="2"/>
      <c r="I686" s="2"/>
    </row>
    <row r="687">
      <c r="A687" s="73"/>
      <c r="B687" s="110"/>
      <c r="C687" s="2"/>
      <c r="D687" s="2"/>
      <c r="I687" s="2"/>
    </row>
    <row r="688">
      <c r="A688" s="73"/>
      <c r="B688" s="110"/>
      <c r="C688" s="2"/>
      <c r="D688" s="2"/>
      <c r="I688" s="2"/>
    </row>
    <row r="689">
      <c r="A689" s="73"/>
      <c r="B689" s="110"/>
      <c r="C689" s="2"/>
      <c r="D689" s="2"/>
      <c r="I689" s="2"/>
    </row>
    <row r="690">
      <c r="A690" s="73"/>
      <c r="B690" s="110"/>
      <c r="C690" s="2"/>
      <c r="D690" s="2"/>
      <c r="I690" s="2"/>
    </row>
    <row r="691">
      <c r="A691" s="73"/>
      <c r="B691" s="110"/>
      <c r="C691" s="2"/>
      <c r="D691" s="2"/>
      <c r="I691" s="2"/>
    </row>
    <row r="692">
      <c r="A692" s="73"/>
      <c r="B692" s="110"/>
      <c r="C692" s="2"/>
      <c r="D692" s="2"/>
      <c r="I692" s="2"/>
    </row>
    <row r="693">
      <c r="A693" s="73"/>
      <c r="B693" s="110"/>
      <c r="C693" s="2"/>
      <c r="D693" s="2"/>
      <c r="I693" s="2"/>
    </row>
    <row r="694">
      <c r="A694" s="73"/>
      <c r="B694" s="110"/>
      <c r="C694" s="2"/>
      <c r="D694" s="2"/>
      <c r="I694" s="2"/>
    </row>
    <row r="695">
      <c r="A695" s="73"/>
      <c r="B695" s="110"/>
      <c r="C695" s="2"/>
      <c r="D695" s="2"/>
      <c r="I695" s="2"/>
    </row>
    <row r="696">
      <c r="A696" s="73"/>
      <c r="B696" s="110"/>
      <c r="C696" s="2"/>
      <c r="D696" s="2"/>
      <c r="I696" s="2"/>
    </row>
    <row r="697">
      <c r="A697" s="73"/>
      <c r="B697" s="110"/>
      <c r="C697" s="2"/>
      <c r="D697" s="2"/>
      <c r="I697" s="2"/>
    </row>
    <row r="698">
      <c r="A698" s="73"/>
      <c r="B698" s="110"/>
      <c r="C698" s="2"/>
      <c r="D698" s="2"/>
      <c r="I698" s="2"/>
    </row>
    <row r="699">
      <c r="A699" s="73"/>
      <c r="B699" s="110"/>
      <c r="C699" s="2"/>
      <c r="D699" s="2"/>
      <c r="I699" s="2"/>
    </row>
    <row r="700">
      <c r="A700" s="73"/>
      <c r="B700" s="110"/>
      <c r="C700" s="2"/>
      <c r="D700" s="2"/>
      <c r="I700" s="2"/>
    </row>
    <row r="701">
      <c r="A701" s="73"/>
      <c r="B701" s="110"/>
      <c r="C701" s="2"/>
      <c r="D701" s="2"/>
      <c r="I701" s="2"/>
    </row>
    <row r="702">
      <c r="A702" s="73"/>
      <c r="B702" s="110"/>
      <c r="C702" s="2"/>
      <c r="D702" s="2"/>
      <c r="I702" s="2"/>
    </row>
    <row r="703">
      <c r="A703" s="73"/>
      <c r="B703" s="110"/>
      <c r="C703" s="2"/>
      <c r="D703" s="2"/>
      <c r="I703" s="2"/>
    </row>
    <row r="704">
      <c r="A704" s="73"/>
      <c r="B704" s="110"/>
      <c r="C704" s="2"/>
      <c r="D704" s="2"/>
      <c r="I704" s="2"/>
    </row>
    <row r="705">
      <c r="A705" s="73"/>
      <c r="B705" s="110"/>
      <c r="C705" s="2"/>
      <c r="D705" s="2"/>
      <c r="I705" s="2"/>
    </row>
    <row r="706">
      <c r="A706" s="73"/>
      <c r="B706" s="110"/>
      <c r="C706" s="2"/>
      <c r="D706" s="2"/>
      <c r="I706" s="2"/>
    </row>
    <row r="707">
      <c r="A707" s="73"/>
      <c r="B707" s="110"/>
      <c r="C707" s="2"/>
      <c r="D707" s="2"/>
      <c r="I707" s="2"/>
    </row>
    <row r="708">
      <c r="A708" s="73"/>
      <c r="B708" s="110"/>
      <c r="C708" s="2"/>
      <c r="D708" s="2"/>
      <c r="I708" s="2"/>
    </row>
    <row r="709">
      <c r="A709" s="73"/>
      <c r="B709" s="110"/>
      <c r="C709" s="2"/>
      <c r="D709" s="2"/>
      <c r="I709" s="2"/>
    </row>
    <row r="710">
      <c r="A710" s="73"/>
      <c r="B710" s="110"/>
      <c r="C710" s="2"/>
      <c r="D710" s="2"/>
      <c r="I710" s="2"/>
    </row>
    <row r="711">
      <c r="A711" s="73"/>
      <c r="B711" s="110"/>
      <c r="C711" s="2"/>
      <c r="D711" s="2"/>
      <c r="I711" s="2"/>
    </row>
    <row r="712">
      <c r="A712" s="73"/>
      <c r="B712" s="110"/>
      <c r="C712" s="2"/>
      <c r="D712" s="2"/>
      <c r="I712" s="2"/>
    </row>
    <row r="713">
      <c r="A713" s="73"/>
      <c r="B713" s="110"/>
      <c r="C713" s="2"/>
      <c r="D713" s="2"/>
      <c r="I713" s="2"/>
    </row>
    <row r="714">
      <c r="A714" s="73"/>
      <c r="B714" s="110"/>
      <c r="C714" s="2"/>
      <c r="D714" s="2"/>
      <c r="I714" s="2"/>
    </row>
    <row r="715">
      <c r="A715" s="73"/>
      <c r="B715" s="110"/>
      <c r="C715" s="2"/>
      <c r="D715" s="2"/>
      <c r="I715" s="2"/>
    </row>
    <row r="716">
      <c r="A716" s="73"/>
      <c r="B716" s="110"/>
      <c r="C716" s="2"/>
      <c r="D716" s="2"/>
      <c r="I716" s="2"/>
    </row>
    <row r="717">
      <c r="A717" s="73"/>
      <c r="B717" s="110"/>
      <c r="C717" s="2"/>
      <c r="D717" s="2"/>
      <c r="I717" s="2"/>
    </row>
    <row r="718">
      <c r="A718" s="73"/>
      <c r="B718" s="110"/>
      <c r="C718" s="2"/>
      <c r="D718" s="2"/>
      <c r="I718" s="2"/>
    </row>
    <row r="719">
      <c r="A719" s="73"/>
      <c r="B719" s="110"/>
      <c r="C719" s="2"/>
      <c r="D719" s="2"/>
      <c r="I719" s="2"/>
    </row>
    <row r="720">
      <c r="A720" s="73"/>
      <c r="B720" s="110"/>
      <c r="C720" s="2"/>
      <c r="D720" s="2"/>
      <c r="I720" s="2"/>
    </row>
    <row r="721">
      <c r="A721" s="73"/>
      <c r="B721" s="110"/>
      <c r="C721" s="2"/>
      <c r="D721" s="2"/>
      <c r="I721" s="2"/>
    </row>
    <row r="722">
      <c r="A722" s="73"/>
      <c r="B722" s="110"/>
      <c r="C722" s="2"/>
      <c r="D722" s="2"/>
      <c r="I722" s="2"/>
    </row>
    <row r="723">
      <c r="A723" s="73"/>
      <c r="B723" s="110"/>
      <c r="C723" s="2"/>
      <c r="D723" s="2"/>
      <c r="I723" s="2"/>
    </row>
    <row r="724">
      <c r="A724" s="73"/>
      <c r="B724" s="110"/>
      <c r="C724" s="2"/>
      <c r="D724" s="2"/>
      <c r="I724" s="2"/>
    </row>
    <row r="725">
      <c r="A725" s="73"/>
      <c r="B725" s="110"/>
      <c r="C725" s="2"/>
      <c r="D725" s="2"/>
      <c r="I725" s="2"/>
    </row>
    <row r="726">
      <c r="A726" s="73"/>
      <c r="B726" s="110"/>
      <c r="C726" s="2"/>
      <c r="D726" s="2"/>
      <c r="I726" s="2"/>
    </row>
    <row r="727">
      <c r="A727" s="73"/>
      <c r="B727" s="110"/>
      <c r="C727" s="2"/>
      <c r="D727" s="2"/>
      <c r="I727" s="2"/>
    </row>
    <row r="728">
      <c r="A728" s="73"/>
      <c r="B728" s="110"/>
      <c r="C728" s="2"/>
      <c r="D728" s="2"/>
      <c r="I728" s="2"/>
    </row>
    <row r="729">
      <c r="A729" s="73"/>
      <c r="B729" s="110"/>
      <c r="C729" s="2"/>
      <c r="D729" s="2"/>
      <c r="I729" s="2"/>
    </row>
    <row r="730">
      <c r="A730" s="73"/>
      <c r="B730" s="110"/>
      <c r="C730" s="2"/>
      <c r="D730" s="2"/>
      <c r="I730" s="2"/>
    </row>
    <row r="731">
      <c r="A731" s="73"/>
      <c r="B731" s="110"/>
      <c r="C731" s="2"/>
      <c r="D731" s="2"/>
      <c r="I731" s="2"/>
    </row>
    <row r="732">
      <c r="A732" s="73"/>
      <c r="B732" s="110"/>
      <c r="C732" s="2"/>
      <c r="D732" s="2"/>
      <c r="I732" s="2"/>
    </row>
    <row r="733">
      <c r="A733" s="73"/>
      <c r="B733" s="110"/>
      <c r="C733" s="2"/>
      <c r="D733" s="2"/>
      <c r="I733" s="2"/>
    </row>
    <row r="734">
      <c r="A734" s="73"/>
      <c r="B734" s="110"/>
      <c r="C734" s="2"/>
      <c r="D734" s="2"/>
      <c r="I734" s="2"/>
    </row>
    <row r="735">
      <c r="A735" s="73"/>
      <c r="B735" s="110"/>
      <c r="C735" s="2"/>
      <c r="D735" s="2"/>
      <c r="I735" s="2"/>
    </row>
    <row r="736">
      <c r="A736" s="73"/>
      <c r="B736" s="110"/>
      <c r="C736" s="2"/>
      <c r="D736" s="2"/>
      <c r="I736" s="2"/>
    </row>
    <row r="737">
      <c r="A737" s="73"/>
      <c r="B737" s="110"/>
      <c r="C737" s="2"/>
      <c r="D737" s="2"/>
      <c r="I737" s="2"/>
    </row>
    <row r="738">
      <c r="A738" s="73"/>
      <c r="B738" s="110"/>
      <c r="C738" s="2"/>
      <c r="D738" s="2"/>
      <c r="I738" s="2"/>
    </row>
    <row r="739">
      <c r="A739" s="73"/>
      <c r="B739" s="110"/>
      <c r="C739" s="2"/>
      <c r="D739" s="2"/>
      <c r="I739" s="2"/>
    </row>
    <row r="740">
      <c r="A740" s="73"/>
      <c r="B740" s="110"/>
      <c r="C740" s="2"/>
      <c r="D740" s="2"/>
      <c r="I740" s="2"/>
    </row>
    <row r="741">
      <c r="A741" s="73"/>
      <c r="B741" s="110"/>
      <c r="C741" s="2"/>
      <c r="D741" s="2"/>
      <c r="I741" s="2"/>
    </row>
    <row r="742">
      <c r="A742" s="73"/>
      <c r="B742" s="110"/>
      <c r="C742" s="2"/>
      <c r="D742" s="2"/>
      <c r="I742" s="2"/>
    </row>
    <row r="743">
      <c r="A743" s="73"/>
      <c r="B743" s="110"/>
      <c r="C743" s="2"/>
      <c r="D743" s="2"/>
      <c r="I743" s="2"/>
    </row>
    <row r="744">
      <c r="A744" s="73"/>
      <c r="B744" s="110"/>
      <c r="C744" s="2"/>
      <c r="D744" s="2"/>
      <c r="I744" s="2"/>
    </row>
    <row r="745">
      <c r="A745" s="73"/>
      <c r="B745" s="110"/>
      <c r="C745" s="2"/>
      <c r="D745" s="2"/>
      <c r="I745" s="2"/>
    </row>
    <row r="746">
      <c r="A746" s="73"/>
      <c r="B746" s="110"/>
      <c r="C746" s="2"/>
      <c r="D746" s="2"/>
      <c r="I746" s="2"/>
    </row>
    <row r="747">
      <c r="A747" s="73"/>
      <c r="B747" s="110"/>
      <c r="C747" s="2"/>
      <c r="D747" s="2"/>
      <c r="I747" s="2"/>
    </row>
    <row r="748">
      <c r="A748" s="73"/>
      <c r="B748" s="110"/>
      <c r="C748" s="2"/>
      <c r="D748" s="2"/>
      <c r="I748" s="2"/>
    </row>
    <row r="749">
      <c r="A749" s="73"/>
      <c r="B749" s="110"/>
      <c r="C749" s="2"/>
      <c r="D749" s="2"/>
      <c r="I749" s="2"/>
    </row>
    <row r="750">
      <c r="A750" s="73"/>
      <c r="B750" s="110"/>
      <c r="C750" s="2"/>
      <c r="D750" s="2"/>
      <c r="I750" s="2"/>
    </row>
    <row r="751">
      <c r="A751" s="73"/>
      <c r="B751" s="110"/>
      <c r="C751" s="2"/>
      <c r="D751" s="2"/>
      <c r="I751" s="2"/>
    </row>
    <row r="752">
      <c r="A752" s="73"/>
      <c r="B752" s="110"/>
      <c r="C752" s="2"/>
      <c r="D752" s="2"/>
      <c r="I752" s="2"/>
    </row>
    <row r="753">
      <c r="A753" s="73"/>
      <c r="B753" s="110"/>
      <c r="C753" s="2"/>
      <c r="D753" s="2"/>
      <c r="I753" s="2"/>
    </row>
    <row r="754">
      <c r="A754" s="73"/>
      <c r="B754" s="110"/>
      <c r="C754" s="2"/>
      <c r="D754" s="2"/>
      <c r="I754" s="2"/>
    </row>
    <row r="755">
      <c r="A755" s="73"/>
      <c r="B755" s="110"/>
      <c r="C755" s="2"/>
      <c r="D755" s="2"/>
      <c r="I755" s="2"/>
    </row>
    <row r="756">
      <c r="A756" s="73"/>
      <c r="B756" s="110"/>
      <c r="C756" s="2"/>
      <c r="D756" s="2"/>
      <c r="I756" s="2"/>
    </row>
    <row r="757">
      <c r="A757" s="73"/>
      <c r="B757" s="110"/>
      <c r="C757" s="2"/>
      <c r="D757" s="2"/>
      <c r="I757" s="2"/>
    </row>
    <row r="758">
      <c r="A758" s="73"/>
      <c r="B758" s="110"/>
      <c r="C758" s="2"/>
      <c r="D758" s="2"/>
      <c r="I758" s="2"/>
    </row>
    <row r="759">
      <c r="A759" s="73"/>
      <c r="B759" s="110"/>
      <c r="C759" s="2"/>
      <c r="D759" s="2"/>
      <c r="I759" s="2"/>
    </row>
    <row r="760">
      <c r="A760" s="73"/>
      <c r="B760" s="110"/>
      <c r="C760" s="2"/>
      <c r="D760" s="2"/>
      <c r="I760" s="2"/>
    </row>
    <row r="761">
      <c r="A761" s="73"/>
      <c r="B761" s="110"/>
      <c r="C761" s="2"/>
      <c r="D761" s="2"/>
      <c r="I761" s="2"/>
    </row>
    <row r="762">
      <c r="A762" s="73"/>
      <c r="B762" s="110"/>
      <c r="C762" s="2"/>
      <c r="D762" s="2"/>
      <c r="I762" s="2"/>
    </row>
    <row r="763">
      <c r="A763" s="73"/>
      <c r="B763" s="110"/>
      <c r="C763" s="2"/>
      <c r="D763" s="2"/>
      <c r="I763" s="2"/>
    </row>
    <row r="764">
      <c r="A764" s="73"/>
      <c r="B764" s="110"/>
      <c r="C764" s="2"/>
      <c r="D764" s="2"/>
      <c r="I764" s="2"/>
    </row>
    <row r="765">
      <c r="A765" s="73"/>
      <c r="B765" s="110"/>
      <c r="C765" s="2"/>
      <c r="D765" s="2"/>
      <c r="I765" s="2"/>
    </row>
    <row r="766">
      <c r="A766" s="73"/>
      <c r="B766" s="110"/>
      <c r="C766" s="2"/>
      <c r="D766" s="2"/>
      <c r="I766" s="2"/>
    </row>
    <row r="767">
      <c r="A767" s="73"/>
      <c r="B767" s="110"/>
      <c r="C767" s="2"/>
      <c r="D767" s="2"/>
      <c r="I767" s="2"/>
    </row>
    <row r="768">
      <c r="A768" s="73"/>
      <c r="B768" s="110"/>
      <c r="C768" s="2"/>
      <c r="D768" s="2"/>
      <c r="I768" s="2"/>
    </row>
    <row r="769">
      <c r="A769" s="73"/>
      <c r="B769" s="110"/>
      <c r="C769" s="2"/>
      <c r="D769" s="2"/>
      <c r="I769" s="2"/>
    </row>
    <row r="770">
      <c r="A770" s="73"/>
      <c r="B770" s="110"/>
      <c r="C770" s="2"/>
      <c r="D770" s="2"/>
      <c r="I770" s="2"/>
    </row>
    <row r="771">
      <c r="A771" s="73"/>
      <c r="B771" s="110"/>
      <c r="C771" s="2"/>
      <c r="D771" s="2"/>
      <c r="I771" s="2"/>
    </row>
    <row r="772">
      <c r="A772" s="73"/>
      <c r="B772" s="110"/>
      <c r="C772" s="2"/>
      <c r="D772" s="2"/>
      <c r="I772" s="2"/>
    </row>
    <row r="773">
      <c r="A773" s="73"/>
      <c r="B773" s="110"/>
      <c r="C773" s="2"/>
      <c r="D773" s="2"/>
      <c r="I773" s="2"/>
    </row>
    <row r="774">
      <c r="A774" s="73"/>
      <c r="B774" s="110"/>
      <c r="C774" s="2"/>
      <c r="D774" s="2"/>
      <c r="I774" s="2"/>
    </row>
    <row r="775">
      <c r="A775" s="73"/>
      <c r="B775" s="110"/>
      <c r="C775" s="2"/>
      <c r="D775" s="2"/>
      <c r="I775" s="2"/>
    </row>
    <row r="776">
      <c r="A776" s="73"/>
      <c r="B776" s="110"/>
      <c r="C776" s="2"/>
      <c r="D776" s="2"/>
      <c r="I776" s="2"/>
    </row>
    <row r="777">
      <c r="A777" s="73"/>
      <c r="B777" s="110"/>
      <c r="C777" s="2"/>
      <c r="D777" s="2"/>
      <c r="I777" s="2"/>
    </row>
    <row r="778">
      <c r="A778" s="73"/>
      <c r="B778" s="110"/>
      <c r="C778" s="2"/>
      <c r="D778" s="2"/>
      <c r="I778" s="2"/>
    </row>
    <row r="779">
      <c r="A779" s="73"/>
      <c r="B779" s="110"/>
      <c r="C779" s="2"/>
      <c r="D779" s="2"/>
      <c r="I779" s="2"/>
    </row>
    <row r="780">
      <c r="A780" s="73"/>
      <c r="B780" s="110"/>
      <c r="C780" s="2"/>
      <c r="D780" s="2"/>
      <c r="I780" s="2"/>
    </row>
    <row r="781">
      <c r="A781" s="73"/>
      <c r="B781" s="110"/>
      <c r="C781" s="2"/>
      <c r="D781" s="2"/>
      <c r="I781" s="2"/>
    </row>
    <row r="782">
      <c r="A782" s="73"/>
      <c r="B782" s="110"/>
      <c r="C782" s="2"/>
      <c r="D782" s="2"/>
      <c r="I782" s="2"/>
    </row>
    <row r="783">
      <c r="A783" s="73"/>
      <c r="B783" s="110"/>
      <c r="C783" s="2"/>
      <c r="D783" s="2"/>
      <c r="I783" s="2"/>
    </row>
    <row r="784">
      <c r="A784" s="73"/>
      <c r="B784" s="110"/>
      <c r="C784" s="2"/>
      <c r="D784" s="2"/>
      <c r="I784" s="2"/>
    </row>
    <row r="785">
      <c r="A785" s="73"/>
      <c r="B785" s="110"/>
      <c r="C785" s="2"/>
      <c r="D785" s="2"/>
      <c r="I785" s="2"/>
    </row>
    <row r="786">
      <c r="A786" s="73"/>
      <c r="B786" s="110"/>
      <c r="C786" s="2"/>
      <c r="D786" s="2"/>
      <c r="I786" s="2"/>
    </row>
    <row r="787">
      <c r="A787" s="73"/>
      <c r="B787" s="110"/>
      <c r="C787" s="2"/>
      <c r="D787" s="2"/>
      <c r="I787" s="2"/>
    </row>
    <row r="788">
      <c r="A788" s="73"/>
      <c r="B788" s="110"/>
      <c r="C788" s="2"/>
      <c r="D788" s="2"/>
      <c r="I788" s="2"/>
    </row>
    <row r="789">
      <c r="A789" s="73"/>
      <c r="B789" s="110"/>
      <c r="C789" s="2"/>
      <c r="D789" s="2"/>
      <c r="I789" s="2"/>
    </row>
    <row r="790">
      <c r="A790" s="73"/>
      <c r="B790" s="110"/>
      <c r="C790" s="2"/>
      <c r="D790" s="2"/>
      <c r="I790" s="2"/>
    </row>
    <row r="791">
      <c r="A791" s="73"/>
      <c r="B791" s="110"/>
      <c r="C791" s="2"/>
      <c r="D791" s="2"/>
      <c r="I791" s="2"/>
    </row>
    <row r="792">
      <c r="A792" s="73"/>
      <c r="B792" s="110"/>
      <c r="C792" s="2"/>
      <c r="D792" s="2"/>
      <c r="I792" s="2"/>
    </row>
    <row r="793">
      <c r="A793" s="73"/>
      <c r="B793" s="110"/>
      <c r="C793" s="2"/>
      <c r="D793" s="2"/>
      <c r="I793" s="2"/>
    </row>
    <row r="794">
      <c r="A794" s="73"/>
      <c r="B794" s="110"/>
      <c r="C794" s="2"/>
      <c r="D794" s="2"/>
      <c r="I794" s="2"/>
    </row>
    <row r="795">
      <c r="A795" s="73"/>
      <c r="B795" s="110"/>
      <c r="C795" s="2"/>
      <c r="D795" s="2"/>
      <c r="I795" s="2"/>
    </row>
    <row r="796">
      <c r="A796" s="73"/>
      <c r="B796" s="110"/>
      <c r="C796" s="2"/>
      <c r="D796" s="2"/>
      <c r="I796" s="2"/>
    </row>
    <row r="797">
      <c r="A797" s="73"/>
      <c r="B797" s="110"/>
      <c r="C797" s="2"/>
      <c r="D797" s="2"/>
      <c r="I797" s="2"/>
    </row>
    <row r="798">
      <c r="A798" s="73"/>
      <c r="B798" s="110"/>
      <c r="C798" s="2"/>
      <c r="D798" s="2"/>
      <c r="I798" s="2"/>
    </row>
    <row r="799">
      <c r="A799" s="73"/>
      <c r="B799" s="110"/>
      <c r="C799" s="2"/>
      <c r="D799" s="2"/>
      <c r="I799" s="2"/>
    </row>
    <row r="800">
      <c r="A800" s="73"/>
      <c r="B800" s="110"/>
      <c r="C800" s="2"/>
      <c r="D800" s="2"/>
      <c r="I800" s="2"/>
    </row>
    <row r="801">
      <c r="A801" s="73"/>
      <c r="B801" s="110"/>
      <c r="C801" s="2"/>
      <c r="D801" s="2"/>
      <c r="I801" s="2"/>
    </row>
    <row r="802">
      <c r="A802" s="73"/>
      <c r="B802" s="110"/>
      <c r="C802" s="2"/>
      <c r="D802" s="2"/>
      <c r="I802" s="2"/>
    </row>
    <row r="803">
      <c r="A803" s="73"/>
      <c r="B803" s="110"/>
      <c r="C803" s="2"/>
      <c r="D803" s="2"/>
      <c r="I803" s="2"/>
    </row>
    <row r="804">
      <c r="A804" s="73"/>
      <c r="B804" s="110"/>
      <c r="C804" s="2"/>
      <c r="D804" s="2"/>
      <c r="I804" s="2"/>
    </row>
    <row r="805">
      <c r="A805" s="73"/>
      <c r="B805" s="110"/>
      <c r="C805" s="2"/>
      <c r="D805" s="2"/>
      <c r="I805" s="2"/>
    </row>
    <row r="806">
      <c r="A806" s="73"/>
      <c r="B806" s="110"/>
      <c r="C806" s="2"/>
      <c r="D806" s="2"/>
      <c r="I806" s="2"/>
    </row>
    <row r="807">
      <c r="A807" s="73"/>
      <c r="B807" s="110"/>
      <c r="C807" s="2"/>
      <c r="D807" s="2"/>
      <c r="I807" s="2"/>
    </row>
    <row r="808">
      <c r="A808" s="73"/>
      <c r="B808" s="110"/>
      <c r="C808" s="2"/>
      <c r="D808" s="2"/>
      <c r="I808" s="2"/>
    </row>
    <row r="809">
      <c r="A809" s="73"/>
      <c r="B809" s="110"/>
      <c r="C809" s="2"/>
      <c r="D809" s="2"/>
      <c r="I809" s="2"/>
    </row>
    <row r="810">
      <c r="A810" s="73"/>
      <c r="B810" s="110"/>
      <c r="C810" s="2"/>
      <c r="D810" s="2"/>
      <c r="I810" s="2"/>
    </row>
    <row r="811">
      <c r="A811" s="73"/>
      <c r="B811" s="110"/>
      <c r="C811" s="2"/>
      <c r="D811" s="2"/>
      <c r="I811" s="2"/>
    </row>
    <row r="812">
      <c r="A812" s="73"/>
      <c r="B812" s="110"/>
      <c r="C812" s="2"/>
      <c r="D812" s="2"/>
      <c r="I812" s="2"/>
    </row>
    <row r="813">
      <c r="A813" s="73"/>
      <c r="B813" s="110"/>
      <c r="C813" s="2"/>
      <c r="D813" s="2"/>
      <c r="I813" s="2"/>
    </row>
    <row r="814">
      <c r="A814" s="73"/>
      <c r="B814" s="110"/>
      <c r="C814" s="2"/>
      <c r="D814" s="2"/>
      <c r="I814" s="2"/>
    </row>
    <row r="815">
      <c r="A815" s="73"/>
      <c r="B815" s="110"/>
      <c r="C815" s="2"/>
      <c r="D815" s="2"/>
      <c r="I815" s="2"/>
    </row>
    <row r="816">
      <c r="A816" s="73"/>
      <c r="B816" s="110"/>
      <c r="C816" s="2"/>
      <c r="D816" s="2"/>
      <c r="I816" s="2"/>
    </row>
    <row r="817">
      <c r="A817" s="73"/>
      <c r="B817" s="110"/>
      <c r="C817" s="2"/>
      <c r="D817" s="2"/>
      <c r="I817" s="2"/>
    </row>
    <row r="818">
      <c r="A818" s="73"/>
      <c r="B818" s="110"/>
      <c r="C818" s="2"/>
      <c r="D818" s="2"/>
      <c r="I818" s="2"/>
    </row>
    <row r="819">
      <c r="A819" s="73"/>
      <c r="B819" s="110"/>
      <c r="C819" s="2"/>
      <c r="D819" s="2"/>
      <c r="I819" s="2"/>
    </row>
    <row r="820">
      <c r="A820" s="73"/>
      <c r="B820" s="110"/>
      <c r="C820" s="2"/>
      <c r="D820" s="2"/>
      <c r="I820" s="2"/>
    </row>
    <row r="821">
      <c r="A821" s="73"/>
      <c r="B821" s="110"/>
      <c r="C821" s="2"/>
      <c r="D821" s="2"/>
      <c r="I821" s="2"/>
    </row>
    <row r="822">
      <c r="A822" s="73"/>
      <c r="B822" s="110"/>
      <c r="C822" s="2"/>
      <c r="D822" s="2"/>
      <c r="I822" s="2"/>
    </row>
    <row r="823">
      <c r="A823" s="73"/>
      <c r="B823" s="110"/>
      <c r="C823" s="2"/>
      <c r="D823" s="2"/>
      <c r="I823" s="2"/>
    </row>
    <row r="824">
      <c r="A824" s="73"/>
      <c r="B824" s="110"/>
      <c r="C824" s="2"/>
      <c r="D824" s="2"/>
      <c r="I824" s="2"/>
    </row>
    <row r="825">
      <c r="A825" s="73"/>
      <c r="B825" s="110"/>
      <c r="C825" s="2"/>
      <c r="D825" s="2"/>
      <c r="I825" s="2"/>
    </row>
    <row r="826">
      <c r="A826" s="73"/>
      <c r="B826" s="110"/>
      <c r="C826" s="2"/>
      <c r="D826" s="2"/>
      <c r="I826" s="2"/>
    </row>
    <row r="827">
      <c r="A827" s="73"/>
      <c r="B827" s="110"/>
      <c r="C827" s="2"/>
      <c r="D827" s="2"/>
      <c r="I827" s="2"/>
    </row>
    <row r="828">
      <c r="A828" s="73"/>
      <c r="B828" s="110"/>
      <c r="C828" s="2"/>
      <c r="D828" s="2"/>
      <c r="I828" s="2"/>
    </row>
    <row r="829">
      <c r="A829" s="73"/>
      <c r="B829" s="110"/>
      <c r="C829" s="2"/>
      <c r="D829" s="2"/>
      <c r="I829" s="2"/>
    </row>
    <row r="830">
      <c r="A830" s="73"/>
      <c r="B830" s="110"/>
      <c r="C830" s="2"/>
      <c r="D830" s="2"/>
      <c r="I830" s="2"/>
    </row>
    <row r="831">
      <c r="A831" s="73"/>
      <c r="B831" s="110"/>
      <c r="C831" s="2"/>
      <c r="D831" s="2"/>
      <c r="I831" s="2"/>
    </row>
    <row r="832">
      <c r="A832" s="73"/>
      <c r="B832" s="110"/>
      <c r="C832" s="2"/>
      <c r="D832" s="2"/>
      <c r="I832" s="2"/>
    </row>
    <row r="833">
      <c r="A833" s="73"/>
      <c r="B833" s="110"/>
      <c r="C833" s="2"/>
      <c r="D833" s="2"/>
      <c r="I833" s="2"/>
    </row>
    <row r="834">
      <c r="A834" s="73"/>
      <c r="B834" s="110"/>
      <c r="C834" s="2"/>
      <c r="D834" s="2"/>
      <c r="I834" s="2"/>
    </row>
    <row r="835">
      <c r="A835" s="73"/>
      <c r="B835" s="110"/>
      <c r="C835" s="2"/>
      <c r="D835" s="2"/>
      <c r="I835" s="2"/>
    </row>
    <row r="836">
      <c r="A836" s="73"/>
      <c r="B836" s="110"/>
      <c r="C836" s="2"/>
      <c r="D836" s="2"/>
      <c r="I836" s="2"/>
    </row>
    <row r="837">
      <c r="A837" s="73"/>
      <c r="B837" s="110"/>
      <c r="C837" s="2"/>
      <c r="D837" s="2"/>
      <c r="I837" s="2"/>
    </row>
    <row r="838">
      <c r="A838" s="73"/>
      <c r="B838" s="110"/>
      <c r="C838" s="2"/>
      <c r="D838" s="2"/>
      <c r="I838" s="2"/>
    </row>
    <row r="839">
      <c r="A839" s="73"/>
      <c r="B839" s="110"/>
      <c r="C839" s="2"/>
      <c r="D839" s="2"/>
      <c r="I839" s="2"/>
    </row>
    <row r="840">
      <c r="A840" s="73"/>
      <c r="B840" s="110"/>
      <c r="C840" s="2"/>
      <c r="D840" s="2"/>
      <c r="I840" s="2"/>
    </row>
    <row r="841">
      <c r="A841" s="73"/>
      <c r="B841" s="110"/>
      <c r="C841" s="2"/>
      <c r="D841" s="2"/>
      <c r="I841" s="2"/>
    </row>
    <row r="842">
      <c r="A842" s="73"/>
      <c r="B842" s="110"/>
      <c r="C842" s="2"/>
      <c r="D842" s="2"/>
      <c r="I842" s="2"/>
    </row>
    <row r="843">
      <c r="A843" s="73"/>
      <c r="B843" s="110"/>
      <c r="C843" s="2"/>
      <c r="D843" s="2"/>
      <c r="I843" s="2"/>
    </row>
    <row r="844">
      <c r="A844" s="73"/>
      <c r="B844" s="110"/>
      <c r="C844" s="2"/>
      <c r="D844" s="2"/>
      <c r="I844" s="2"/>
    </row>
    <row r="845">
      <c r="A845" s="73"/>
      <c r="B845" s="110"/>
      <c r="C845" s="2"/>
      <c r="D845" s="2"/>
      <c r="I845" s="2"/>
    </row>
    <row r="846">
      <c r="A846" s="73"/>
      <c r="B846" s="110"/>
      <c r="C846" s="2"/>
      <c r="D846" s="2"/>
      <c r="I846" s="2"/>
    </row>
    <row r="847">
      <c r="A847" s="73"/>
      <c r="B847" s="110"/>
      <c r="C847" s="2"/>
      <c r="D847" s="2"/>
      <c r="I847" s="2"/>
    </row>
    <row r="848">
      <c r="A848" s="73"/>
      <c r="B848" s="110"/>
      <c r="C848" s="2"/>
      <c r="D848" s="2"/>
      <c r="I848" s="2"/>
    </row>
    <row r="849">
      <c r="A849" s="73"/>
      <c r="B849" s="110"/>
      <c r="C849" s="2"/>
      <c r="D849" s="2"/>
      <c r="I849" s="2"/>
    </row>
    <row r="850">
      <c r="A850" s="73"/>
      <c r="B850" s="110"/>
      <c r="C850" s="2"/>
      <c r="D850" s="2"/>
      <c r="I850" s="2"/>
    </row>
    <row r="851">
      <c r="A851" s="73"/>
      <c r="B851" s="110"/>
      <c r="C851" s="2"/>
      <c r="D851" s="2"/>
      <c r="I851" s="2"/>
    </row>
    <row r="852">
      <c r="A852" s="73"/>
      <c r="B852" s="110"/>
      <c r="C852" s="2"/>
      <c r="D852" s="2"/>
      <c r="I852" s="2"/>
    </row>
    <row r="853">
      <c r="A853" s="73"/>
      <c r="B853" s="110"/>
      <c r="C853" s="2"/>
      <c r="D853" s="2"/>
      <c r="I853" s="2"/>
    </row>
    <row r="854">
      <c r="A854" s="73"/>
      <c r="B854" s="110"/>
      <c r="C854" s="2"/>
      <c r="D854" s="2"/>
      <c r="I854" s="2"/>
    </row>
    <row r="855">
      <c r="A855" s="73"/>
      <c r="B855" s="110"/>
      <c r="C855" s="2"/>
      <c r="D855" s="2"/>
      <c r="I855" s="2"/>
    </row>
    <row r="856">
      <c r="A856" s="73"/>
      <c r="B856" s="110"/>
      <c r="C856" s="2"/>
      <c r="D856" s="2"/>
      <c r="I856" s="2"/>
    </row>
    <row r="857">
      <c r="A857" s="73"/>
      <c r="B857" s="110"/>
      <c r="C857" s="2"/>
      <c r="D857" s="2"/>
      <c r="I857" s="2"/>
    </row>
    <row r="858">
      <c r="A858" s="73"/>
      <c r="B858" s="110"/>
      <c r="C858" s="2"/>
      <c r="D858" s="2"/>
      <c r="I858" s="2"/>
    </row>
    <row r="859">
      <c r="A859" s="73"/>
      <c r="B859" s="110"/>
      <c r="C859" s="2"/>
      <c r="D859" s="2"/>
      <c r="I859" s="2"/>
    </row>
    <row r="860">
      <c r="A860" s="73"/>
      <c r="B860" s="110"/>
      <c r="C860" s="2"/>
      <c r="D860" s="2"/>
      <c r="I860" s="2"/>
    </row>
    <row r="861">
      <c r="A861" s="73"/>
      <c r="B861" s="110"/>
      <c r="C861" s="2"/>
      <c r="D861" s="2"/>
      <c r="I861" s="2"/>
    </row>
    <row r="862">
      <c r="A862" s="73"/>
      <c r="B862" s="110"/>
      <c r="C862" s="2"/>
      <c r="D862" s="2"/>
      <c r="I862" s="2"/>
    </row>
    <row r="863">
      <c r="A863" s="73"/>
      <c r="B863" s="110"/>
      <c r="C863" s="2"/>
      <c r="D863" s="2"/>
      <c r="I863" s="2"/>
    </row>
    <row r="864">
      <c r="A864" s="73"/>
      <c r="B864" s="110"/>
      <c r="C864" s="2"/>
      <c r="D864" s="2"/>
      <c r="I864" s="2"/>
    </row>
    <row r="865">
      <c r="A865" s="73"/>
      <c r="B865" s="110"/>
      <c r="C865" s="2"/>
      <c r="D865" s="2"/>
      <c r="I865" s="2"/>
    </row>
    <row r="866">
      <c r="A866" s="73"/>
      <c r="B866" s="110"/>
      <c r="C866" s="2"/>
      <c r="D866" s="2"/>
      <c r="I866" s="2"/>
    </row>
    <row r="867">
      <c r="A867" s="73"/>
      <c r="B867" s="110"/>
      <c r="C867" s="2"/>
      <c r="D867" s="2"/>
      <c r="I867" s="2"/>
    </row>
    <row r="868">
      <c r="A868" s="73"/>
      <c r="B868" s="110"/>
      <c r="C868" s="2"/>
      <c r="D868" s="2"/>
      <c r="I868" s="2"/>
    </row>
    <row r="869">
      <c r="A869" s="73"/>
      <c r="B869" s="110"/>
      <c r="C869" s="2"/>
      <c r="D869" s="2"/>
      <c r="I869" s="2"/>
    </row>
    <row r="870">
      <c r="A870" s="73"/>
      <c r="B870" s="110"/>
      <c r="C870" s="2"/>
      <c r="D870" s="2"/>
      <c r="I870" s="2"/>
    </row>
    <row r="871">
      <c r="A871" s="73"/>
      <c r="B871" s="110"/>
      <c r="C871" s="2"/>
      <c r="D871" s="2"/>
      <c r="I871" s="2"/>
    </row>
    <row r="872">
      <c r="A872" s="73"/>
      <c r="B872" s="110"/>
      <c r="C872" s="2"/>
      <c r="D872" s="2"/>
      <c r="I872" s="2"/>
    </row>
    <row r="873">
      <c r="A873" s="73"/>
      <c r="B873" s="110"/>
      <c r="C873" s="2"/>
      <c r="D873" s="2"/>
      <c r="I873" s="2"/>
    </row>
    <row r="874">
      <c r="A874" s="73"/>
      <c r="B874" s="110"/>
      <c r="C874" s="2"/>
      <c r="D874" s="2"/>
      <c r="I874" s="2"/>
    </row>
    <row r="875">
      <c r="A875" s="73"/>
      <c r="B875" s="110"/>
      <c r="C875" s="2"/>
      <c r="D875" s="2"/>
      <c r="I875" s="2"/>
    </row>
    <row r="876">
      <c r="A876" s="73"/>
      <c r="B876" s="110"/>
      <c r="C876" s="2"/>
      <c r="D876" s="2"/>
      <c r="I876" s="2"/>
    </row>
    <row r="877">
      <c r="A877" s="73"/>
      <c r="B877" s="110"/>
      <c r="C877" s="2"/>
      <c r="D877" s="2"/>
      <c r="I877" s="2"/>
    </row>
    <row r="878">
      <c r="A878" s="73"/>
      <c r="B878" s="110"/>
      <c r="C878" s="2"/>
      <c r="D878" s="2"/>
      <c r="I878" s="2"/>
    </row>
    <row r="879">
      <c r="A879" s="73"/>
      <c r="B879" s="110"/>
      <c r="C879" s="2"/>
      <c r="D879" s="2"/>
      <c r="I879" s="2"/>
    </row>
    <row r="880">
      <c r="A880" s="73"/>
      <c r="B880" s="110"/>
      <c r="C880" s="2"/>
      <c r="D880" s="2"/>
      <c r="I880" s="2"/>
    </row>
    <row r="881">
      <c r="A881" s="73"/>
      <c r="B881" s="110"/>
      <c r="C881" s="2"/>
      <c r="D881" s="2"/>
      <c r="I881" s="2"/>
    </row>
    <row r="882">
      <c r="A882" s="73"/>
      <c r="B882" s="110"/>
      <c r="C882" s="2"/>
      <c r="D882" s="2"/>
      <c r="I882" s="2"/>
    </row>
    <row r="883">
      <c r="A883" s="73"/>
      <c r="B883" s="110"/>
      <c r="C883" s="2"/>
      <c r="D883" s="2"/>
      <c r="I883" s="2"/>
    </row>
    <row r="884">
      <c r="A884" s="73"/>
      <c r="B884" s="110"/>
      <c r="C884" s="2"/>
      <c r="D884" s="2"/>
      <c r="I884" s="2"/>
    </row>
    <row r="885">
      <c r="A885" s="73"/>
      <c r="B885" s="110"/>
      <c r="C885" s="2"/>
      <c r="D885" s="2"/>
      <c r="I885" s="2"/>
    </row>
    <row r="886">
      <c r="A886" s="73"/>
      <c r="B886" s="110"/>
      <c r="C886" s="2"/>
      <c r="D886" s="2"/>
      <c r="I886" s="2"/>
    </row>
    <row r="887">
      <c r="A887" s="73"/>
      <c r="B887" s="110"/>
      <c r="C887" s="2"/>
      <c r="D887" s="2"/>
      <c r="I887" s="2"/>
    </row>
    <row r="888">
      <c r="A888" s="73"/>
      <c r="B888" s="110"/>
      <c r="C888" s="2"/>
      <c r="D888" s="2"/>
      <c r="I888" s="2"/>
    </row>
    <row r="889">
      <c r="A889" s="73"/>
      <c r="B889" s="110"/>
      <c r="C889" s="2"/>
      <c r="D889" s="2"/>
      <c r="I889" s="2"/>
    </row>
    <row r="890">
      <c r="A890" s="73"/>
      <c r="B890" s="110"/>
      <c r="C890" s="2"/>
      <c r="D890" s="2"/>
      <c r="I890" s="2"/>
    </row>
    <row r="891">
      <c r="A891" s="73"/>
      <c r="B891" s="110"/>
      <c r="C891" s="2"/>
      <c r="D891" s="2"/>
      <c r="I891" s="2"/>
    </row>
    <row r="892">
      <c r="A892" s="73"/>
      <c r="B892" s="110"/>
      <c r="C892" s="2"/>
      <c r="D892" s="2"/>
      <c r="I892" s="2"/>
    </row>
    <row r="893">
      <c r="A893" s="73"/>
      <c r="B893" s="110"/>
      <c r="C893" s="2"/>
      <c r="D893" s="2"/>
      <c r="I893" s="2"/>
    </row>
    <row r="894">
      <c r="A894" s="73"/>
      <c r="B894" s="110"/>
      <c r="C894" s="2"/>
      <c r="D894" s="2"/>
      <c r="I894" s="2"/>
    </row>
    <row r="895">
      <c r="A895" s="73"/>
      <c r="B895" s="110"/>
      <c r="C895" s="2"/>
      <c r="D895" s="2"/>
      <c r="I895" s="2"/>
    </row>
    <row r="896">
      <c r="A896" s="73"/>
      <c r="B896" s="110"/>
      <c r="C896" s="2"/>
      <c r="D896" s="2"/>
      <c r="I896" s="2"/>
    </row>
    <row r="897">
      <c r="A897" s="73"/>
      <c r="B897" s="110"/>
      <c r="C897" s="2"/>
      <c r="D897" s="2"/>
      <c r="I897" s="2"/>
    </row>
    <row r="898">
      <c r="A898" s="73"/>
      <c r="B898" s="110"/>
      <c r="C898" s="2"/>
      <c r="D898" s="2"/>
      <c r="I898" s="2"/>
    </row>
    <row r="899">
      <c r="A899" s="73"/>
      <c r="B899" s="110"/>
      <c r="C899" s="2"/>
      <c r="D899" s="2"/>
      <c r="I899" s="2"/>
    </row>
    <row r="900">
      <c r="A900" s="73"/>
      <c r="B900" s="110"/>
      <c r="C900" s="2"/>
      <c r="D900" s="2"/>
      <c r="I900" s="2"/>
    </row>
    <row r="901">
      <c r="A901" s="73"/>
      <c r="B901" s="110"/>
      <c r="C901" s="2"/>
      <c r="D901" s="2"/>
      <c r="I901" s="2"/>
    </row>
    <row r="902">
      <c r="A902" s="73"/>
      <c r="B902" s="110"/>
      <c r="C902" s="2"/>
      <c r="D902" s="2"/>
      <c r="I902" s="2"/>
    </row>
    <row r="903">
      <c r="A903" s="73"/>
      <c r="B903" s="110"/>
      <c r="C903" s="2"/>
      <c r="D903" s="2"/>
      <c r="I903" s="2"/>
    </row>
    <row r="904">
      <c r="A904" s="73"/>
      <c r="B904" s="110"/>
      <c r="C904" s="2"/>
      <c r="D904" s="2"/>
      <c r="I904" s="2"/>
    </row>
    <row r="905">
      <c r="A905" s="73"/>
      <c r="B905" s="110"/>
      <c r="C905" s="2"/>
      <c r="D905" s="2"/>
      <c r="I905" s="2"/>
    </row>
    <row r="906">
      <c r="A906" s="73"/>
      <c r="B906" s="110"/>
      <c r="C906" s="2"/>
      <c r="D906" s="2"/>
      <c r="I906" s="2"/>
    </row>
    <row r="907">
      <c r="A907" s="73"/>
      <c r="B907" s="110"/>
      <c r="C907" s="2"/>
      <c r="D907" s="2"/>
      <c r="I907" s="2"/>
    </row>
    <row r="908">
      <c r="A908" s="73"/>
      <c r="B908" s="110"/>
      <c r="C908" s="2"/>
      <c r="D908" s="2"/>
      <c r="I908" s="2"/>
    </row>
    <row r="909">
      <c r="A909" s="73"/>
      <c r="B909" s="110"/>
      <c r="C909" s="2"/>
      <c r="D909" s="2"/>
      <c r="I909" s="2"/>
    </row>
    <row r="910">
      <c r="A910" s="73"/>
      <c r="B910" s="110"/>
      <c r="C910" s="2"/>
      <c r="D910" s="2"/>
      <c r="I910" s="2"/>
    </row>
    <row r="911">
      <c r="A911" s="73"/>
      <c r="B911" s="110"/>
      <c r="C911" s="2"/>
      <c r="D911" s="2"/>
      <c r="I911" s="2"/>
    </row>
    <row r="912">
      <c r="A912" s="73"/>
      <c r="B912" s="110"/>
      <c r="C912" s="2"/>
      <c r="D912" s="2"/>
      <c r="I912" s="2"/>
    </row>
    <row r="913">
      <c r="A913" s="73"/>
      <c r="B913" s="110"/>
      <c r="C913" s="2"/>
      <c r="D913" s="2"/>
      <c r="I913" s="2"/>
    </row>
    <row r="914">
      <c r="A914" s="73"/>
      <c r="B914" s="110"/>
      <c r="C914" s="2"/>
      <c r="D914" s="2"/>
      <c r="I914" s="2"/>
    </row>
    <row r="915">
      <c r="A915" s="73"/>
      <c r="B915" s="110"/>
      <c r="C915" s="2"/>
      <c r="D915" s="2"/>
      <c r="I915" s="2"/>
    </row>
    <row r="916">
      <c r="A916" s="73"/>
      <c r="B916" s="110"/>
      <c r="C916" s="2"/>
      <c r="D916" s="2"/>
      <c r="I916" s="2"/>
    </row>
    <row r="917">
      <c r="A917" s="73"/>
      <c r="B917" s="110"/>
      <c r="C917" s="2"/>
      <c r="D917" s="2"/>
      <c r="I917" s="2"/>
    </row>
    <row r="918">
      <c r="A918" s="73"/>
      <c r="B918" s="110"/>
      <c r="C918" s="2"/>
      <c r="D918" s="2"/>
      <c r="I918" s="2"/>
    </row>
    <row r="919">
      <c r="A919" s="73"/>
      <c r="B919" s="110"/>
      <c r="C919" s="2"/>
      <c r="D919" s="2"/>
      <c r="I919" s="2"/>
    </row>
    <row r="920">
      <c r="A920" s="73"/>
      <c r="B920" s="110"/>
      <c r="C920" s="2"/>
      <c r="D920" s="2"/>
      <c r="I920" s="2"/>
    </row>
    <row r="921">
      <c r="A921" s="73"/>
      <c r="B921" s="110"/>
      <c r="C921" s="2"/>
      <c r="D921" s="2"/>
      <c r="I921" s="2"/>
    </row>
    <row r="922">
      <c r="A922" s="73"/>
      <c r="B922" s="110"/>
      <c r="C922" s="2"/>
      <c r="D922" s="2"/>
      <c r="I922" s="2"/>
    </row>
    <row r="923">
      <c r="A923" s="73"/>
      <c r="B923" s="110"/>
      <c r="C923" s="2"/>
      <c r="D923" s="2"/>
      <c r="I923" s="2"/>
    </row>
    <row r="924">
      <c r="A924" s="73"/>
      <c r="B924" s="110"/>
      <c r="C924" s="2"/>
      <c r="D924" s="2"/>
      <c r="I924" s="2"/>
    </row>
    <row r="925">
      <c r="A925" s="73"/>
      <c r="B925" s="110"/>
      <c r="C925" s="2"/>
      <c r="D925" s="2"/>
      <c r="I925" s="2"/>
    </row>
    <row r="926">
      <c r="A926" s="73"/>
      <c r="B926" s="110"/>
      <c r="C926" s="2"/>
      <c r="D926" s="2"/>
      <c r="I926" s="2"/>
    </row>
    <row r="927">
      <c r="A927" s="73"/>
      <c r="B927" s="110"/>
      <c r="C927" s="2"/>
      <c r="D927" s="2"/>
      <c r="I927" s="2"/>
    </row>
    <row r="928">
      <c r="A928" s="73"/>
      <c r="B928" s="110"/>
      <c r="C928" s="2"/>
      <c r="D928" s="2"/>
      <c r="I928" s="2"/>
    </row>
    <row r="929">
      <c r="A929" s="73"/>
      <c r="B929" s="110"/>
      <c r="C929" s="2"/>
      <c r="D929" s="2"/>
      <c r="I929" s="2"/>
    </row>
    <row r="930">
      <c r="A930" s="73"/>
      <c r="B930" s="110"/>
      <c r="C930" s="2"/>
      <c r="D930" s="2"/>
      <c r="I930" s="2"/>
    </row>
    <row r="931">
      <c r="A931" s="73"/>
      <c r="B931" s="110"/>
      <c r="C931" s="2"/>
      <c r="D931" s="2"/>
      <c r="I931" s="2"/>
    </row>
    <row r="932">
      <c r="A932" s="73"/>
      <c r="B932" s="110"/>
      <c r="C932" s="2"/>
      <c r="D932" s="2"/>
      <c r="I932" s="2"/>
    </row>
    <row r="933">
      <c r="A933" s="73"/>
      <c r="B933" s="110"/>
      <c r="C933" s="2"/>
      <c r="D933" s="2"/>
      <c r="I933" s="2"/>
    </row>
    <row r="934">
      <c r="A934" s="73"/>
      <c r="B934" s="110"/>
      <c r="C934" s="2"/>
      <c r="D934" s="2"/>
      <c r="I934" s="2"/>
    </row>
    <row r="935">
      <c r="A935" s="73"/>
      <c r="B935" s="110"/>
      <c r="C935" s="2"/>
      <c r="D935" s="2"/>
      <c r="I935" s="2"/>
    </row>
    <row r="936">
      <c r="A936" s="73"/>
      <c r="B936" s="110"/>
      <c r="C936" s="2"/>
      <c r="D936" s="2"/>
      <c r="I936" s="2"/>
    </row>
    <row r="937">
      <c r="A937" s="73"/>
      <c r="B937" s="110"/>
      <c r="C937" s="2"/>
      <c r="D937" s="2"/>
      <c r="I937" s="2"/>
    </row>
    <row r="938">
      <c r="A938" s="73"/>
      <c r="B938" s="110"/>
      <c r="C938" s="2"/>
      <c r="D938" s="2"/>
      <c r="I938" s="2"/>
    </row>
    <row r="939">
      <c r="A939" s="73"/>
      <c r="B939" s="110"/>
      <c r="C939" s="2"/>
      <c r="D939" s="2"/>
      <c r="I939" s="2"/>
    </row>
    <row r="940">
      <c r="A940" s="73"/>
      <c r="B940" s="110"/>
      <c r="C940" s="2"/>
      <c r="D940" s="2"/>
      <c r="I940" s="2"/>
    </row>
    <row r="941">
      <c r="A941" s="73"/>
      <c r="B941" s="110"/>
      <c r="C941" s="2"/>
      <c r="D941" s="2"/>
      <c r="I941" s="2"/>
    </row>
    <row r="942">
      <c r="A942" s="73"/>
      <c r="B942" s="110"/>
      <c r="C942" s="2"/>
      <c r="D942" s="2"/>
      <c r="I942" s="2"/>
    </row>
    <row r="943">
      <c r="A943" s="73"/>
      <c r="B943" s="110"/>
      <c r="C943" s="2"/>
      <c r="D943" s="2"/>
      <c r="I943" s="2"/>
    </row>
    <row r="944">
      <c r="A944" s="73"/>
      <c r="B944" s="110"/>
      <c r="C944" s="2"/>
      <c r="D944" s="2"/>
      <c r="I944" s="2"/>
    </row>
    <row r="945">
      <c r="A945" s="73"/>
      <c r="B945" s="110"/>
      <c r="C945" s="2"/>
      <c r="D945" s="2"/>
      <c r="I945" s="2"/>
    </row>
    <row r="946">
      <c r="A946" s="73"/>
      <c r="B946" s="110"/>
      <c r="C946" s="2"/>
      <c r="D946" s="2"/>
      <c r="I946" s="2"/>
    </row>
    <row r="947">
      <c r="A947" s="73"/>
      <c r="B947" s="110"/>
      <c r="C947" s="2"/>
      <c r="D947" s="2"/>
      <c r="I947" s="2"/>
    </row>
    <row r="948">
      <c r="A948" s="73"/>
      <c r="B948" s="110"/>
      <c r="C948" s="2"/>
      <c r="D948" s="2"/>
      <c r="I948" s="2"/>
    </row>
    <row r="949">
      <c r="A949" s="73"/>
      <c r="B949" s="110"/>
      <c r="C949" s="2"/>
      <c r="D949" s="2"/>
      <c r="I949" s="2"/>
    </row>
    <row r="950">
      <c r="A950" s="73"/>
      <c r="B950" s="110"/>
      <c r="C950" s="2"/>
      <c r="D950" s="2"/>
      <c r="I950" s="2"/>
    </row>
    <row r="951">
      <c r="A951" s="73"/>
      <c r="B951" s="110"/>
      <c r="C951" s="2"/>
      <c r="D951" s="2"/>
      <c r="I951" s="2"/>
    </row>
    <row r="952">
      <c r="A952" s="73"/>
      <c r="B952" s="110"/>
      <c r="C952" s="2"/>
      <c r="D952" s="2"/>
      <c r="I952" s="2"/>
    </row>
    <row r="953">
      <c r="A953" s="73"/>
      <c r="B953" s="110"/>
      <c r="C953" s="2"/>
      <c r="D953" s="2"/>
      <c r="I953" s="2"/>
    </row>
    <row r="954">
      <c r="A954" s="73"/>
      <c r="B954" s="110"/>
      <c r="C954" s="2"/>
      <c r="D954" s="2"/>
      <c r="I954" s="2"/>
    </row>
    <row r="955">
      <c r="A955" s="73"/>
      <c r="B955" s="110"/>
      <c r="C955" s="2"/>
      <c r="D955" s="2"/>
      <c r="I955" s="2"/>
    </row>
    <row r="956">
      <c r="A956" s="73"/>
      <c r="B956" s="110"/>
      <c r="C956" s="2"/>
      <c r="D956" s="2"/>
      <c r="I956" s="2"/>
    </row>
    <row r="957">
      <c r="A957" s="73"/>
      <c r="B957" s="110"/>
      <c r="C957" s="2"/>
      <c r="D957" s="2"/>
      <c r="I957" s="2"/>
    </row>
    <row r="958">
      <c r="A958" s="73"/>
      <c r="B958" s="110"/>
      <c r="C958" s="2"/>
      <c r="D958" s="2"/>
      <c r="I958" s="2"/>
    </row>
    <row r="959">
      <c r="A959" s="73"/>
      <c r="B959" s="110"/>
      <c r="C959" s="2"/>
      <c r="D959" s="2"/>
      <c r="I959" s="2"/>
    </row>
    <row r="960">
      <c r="A960" s="73"/>
      <c r="B960" s="110"/>
      <c r="C960" s="2"/>
      <c r="D960" s="2"/>
      <c r="I960" s="2"/>
    </row>
    <row r="961">
      <c r="A961" s="73"/>
      <c r="B961" s="110"/>
      <c r="C961" s="2"/>
      <c r="D961" s="2"/>
      <c r="I961" s="2"/>
    </row>
    <row r="962">
      <c r="A962" s="73"/>
      <c r="B962" s="110"/>
      <c r="C962" s="2"/>
      <c r="D962" s="2"/>
      <c r="I962" s="2"/>
    </row>
    <row r="963">
      <c r="A963" s="73"/>
      <c r="B963" s="110"/>
      <c r="C963" s="2"/>
      <c r="D963" s="2"/>
      <c r="I963" s="2"/>
    </row>
    <row r="964">
      <c r="A964" s="73"/>
      <c r="B964" s="110"/>
      <c r="C964" s="2"/>
      <c r="D964" s="2"/>
      <c r="I964" s="2"/>
    </row>
    <row r="965">
      <c r="A965" s="73"/>
      <c r="B965" s="110"/>
      <c r="C965" s="2"/>
      <c r="D965" s="2"/>
      <c r="I965" s="2"/>
    </row>
    <row r="966">
      <c r="A966" s="73"/>
      <c r="B966" s="110"/>
      <c r="C966" s="2"/>
      <c r="D966" s="2"/>
      <c r="I966" s="2"/>
    </row>
    <row r="967">
      <c r="A967" s="73"/>
      <c r="B967" s="110"/>
      <c r="C967" s="2"/>
      <c r="D967" s="2"/>
      <c r="I967" s="2"/>
    </row>
    <row r="968">
      <c r="A968" s="73"/>
      <c r="B968" s="110"/>
      <c r="C968" s="2"/>
      <c r="D968" s="2"/>
      <c r="I968" s="2"/>
    </row>
    <row r="969">
      <c r="A969" s="73"/>
      <c r="B969" s="110"/>
      <c r="C969" s="2"/>
      <c r="D969" s="2"/>
      <c r="I969" s="2"/>
    </row>
    <row r="970">
      <c r="A970" s="73"/>
      <c r="B970" s="110"/>
      <c r="C970" s="2"/>
      <c r="D970" s="2"/>
      <c r="I970" s="2"/>
    </row>
    <row r="971">
      <c r="A971" s="73"/>
      <c r="B971" s="110"/>
      <c r="C971" s="2"/>
      <c r="D971" s="2"/>
      <c r="I971" s="2"/>
    </row>
    <row r="972">
      <c r="A972" s="73"/>
      <c r="B972" s="110"/>
      <c r="C972" s="2"/>
      <c r="D972" s="2"/>
      <c r="I972" s="2"/>
    </row>
    <row r="973">
      <c r="A973" s="73"/>
      <c r="B973" s="110"/>
      <c r="C973" s="2"/>
      <c r="D973" s="2"/>
      <c r="I973" s="2"/>
    </row>
    <row r="974">
      <c r="A974" s="73"/>
      <c r="B974" s="110"/>
      <c r="C974" s="2"/>
      <c r="D974" s="2"/>
      <c r="I974" s="2"/>
    </row>
    <row r="975">
      <c r="A975" s="73"/>
      <c r="B975" s="110"/>
      <c r="C975" s="2"/>
      <c r="D975" s="2"/>
      <c r="I975" s="2"/>
    </row>
    <row r="976">
      <c r="A976" s="73"/>
      <c r="B976" s="110"/>
      <c r="C976" s="2"/>
      <c r="D976" s="2"/>
      <c r="I976" s="2"/>
    </row>
    <row r="977">
      <c r="A977" s="73"/>
      <c r="B977" s="110"/>
      <c r="C977" s="2"/>
      <c r="D977" s="2"/>
      <c r="I977" s="2"/>
    </row>
    <row r="978">
      <c r="A978" s="73"/>
      <c r="B978" s="110"/>
      <c r="C978" s="2"/>
      <c r="D978" s="2"/>
      <c r="I978" s="2"/>
    </row>
    <row r="979">
      <c r="A979" s="73"/>
      <c r="B979" s="110"/>
      <c r="C979" s="2"/>
      <c r="D979" s="2"/>
      <c r="I979" s="2"/>
    </row>
    <row r="980">
      <c r="A980" s="73"/>
      <c r="B980" s="110"/>
      <c r="C980" s="2"/>
      <c r="D980" s="2"/>
      <c r="I980" s="2"/>
    </row>
    <row r="981">
      <c r="A981" s="73"/>
      <c r="B981" s="110"/>
      <c r="C981" s="2"/>
      <c r="D981" s="2"/>
      <c r="I981" s="2"/>
    </row>
    <row r="982">
      <c r="A982" s="73"/>
      <c r="B982" s="110"/>
      <c r="C982" s="2"/>
      <c r="D982" s="2"/>
      <c r="I982" s="2"/>
    </row>
    <row r="983">
      <c r="A983" s="73"/>
      <c r="B983" s="110"/>
      <c r="C983" s="2"/>
      <c r="D983" s="2"/>
      <c r="I983" s="2"/>
    </row>
    <row r="984">
      <c r="A984" s="73"/>
      <c r="B984" s="110"/>
      <c r="C984" s="2"/>
      <c r="D984" s="2"/>
      <c r="I984" s="2"/>
    </row>
    <row r="985">
      <c r="A985" s="73"/>
      <c r="B985" s="110"/>
      <c r="C985" s="2"/>
      <c r="D985" s="2"/>
      <c r="I985" s="2"/>
    </row>
    <row r="986">
      <c r="A986" s="73"/>
      <c r="B986" s="110"/>
      <c r="C986" s="2"/>
      <c r="D986" s="2"/>
      <c r="I986" s="2"/>
    </row>
    <row r="987">
      <c r="A987" s="73"/>
      <c r="B987" s="110"/>
      <c r="C987" s="2"/>
      <c r="D987" s="2"/>
      <c r="I987" s="2"/>
    </row>
    <row r="988">
      <c r="A988" s="73"/>
      <c r="B988" s="110"/>
      <c r="C988" s="2"/>
      <c r="D988" s="2"/>
      <c r="I988" s="2"/>
    </row>
    <row r="989">
      <c r="A989" s="73"/>
      <c r="B989" s="110"/>
      <c r="C989" s="2"/>
      <c r="D989" s="2"/>
      <c r="I989" s="2"/>
    </row>
    <row r="990">
      <c r="A990" s="73"/>
      <c r="B990" s="110"/>
      <c r="C990" s="2"/>
      <c r="D990" s="2"/>
      <c r="I990" s="2"/>
    </row>
    <row r="991">
      <c r="A991" s="73"/>
      <c r="B991" s="110"/>
      <c r="C991" s="2"/>
      <c r="D991" s="2"/>
      <c r="I991" s="2"/>
    </row>
    <row r="992">
      <c r="A992" s="73"/>
      <c r="B992" s="110"/>
      <c r="C992" s="2"/>
      <c r="D992" s="2"/>
      <c r="I992" s="2"/>
    </row>
    <row r="993">
      <c r="A993" s="73"/>
      <c r="B993" s="110"/>
      <c r="C993" s="2"/>
      <c r="D993" s="2"/>
      <c r="I993" s="2"/>
    </row>
    <row r="994">
      <c r="A994" s="73"/>
      <c r="B994" s="110"/>
      <c r="C994" s="2"/>
      <c r="D994" s="2"/>
      <c r="I994" s="2"/>
    </row>
    <row r="995">
      <c r="A995" s="73"/>
      <c r="B995" s="110"/>
      <c r="C995" s="2"/>
      <c r="D995" s="2"/>
      <c r="I995" s="2"/>
    </row>
    <row r="996">
      <c r="A996" s="73"/>
      <c r="B996" s="110"/>
      <c r="C996" s="2"/>
      <c r="D996" s="2"/>
      <c r="I996" s="2"/>
    </row>
    <row r="997">
      <c r="A997" s="73"/>
      <c r="B997" s="110"/>
      <c r="C997" s="2"/>
      <c r="D997" s="2"/>
      <c r="I997" s="2"/>
    </row>
    <row r="998">
      <c r="A998" s="73"/>
      <c r="B998" s="110"/>
      <c r="C998" s="2"/>
      <c r="D998" s="2"/>
      <c r="I998" s="2"/>
    </row>
    <row r="999">
      <c r="A999" s="73"/>
      <c r="B999" s="110"/>
      <c r="C999" s="2"/>
      <c r="D999" s="2"/>
      <c r="I999" s="2"/>
    </row>
    <row r="1000">
      <c r="A1000" s="73"/>
      <c r="B1000" s="110"/>
      <c r="C1000" s="2"/>
      <c r="D1000" s="2"/>
      <c r="I1000" s="2"/>
    </row>
    <row r="1001">
      <c r="A1001" s="73"/>
      <c r="B1001" s="110"/>
      <c r="C1001" s="2"/>
      <c r="D1001" s="2"/>
      <c r="I1001" s="2"/>
    </row>
    <row r="1002">
      <c r="A1002" s="73"/>
      <c r="B1002" s="110"/>
      <c r="C1002" s="2"/>
      <c r="D1002" s="2"/>
      <c r="I1002" s="2"/>
    </row>
    <row r="1003">
      <c r="A1003" s="73"/>
      <c r="B1003" s="110"/>
      <c r="C1003" s="2"/>
      <c r="D1003" s="2"/>
      <c r="I1003" s="2"/>
    </row>
    <row r="1004">
      <c r="A1004" s="73"/>
      <c r="B1004" s="110"/>
      <c r="C1004" s="2"/>
      <c r="D1004" s="2"/>
      <c r="I1004" s="2"/>
    </row>
    <row r="1005">
      <c r="A1005" s="73"/>
      <c r="B1005" s="110"/>
      <c r="C1005" s="2"/>
      <c r="D1005" s="2"/>
      <c r="I1005" s="2"/>
    </row>
    <row r="1006">
      <c r="A1006" s="73"/>
      <c r="B1006" s="110"/>
      <c r="C1006" s="2"/>
      <c r="D1006" s="2"/>
      <c r="I1006" s="2"/>
    </row>
    <row r="1007">
      <c r="A1007" s="73"/>
      <c r="B1007" s="110"/>
      <c r="C1007" s="2"/>
      <c r="D1007" s="2"/>
      <c r="I1007" s="2"/>
    </row>
    <row r="1008">
      <c r="A1008" s="73"/>
      <c r="B1008" s="110"/>
      <c r="C1008" s="2"/>
      <c r="D1008" s="2"/>
      <c r="I1008" s="2"/>
    </row>
    <row r="1009">
      <c r="A1009" s="73"/>
      <c r="B1009" s="110"/>
      <c r="C1009" s="2"/>
      <c r="D1009" s="2"/>
      <c r="I1009" s="2"/>
    </row>
    <row r="1010">
      <c r="A1010" s="73"/>
      <c r="B1010" s="110"/>
      <c r="C1010" s="2"/>
      <c r="D1010" s="2"/>
      <c r="I1010" s="2"/>
    </row>
    <row r="1011">
      <c r="A1011" s="73"/>
      <c r="B1011" s="110"/>
      <c r="C1011" s="2"/>
      <c r="D1011" s="2"/>
      <c r="I1011" s="2"/>
    </row>
    <row r="1012">
      <c r="A1012" s="73"/>
      <c r="B1012" s="110"/>
      <c r="C1012" s="2"/>
      <c r="D1012" s="2"/>
      <c r="I1012" s="2"/>
    </row>
    <row r="1013">
      <c r="A1013" s="73"/>
      <c r="B1013" s="110"/>
      <c r="C1013" s="2"/>
      <c r="D1013" s="2"/>
      <c r="I1013" s="2"/>
    </row>
    <row r="1014">
      <c r="A1014" s="73"/>
      <c r="B1014" s="110"/>
      <c r="C1014" s="2"/>
      <c r="D1014" s="2"/>
      <c r="I1014" s="2"/>
    </row>
    <row r="1015">
      <c r="A1015" s="73"/>
      <c r="B1015" s="110"/>
      <c r="C1015" s="2"/>
      <c r="D1015" s="2"/>
      <c r="I1015" s="2"/>
    </row>
    <row r="1016">
      <c r="A1016" s="73"/>
      <c r="B1016" s="110"/>
      <c r="C1016" s="2"/>
      <c r="D1016" s="2"/>
      <c r="I1016" s="2"/>
    </row>
    <row r="1017">
      <c r="A1017" s="73"/>
      <c r="B1017" s="110"/>
      <c r="C1017" s="2"/>
      <c r="D1017" s="2"/>
      <c r="I1017" s="2"/>
    </row>
    <row r="1018">
      <c r="A1018" s="73"/>
      <c r="B1018" s="110"/>
      <c r="C1018" s="2"/>
      <c r="D1018" s="2"/>
      <c r="I1018" s="2"/>
    </row>
    <row r="1019">
      <c r="A1019" s="73"/>
      <c r="B1019" s="110"/>
      <c r="C1019" s="2"/>
      <c r="D1019" s="2"/>
      <c r="I1019" s="2"/>
    </row>
    <row r="1020">
      <c r="A1020" s="73"/>
      <c r="B1020" s="110"/>
      <c r="C1020" s="2"/>
      <c r="D1020" s="2"/>
      <c r="I1020" s="2"/>
    </row>
    <row r="1021">
      <c r="A1021" s="73"/>
      <c r="B1021" s="110"/>
      <c r="C1021" s="2"/>
      <c r="D1021" s="2"/>
      <c r="I1021" s="2"/>
    </row>
    <row r="1022">
      <c r="A1022" s="73"/>
      <c r="B1022" s="110"/>
      <c r="C1022" s="2"/>
      <c r="D1022" s="2"/>
      <c r="I1022" s="2"/>
    </row>
    <row r="1023">
      <c r="A1023" s="73"/>
      <c r="B1023" s="110"/>
      <c r="C1023" s="2"/>
      <c r="D1023" s="2"/>
      <c r="I1023" s="2"/>
    </row>
  </sheetData>
  <mergeCells count="20">
    <mergeCell ref="C25:D25"/>
    <mergeCell ref="C36:D36"/>
    <mergeCell ref="C47:D47"/>
    <mergeCell ref="B3:B13"/>
    <mergeCell ref="C3:D3"/>
    <mergeCell ref="C4:C11"/>
    <mergeCell ref="C12:C13"/>
    <mergeCell ref="C14:D14"/>
    <mergeCell ref="C15:C22"/>
    <mergeCell ref="C23:C24"/>
    <mergeCell ref="C45:C46"/>
    <mergeCell ref="C48:C55"/>
    <mergeCell ref="B14:B24"/>
    <mergeCell ref="B25:B35"/>
    <mergeCell ref="C26:C33"/>
    <mergeCell ref="C34:C35"/>
    <mergeCell ref="B36:B46"/>
    <mergeCell ref="C37:C44"/>
    <mergeCell ref="B47:B57"/>
    <mergeCell ref="C56:C5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75"/>
    <col customWidth="1" min="4" max="4" width="5.38"/>
    <col customWidth="1" min="7" max="7" width="15.0"/>
    <col customWidth="1" min="12" max="12" width="14.88"/>
  </cols>
  <sheetData>
    <row r="1" ht="1.5" customHeight="1">
      <c r="A1" s="111"/>
      <c r="B1" s="2"/>
      <c r="C1" s="2"/>
    </row>
    <row r="2">
      <c r="A2" s="111"/>
      <c r="B2" s="2"/>
      <c r="C2" s="2"/>
      <c r="E2" s="112" t="s">
        <v>30</v>
      </c>
      <c r="F2" s="113"/>
      <c r="G2" s="113"/>
      <c r="H2" s="113"/>
      <c r="I2" s="114"/>
      <c r="J2" s="112" t="s">
        <v>31</v>
      </c>
      <c r="K2" s="113"/>
      <c r="L2" s="113"/>
      <c r="M2" s="113"/>
      <c r="N2" s="114"/>
    </row>
    <row r="3">
      <c r="A3" s="115" t="s">
        <v>0</v>
      </c>
      <c r="B3" s="115"/>
      <c r="C3" s="115"/>
      <c r="D3" s="116" t="s">
        <v>32</v>
      </c>
      <c r="E3" s="117" t="s">
        <v>33</v>
      </c>
      <c r="F3" s="117" t="s">
        <v>34</v>
      </c>
      <c r="G3" s="117" t="s">
        <v>35</v>
      </c>
      <c r="H3" s="117" t="s">
        <v>36</v>
      </c>
      <c r="I3" s="118" t="s">
        <v>37</v>
      </c>
      <c r="J3" s="117" t="s">
        <v>33</v>
      </c>
      <c r="K3" s="117" t="s">
        <v>34</v>
      </c>
      <c r="L3" s="117" t="s">
        <v>35</v>
      </c>
      <c r="M3" s="117" t="s">
        <v>36</v>
      </c>
      <c r="N3" s="118" t="s">
        <v>37</v>
      </c>
    </row>
    <row r="4">
      <c r="A4" s="119" t="s">
        <v>6</v>
      </c>
      <c r="B4" s="120" t="s">
        <v>7</v>
      </c>
      <c r="C4" s="121"/>
      <c r="D4" s="122">
        <v>0.0</v>
      </c>
      <c r="E4" s="123">
        <v>0.0</v>
      </c>
      <c r="F4" s="123">
        <v>1.0</v>
      </c>
      <c r="G4" s="123">
        <v>2.0</v>
      </c>
      <c r="H4" s="123">
        <v>2.0</v>
      </c>
      <c r="I4" s="124">
        <v>18.0</v>
      </c>
      <c r="J4" s="125">
        <f t="shared" ref="J4:N4" si="1">(E4/80)*100</f>
        <v>0</v>
      </c>
      <c r="K4" s="126">
        <f t="shared" si="1"/>
        <v>1.25</v>
      </c>
      <c r="L4" s="126">
        <f t="shared" si="1"/>
        <v>2.5</v>
      </c>
      <c r="M4" s="126">
        <f t="shared" si="1"/>
        <v>2.5</v>
      </c>
      <c r="N4" s="127">
        <f t="shared" si="1"/>
        <v>22.5</v>
      </c>
    </row>
    <row r="5">
      <c r="A5" s="128"/>
      <c r="C5" s="121"/>
      <c r="D5" s="122">
        <v>1.0</v>
      </c>
      <c r="E5" s="123">
        <v>64.0</v>
      </c>
      <c r="F5" s="123">
        <v>1.0</v>
      </c>
      <c r="G5" s="123">
        <v>5.0</v>
      </c>
      <c r="H5" s="123">
        <v>5.0</v>
      </c>
      <c r="I5" s="124">
        <v>62.0</v>
      </c>
      <c r="J5" s="129">
        <f t="shared" ref="J5:N5" si="2">(E5/80)*100</f>
        <v>80</v>
      </c>
      <c r="K5" s="130">
        <f t="shared" si="2"/>
        <v>1.25</v>
      </c>
      <c r="L5" s="130">
        <f t="shared" si="2"/>
        <v>6.25</v>
      </c>
      <c r="M5" s="130">
        <f t="shared" si="2"/>
        <v>6.25</v>
      </c>
      <c r="N5" s="131">
        <f t="shared" si="2"/>
        <v>77.5</v>
      </c>
    </row>
    <row r="6">
      <c r="A6" s="128"/>
      <c r="C6" s="121"/>
      <c r="D6" s="122">
        <v>2.0</v>
      </c>
      <c r="E6" s="123">
        <v>11.0</v>
      </c>
      <c r="F6" s="123">
        <v>1.0</v>
      </c>
      <c r="G6" s="123">
        <v>41.0</v>
      </c>
      <c r="H6" s="123">
        <v>23.0</v>
      </c>
      <c r="I6" s="124" t="s">
        <v>38</v>
      </c>
      <c r="J6" s="129">
        <f t="shared" ref="J6:M6" si="3">(E6/80)*100</f>
        <v>13.75</v>
      </c>
      <c r="K6" s="130">
        <f t="shared" si="3"/>
        <v>1.25</v>
      </c>
      <c r="L6" s="130">
        <f t="shared" si="3"/>
        <v>51.25</v>
      </c>
      <c r="M6" s="130">
        <f t="shared" si="3"/>
        <v>28.75</v>
      </c>
      <c r="N6" s="132" t="s">
        <v>38</v>
      </c>
    </row>
    <row r="7">
      <c r="A7" s="128"/>
      <c r="B7" s="133"/>
      <c r="C7" s="134"/>
      <c r="D7" s="135">
        <v>3.0</v>
      </c>
      <c r="E7" s="136">
        <v>5.0</v>
      </c>
      <c r="F7" s="136">
        <v>77.0</v>
      </c>
      <c r="G7" s="136">
        <v>32.0</v>
      </c>
      <c r="H7" s="136">
        <v>50.0</v>
      </c>
      <c r="I7" s="137" t="s">
        <v>38</v>
      </c>
      <c r="J7" s="138">
        <f t="shared" ref="J7:M7" si="4">(E7/80)*100</f>
        <v>6.25</v>
      </c>
      <c r="K7" s="139">
        <f t="shared" si="4"/>
        <v>96.25</v>
      </c>
      <c r="L7" s="139">
        <f t="shared" si="4"/>
        <v>40</v>
      </c>
      <c r="M7" s="139">
        <f t="shared" si="4"/>
        <v>62.5</v>
      </c>
      <c r="N7" s="140" t="s">
        <v>38</v>
      </c>
    </row>
    <row r="8">
      <c r="A8" s="128"/>
      <c r="B8" s="141" t="s">
        <v>39</v>
      </c>
      <c r="C8" s="142" t="s">
        <v>9</v>
      </c>
      <c r="D8" s="122">
        <v>0.0</v>
      </c>
      <c r="E8" s="123">
        <v>0.0</v>
      </c>
      <c r="F8" s="143">
        <v>0.0</v>
      </c>
      <c r="G8" s="123">
        <v>0.0</v>
      </c>
      <c r="H8" s="143">
        <v>0.0</v>
      </c>
      <c r="I8" s="124">
        <v>1.0</v>
      </c>
      <c r="J8" s="125">
        <f t="shared" ref="J8:N8" si="5">(E8/10)*100</f>
        <v>0</v>
      </c>
      <c r="K8" s="126">
        <f t="shared" si="5"/>
        <v>0</v>
      </c>
      <c r="L8" s="126">
        <f t="shared" si="5"/>
        <v>0</v>
      </c>
      <c r="M8" s="126">
        <f t="shared" si="5"/>
        <v>0</v>
      </c>
      <c r="N8" s="127">
        <f t="shared" si="5"/>
        <v>10</v>
      </c>
    </row>
    <row r="9">
      <c r="A9" s="128"/>
      <c r="B9" s="121"/>
      <c r="C9" s="121"/>
      <c r="D9" s="122">
        <v>1.0</v>
      </c>
      <c r="E9" s="123">
        <v>9.0</v>
      </c>
      <c r="F9" s="143">
        <v>0.0</v>
      </c>
      <c r="G9" s="123">
        <v>0.0</v>
      </c>
      <c r="H9" s="143">
        <v>1.0</v>
      </c>
      <c r="I9" s="124">
        <v>9.0</v>
      </c>
      <c r="J9" s="129">
        <f t="shared" ref="J9:N9" si="6">(E9/10)*100</f>
        <v>90</v>
      </c>
      <c r="K9" s="130">
        <f t="shared" si="6"/>
        <v>0</v>
      </c>
      <c r="L9" s="130">
        <f t="shared" si="6"/>
        <v>0</v>
      </c>
      <c r="M9" s="130">
        <f t="shared" si="6"/>
        <v>10</v>
      </c>
      <c r="N9" s="131">
        <f t="shared" si="6"/>
        <v>90</v>
      </c>
    </row>
    <row r="10">
      <c r="A10" s="128"/>
      <c r="B10" s="121"/>
      <c r="C10" s="121"/>
      <c r="D10" s="122">
        <v>2.0</v>
      </c>
      <c r="E10" s="123">
        <v>0.0</v>
      </c>
      <c r="F10" s="143">
        <v>0.0</v>
      </c>
      <c r="G10" s="123">
        <v>7.0</v>
      </c>
      <c r="H10" s="143">
        <v>3.0</v>
      </c>
      <c r="I10" s="144" t="s">
        <v>38</v>
      </c>
      <c r="J10" s="129">
        <f t="shared" ref="J10:M10" si="7">(E10/10)*100</f>
        <v>0</v>
      </c>
      <c r="K10" s="130">
        <f t="shared" si="7"/>
        <v>0</v>
      </c>
      <c r="L10" s="130">
        <f t="shared" si="7"/>
        <v>70</v>
      </c>
      <c r="M10" s="130">
        <f t="shared" si="7"/>
        <v>30</v>
      </c>
      <c r="N10" s="132" t="s">
        <v>38</v>
      </c>
    </row>
    <row r="11">
      <c r="A11" s="128"/>
      <c r="B11" s="121"/>
      <c r="C11" s="145"/>
      <c r="D11" s="146">
        <v>3.0</v>
      </c>
      <c r="E11" s="147">
        <v>1.0</v>
      </c>
      <c r="F11" s="148">
        <v>10.0</v>
      </c>
      <c r="G11" s="147">
        <v>3.0</v>
      </c>
      <c r="H11" s="148">
        <v>6.0</v>
      </c>
      <c r="I11" s="149" t="s">
        <v>38</v>
      </c>
      <c r="J11" s="150">
        <f t="shared" ref="J11:M11" si="8">(E11/10)*100</f>
        <v>10</v>
      </c>
      <c r="K11" s="151">
        <f t="shared" si="8"/>
        <v>100</v>
      </c>
      <c r="L11" s="151">
        <f t="shared" si="8"/>
        <v>30</v>
      </c>
      <c r="M11" s="151">
        <f t="shared" si="8"/>
        <v>60</v>
      </c>
      <c r="N11" s="152" t="s">
        <v>38</v>
      </c>
    </row>
    <row r="12">
      <c r="A12" s="128"/>
      <c r="B12" s="121"/>
      <c r="C12" s="142" t="s">
        <v>10</v>
      </c>
      <c r="D12" s="122">
        <v>0.0</v>
      </c>
      <c r="E12" s="123">
        <v>0.0</v>
      </c>
      <c r="F12" s="123">
        <v>0.0</v>
      </c>
      <c r="G12" s="123">
        <v>0.0</v>
      </c>
      <c r="H12" s="123">
        <v>0.0</v>
      </c>
      <c r="I12" s="124">
        <v>3.0</v>
      </c>
      <c r="J12" s="129">
        <f t="shared" ref="J12:N12" si="9">(E12/10)*100</f>
        <v>0</v>
      </c>
      <c r="K12" s="130">
        <f t="shared" si="9"/>
        <v>0</v>
      </c>
      <c r="L12" s="130">
        <f t="shared" si="9"/>
        <v>0</v>
      </c>
      <c r="M12" s="130">
        <f t="shared" si="9"/>
        <v>0</v>
      </c>
      <c r="N12" s="131">
        <f t="shared" si="9"/>
        <v>30</v>
      </c>
    </row>
    <row r="13">
      <c r="A13" s="128"/>
      <c r="B13" s="121"/>
      <c r="C13" s="121"/>
      <c r="D13" s="122">
        <v>1.0</v>
      </c>
      <c r="E13" s="123">
        <v>9.0</v>
      </c>
      <c r="F13" s="123">
        <v>0.0</v>
      </c>
      <c r="G13" s="123">
        <v>0.0</v>
      </c>
      <c r="H13" s="123">
        <v>0.0</v>
      </c>
      <c r="I13" s="124">
        <v>3.0</v>
      </c>
      <c r="J13" s="129">
        <f t="shared" ref="J13:N13" si="10">(E13/10)*100</f>
        <v>90</v>
      </c>
      <c r="K13" s="130">
        <f t="shared" si="10"/>
        <v>0</v>
      </c>
      <c r="L13" s="130">
        <f t="shared" si="10"/>
        <v>0</v>
      </c>
      <c r="M13" s="130">
        <f t="shared" si="10"/>
        <v>0</v>
      </c>
      <c r="N13" s="131">
        <f t="shared" si="10"/>
        <v>30</v>
      </c>
    </row>
    <row r="14">
      <c r="A14" s="128"/>
      <c r="B14" s="121"/>
      <c r="C14" s="121"/>
      <c r="D14" s="122">
        <v>2.0</v>
      </c>
      <c r="E14" s="123">
        <v>1.0</v>
      </c>
      <c r="F14" s="123">
        <v>0.0</v>
      </c>
      <c r="G14" s="123">
        <v>4.0</v>
      </c>
      <c r="H14" s="123">
        <v>1.0</v>
      </c>
      <c r="I14" s="124" t="s">
        <v>38</v>
      </c>
      <c r="J14" s="129">
        <f t="shared" ref="J14:M14" si="11">(E14/10)*100</f>
        <v>10</v>
      </c>
      <c r="K14" s="130">
        <f t="shared" si="11"/>
        <v>0</v>
      </c>
      <c r="L14" s="130">
        <f t="shared" si="11"/>
        <v>40</v>
      </c>
      <c r="M14" s="130">
        <f t="shared" si="11"/>
        <v>10</v>
      </c>
      <c r="N14" s="132" t="s">
        <v>38</v>
      </c>
    </row>
    <row r="15">
      <c r="A15" s="128"/>
      <c r="B15" s="121"/>
      <c r="C15" s="145"/>
      <c r="D15" s="122">
        <v>3.0</v>
      </c>
      <c r="E15" s="147">
        <v>0.0</v>
      </c>
      <c r="F15" s="147">
        <v>10.0</v>
      </c>
      <c r="G15" s="147">
        <v>6.0</v>
      </c>
      <c r="H15" s="147">
        <v>9.0</v>
      </c>
      <c r="I15" s="153" t="s">
        <v>38</v>
      </c>
      <c r="J15" s="150">
        <f t="shared" ref="J15:M15" si="12">(E15/10)*100</f>
        <v>0</v>
      </c>
      <c r="K15" s="151">
        <f t="shared" si="12"/>
        <v>100</v>
      </c>
      <c r="L15" s="151">
        <f t="shared" si="12"/>
        <v>60</v>
      </c>
      <c r="M15" s="151">
        <f t="shared" si="12"/>
        <v>90</v>
      </c>
      <c r="N15" s="152" t="s">
        <v>38</v>
      </c>
    </row>
    <row r="16">
      <c r="A16" s="128"/>
      <c r="B16" s="121"/>
      <c r="C16" s="142" t="s">
        <v>11</v>
      </c>
      <c r="D16" s="122">
        <v>0.0</v>
      </c>
      <c r="E16" s="123">
        <v>0.0</v>
      </c>
      <c r="F16" s="123">
        <v>0.0</v>
      </c>
      <c r="G16" s="123">
        <v>0.0</v>
      </c>
      <c r="H16" s="123">
        <v>0.0</v>
      </c>
      <c r="I16" s="124">
        <v>2.0</v>
      </c>
      <c r="J16" s="129">
        <f t="shared" ref="J16:N16" si="13">(E16/10)*100</f>
        <v>0</v>
      </c>
      <c r="K16" s="130">
        <f t="shared" si="13"/>
        <v>0</v>
      </c>
      <c r="L16" s="130">
        <f t="shared" si="13"/>
        <v>0</v>
      </c>
      <c r="M16" s="130">
        <f t="shared" si="13"/>
        <v>0</v>
      </c>
      <c r="N16" s="131">
        <f t="shared" si="13"/>
        <v>20</v>
      </c>
    </row>
    <row r="17">
      <c r="A17" s="128"/>
      <c r="B17" s="121"/>
      <c r="C17" s="121"/>
      <c r="D17" s="122">
        <v>1.0</v>
      </c>
      <c r="E17" s="123">
        <v>9.0</v>
      </c>
      <c r="F17" s="123">
        <v>0.0</v>
      </c>
      <c r="G17" s="123">
        <v>1.0</v>
      </c>
      <c r="H17" s="123">
        <v>0.0</v>
      </c>
      <c r="I17" s="124">
        <v>8.0</v>
      </c>
      <c r="J17" s="129">
        <f t="shared" ref="J17:N17" si="14">(E17/10)*100</f>
        <v>90</v>
      </c>
      <c r="K17" s="130">
        <f t="shared" si="14"/>
        <v>0</v>
      </c>
      <c r="L17" s="130">
        <f t="shared" si="14"/>
        <v>10</v>
      </c>
      <c r="M17" s="130">
        <f t="shared" si="14"/>
        <v>0</v>
      </c>
      <c r="N17" s="131">
        <f t="shared" si="14"/>
        <v>80</v>
      </c>
    </row>
    <row r="18">
      <c r="A18" s="128"/>
      <c r="B18" s="121"/>
      <c r="C18" s="121"/>
      <c r="D18" s="122">
        <v>2.0</v>
      </c>
      <c r="E18" s="123">
        <v>1.0</v>
      </c>
      <c r="F18" s="123">
        <v>0.0</v>
      </c>
      <c r="G18" s="123">
        <v>7.0</v>
      </c>
      <c r="H18" s="123">
        <v>3.0</v>
      </c>
      <c r="I18" s="124" t="s">
        <v>38</v>
      </c>
      <c r="J18" s="129">
        <f t="shared" ref="J18:M18" si="15">(E18/10)*100</f>
        <v>10</v>
      </c>
      <c r="K18" s="130">
        <f t="shared" si="15"/>
        <v>0</v>
      </c>
      <c r="L18" s="130">
        <f t="shared" si="15"/>
        <v>70</v>
      </c>
      <c r="M18" s="130">
        <f t="shared" si="15"/>
        <v>30</v>
      </c>
      <c r="N18" s="132" t="s">
        <v>38</v>
      </c>
    </row>
    <row r="19">
      <c r="A19" s="128"/>
      <c r="B19" s="121"/>
      <c r="C19" s="145"/>
      <c r="D19" s="146">
        <v>3.0</v>
      </c>
      <c r="E19" s="147">
        <v>0.0</v>
      </c>
      <c r="F19" s="147">
        <v>10.0</v>
      </c>
      <c r="G19" s="147">
        <v>2.0</v>
      </c>
      <c r="H19" s="147">
        <v>7.0</v>
      </c>
      <c r="I19" s="153" t="s">
        <v>38</v>
      </c>
      <c r="J19" s="150">
        <f t="shared" ref="J19:M19" si="16">(E19/10)*100</f>
        <v>0</v>
      </c>
      <c r="K19" s="151">
        <f t="shared" si="16"/>
        <v>100</v>
      </c>
      <c r="L19" s="151">
        <f t="shared" si="16"/>
        <v>20</v>
      </c>
      <c r="M19" s="151">
        <f t="shared" si="16"/>
        <v>70</v>
      </c>
      <c r="N19" s="152" t="s">
        <v>38</v>
      </c>
    </row>
    <row r="20">
      <c r="A20" s="128"/>
      <c r="B20" s="121"/>
      <c r="C20" s="142" t="s">
        <v>12</v>
      </c>
      <c r="D20" s="122">
        <v>0.0</v>
      </c>
      <c r="E20" s="123">
        <v>0.0</v>
      </c>
      <c r="F20" s="123">
        <v>0.0</v>
      </c>
      <c r="G20" s="123">
        <v>0.0</v>
      </c>
      <c r="H20" s="123">
        <v>0.0</v>
      </c>
      <c r="I20" s="124">
        <v>1.0</v>
      </c>
      <c r="J20" s="129">
        <f t="shared" ref="J20:N20" si="17">(E20/10)*100</f>
        <v>0</v>
      </c>
      <c r="K20" s="130">
        <f t="shared" si="17"/>
        <v>0</v>
      </c>
      <c r="L20" s="130">
        <f t="shared" si="17"/>
        <v>0</v>
      </c>
      <c r="M20" s="130">
        <f t="shared" si="17"/>
        <v>0</v>
      </c>
      <c r="N20" s="131">
        <f t="shared" si="17"/>
        <v>10</v>
      </c>
    </row>
    <row r="21">
      <c r="A21" s="128"/>
      <c r="B21" s="121"/>
      <c r="C21" s="121"/>
      <c r="D21" s="122">
        <v>1.0</v>
      </c>
      <c r="E21" s="143">
        <v>7.0</v>
      </c>
      <c r="F21" s="143">
        <v>0.0</v>
      </c>
      <c r="G21" s="143">
        <v>0.0</v>
      </c>
      <c r="H21" s="143">
        <v>0.0</v>
      </c>
      <c r="I21" s="154">
        <v>9.0</v>
      </c>
      <c r="J21" s="129">
        <f t="shared" ref="J21:N21" si="18">(E21/10)*100</f>
        <v>70</v>
      </c>
      <c r="K21" s="130">
        <f t="shared" si="18"/>
        <v>0</v>
      </c>
      <c r="L21" s="130">
        <f t="shared" si="18"/>
        <v>0</v>
      </c>
      <c r="M21" s="130">
        <f t="shared" si="18"/>
        <v>0</v>
      </c>
      <c r="N21" s="131">
        <f t="shared" si="18"/>
        <v>90</v>
      </c>
    </row>
    <row r="22">
      <c r="A22" s="128"/>
      <c r="B22" s="121"/>
      <c r="C22" s="121"/>
      <c r="D22" s="122">
        <v>2.0</v>
      </c>
      <c r="E22" s="143">
        <v>2.0</v>
      </c>
      <c r="F22" s="143">
        <v>1.0</v>
      </c>
      <c r="G22" s="143">
        <v>6.0</v>
      </c>
      <c r="H22" s="143">
        <v>4.0</v>
      </c>
      <c r="I22" s="124" t="s">
        <v>38</v>
      </c>
      <c r="J22" s="129">
        <f t="shared" ref="J22:M22" si="19">(E22/10)*100</f>
        <v>20</v>
      </c>
      <c r="K22" s="130">
        <f t="shared" si="19"/>
        <v>10</v>
      </c>
      <c r="L22" s="130">
        <f t="shared" si="19"/>
        <v>60</v>
      </c>
      <c r="M22" s="130">
        <f t="shared" si="19"/>
        <v>40</v>
      </c>
      <c r="N22" s="132" t="s">
        <v>38</v>
      </c>
    </row>
    <row r="23">
      <c r="A23" s="128"/>
      <c r="B23" s="121"/>
      <c r="C23" s="145"/>
      <c r="D23" s="146">
        <v>3.0</v>
      </c>
      <c r="E23" s="148">
        <v>1.0</v>
      </c>
      <c r="F23" s="148">
        <v>9.0</v>
      </c>
      <c r="G23" s="148">
        <v>4.0</v>
      </c>
      <c r="H23" s="148">
        <v>6.0</v>
      </c>
      <c r="I23" s="153" t="s">
        <v>38</v>
      </c>
      <c r="J23" s="150">
        <f t="shared" ref="J23:M23" si="20">(E23/10)*100</f>
        <v>10</v>
      </c>
      <c r="K23" s="151">
        <f t="shared" si="20"/>
        <v>90</v>
      </c>
      <c r="L23" s="151">
        <f t="shared" si="20"/>
        <v>40</v>
      </c>
      <c r="M23" s="151">
        <f t="shared" si="20"/>
        <v>60</v>
      </c>
      <c r="N23" s="152" t="s">
        <v>38</v>
      </c>
    </row>
    <row r="24">
      <c r="A24" s="128"/>
      <c r="B24" s="121"/>
      <c r="C24" s="142" t="s">
        <v>13</v>
      </c>
      <c r="D24" s="122">
        <v>0.0</v>
      </c>
      <c r="E24" s="123">
        <v>0.0</v>
      </c>
      <c r="F24" s="123">
        <v>1.0</v>
      </c>
      <c r="G24" s="123">
        <v>1.0</v>
      </c>
      <c r="H24" s="123">
        <v>0.0</v>
      </c>
      <c r="I24" s="124">
        <v>2.0</v>
      </c>
      <c r="J24" s="129">
        <f t="shared" ref="J24:N24" si="21">(E24/10)*100</f>
        <v>0</v>
      </c>
      <c r="K24" s="130">
        <f t="shared" si="21"/>
        <v>10</v>
      </c>
      <c r="L24" s="130">
        <f t="shared" si="21"/>
        <v>10</v>
      </c>
      <c r="M24" s="130">
        <f t="shared" si="21"/>
        <v>0</v>
      </c>
      <c r="N24" s="131">
        <f t="shared" si="21"/>
        <v>20</v>
      </c>
    </row>
    <row r="25">
      <c r="A25" s="128"/>
      <c r="B25" s="121"/>
      <c r="C25" s="121"/>
      <c r="D25" s="122">
        <v>1.0</v>
      </c>
      <c r="E25" s="143">
        <v>8.0</v>
      </c>
      <c r="F25" s="143">
        <v>0.0</v>
      </c>
      <c r="G25" s="143">
        <v>0.0</v>
      </c>
      <c r="H25" s="143">
        <v>2.0</v>
      </c>
      <c r="I25" s="154">
        <v>8.0</v>
      </c>
      <c r="J25" s="129">
        <f t="shared" ref="J25:N25" si="22">(E25/10)*100</f>
        <v>80</v>
      </c>
      <c r="K25" s="130">
        <f t="shared" si="22"/>
        <v>0</v>
      </c>
      <c r="L25" s="130">
        <f t="shared" si="22"/>
        <v>0</v>
      </c>
      <c r="M25" s="130">
        <f t="shared" si="22"/>
        <v>20</v>
      </c>
      <c r="N25" s="131">
        <f t="shared" si="22"/>
        <v>80</v>
      </c>
    </row>
    <row r="26">
      <c r="A26" s="128"/>
      <c r="B26" s="121"/>
      <c r="C26" s="121"/>
      <c r="D26" s="122">
        <v>2.0</v>
      </c>
      <c r="E26" s="143">
        <v>1.0</v>
      </c>
      <c r="F26" s="143">
        <v>0.0</v>
      </c>
      <c r="G26" s="143">
        <v>5.0</v>
      </c>
      <c r="H26" s="143">
        <v>0.0</v>
      </c>
      <c r="I26" s="124" t="s">
        <v>38</v>
      </c>
      <c r="J26" s="129">
        <f t="shared" ref="J26:M26" si="23">(E26/10)*100</f>
        <v>10</v>
      </c>
      <c r="K26" s="130">
        <f t="shared" si="23"/>
        <v>0</v>
      </c>
      <c r="L26" s="130">
        <f t="shared" si="23"/>
        <v>50</v>
      </c>
      <c r="M26" s="130">
        <f t="shared" si="23"/>
        <v>0</v>
      </c>
      <c r="N26" s="132" t="s">
        <v>38</v>
      </c>
    </row>
    <row r="27">
      <c r="A27" s="128"/>
      <c r="B27" s="121"/>
      <c r="C27" s="145"/>
      <c r="D27" s="146">
        <v>3.0</v>
      </c>
      <c r="E27" s="148">
        <v>1.0</v>
      </c>
      <c r="F27" s="148">
        <v>9.0</v>
      </c>
      <c r="G27" s="148">
        <v>4.0</v>
      </c>
      <c r="H27" s="148">
        <v>8.0</v>
      </c>
      <c r="I27" s="153" t="s">
        <v>38</v>
      </c>
      <c r="J27" s="150">
        <f t="shared" ref="J27:M27" si="24">(E27/10)*100</f>
        <v>10</v>
      </c>
      <c r="K27" s="151">
        <f t="shared" si="24"/>
        <v>90</v>
      </c>
      <c r="L27" s="151">
        <f t="shared" si="24"/>
        <v>40</v>
      </c>
      <c r="M27" s="151">
        <f t="shared" si="24"/>
        <v>80</v>
      </c>
      <c r="N27" s="152" t="s">
        <v>38</v>
      </c>
    </row>
    <row r="28">
      <c r="A28" s="128"/>
      <c r="B28" s="121"/>
      <c r="C28" s="142" t="s">
        <v>14</v>
      </c>
      <c r="D28" s="122">
        <v>0.0</v>
      </c>
      <c r="E28" s="143">
        <v>0.0</v>
      </c>
      <c r="F28" s="143">
        <v>0.0</v>
      </c>
      <c r="G28" s="143">
        <v>1.0</v>
      </c>
      <c r="H28" s="143">
        <v>1.0</v>
      </c>
      <c r="I28" s="154">
        <v>0.0</v>
      </c>
      <c r="J28" s="129">
        <f t="shared" ref="J28:N28" si="25">(E28/10)*100</f>
        <v>0</v>
      </c>
      <c r="K28" s="130">
        <f t="shared" si="25"/>
        <v>0</v>
      </c>
      <c r="L28" s="130">
        <f t="shared" si="25"/>
        <v>10</v>
      </c>
      <c r="M28" s="130">
        <f t="shared" si="25"/>
        <v>10</v>
      </c>
      <c r="N28" s="131">
        <f t="shared" si="25"/>
        <v>0</v>
      </c>
    </row>
    <row r="29">
      <c r="A29" s="128"/>
      <c r="B29" s="121"/>
      <c r="C29" s="121"/>
      <c r="D29" s="122">
        <v>1.0</v>
      </c>
      <c r="E29" s="143">
        <v>8.0</v>
      </c>
      <c r="F29" s="143">
        <v>0.0</v>
      </c>
      <c r="G29" s="143">
        <v>0.0</v>
      </c>
      <c r="H29" s="143">
        <v>0.0</v>
      </c>
      <c r="I29" s="154">
        <v>10.0</v>
      </c>
      <c r="J29" s="129">
        <f t="shared" ref="J29:N29" si="26">(E29/10)*100</f>
        <v>80</v>
      </c>
      <c r="K29" s="130">
        <f t="shared" si="26"/>
        <v>0</v>
      </c>
      <c r="L29" s="130">
        <f t="shared" si="26"/>
        <v>0</v>
      </c>
      <c r="M29" s="130">
        <f t="shared" si="26"/>
        <v>0</v>
      </c>
      <c r="N29" s="131">
        <f t="shared" si="26"/>
        <v>100</v>
      </c>
    </row>
    <row r="30">
      <c r="A30" s="128"/>
      <c r="B30" s="121"/>
      <c r="C30" s="121"/>
      <c r="D30" s="122">
        <v>2.0</v>
      </c>
      <c r="E30" s="143">
        <v>2.0</v>
      </c>
      <c r="F30" s="143">
        <v>0.0</v>
      </c>
      <c r="G30" s="143">
        <v>5.0</v>
      </c>
      <c r="H30" s="143">
        <v>6.0</v>
      </c>
      <c r="I30" s="124" t="s">
        <v>38</v>
      </c>
      <c r="J30" s="129">
        <f t="shared" ref="J30:M30" si="27">(E30/10)*100</f>
        <v>20</v>
      </c>
      <c r="K30" s="130">
        <f t="shared" si="27"/>
        <v>0</v>
      </c>
      <c r="L30" s="130">
        <f t="shared" si="27"/>
        <v>50</v>
      </c>
      <c r="M30" s="130">
        <f t="shared" si="27"/>
        <v>60</v>
      </c>
      <c r="N30" s="132" t="s">
        <v>38</v>
      </c>
    </row>
    <row r="31">
      <c r="A31" s="128"/>
      <c r="B31" s="121"/>
      <c r="C31" s="145"/>
      <c r="D31" s="146">
        <v>3.0</v>
      </c>
      <c r="E31" s="148">
        <v>0.0</v>
      </c>
      <c r="F31" s="148">
        <v>10.0</v>
      </c>
      <c r="G31" s="148">
        <v>4.0</v>
      </c>
      <c r="H31" s="148">
        <v>3.0</v>
      </c>
      <c r="I31" s="153" t="s">
        <v>38</v>
      </c>
      <c r="J31" s="150">
        <f t="shared" ref="J31:M31" si="28">(E31/10)*100</f>
        <v>0</v>
      </c>
      <c r="K31" s="151">
        <f t="shared" si="28"/>
        <v>100</v>
      </c>
      <c r="L31" s="151">
        <f t="shared" si="28"/>
        <v>40</v>
      </c>
      <c r="M31" s="151">
        <f t="shared" si="28"/>
        <v>30</v>
      </c>
      <c r="N31" s="152" t="s">
        <v>38</v>
      </c>
    </row>
    <row r="32">
      <c r="A32" s="128"/>
      <c r="B32" s="121"/>
      <c r="C32" s="142" t="s">
        <v>15</v>
      </c>
      <c r="D32" s="122">
        <v>0.0</v>
      </c>
      <c r="E32" s="123">
        <v>0.0</v>
      </c>
      <c r="F32" s="123">
        <v>0.0</v>
      </c>
      <c r="G32" s="123">
        <v>0.0</v>
      </c>
      <c r="H32" s="123">
        <v>1.0</v>
      </c>
      <c r="I32" s="124">
        <v>5.0</v>
      </c>
      <c r="J32" s="129">
        <f t="shared" ref="J32:N32" si="29">(E32/10)*100</f>
        <v>0</v>
      </c>
      <c r="K32" s="130">
        <f t="shared" si="29"/>
        <v>0</v>
      </c>
      <c r="L32" s="130">
        <f t="shared" si="29"/>
        <v>0</v>
      </c>
      <c r="M32" s="130">
        <f t="shared" si="29"/>
        <v>10</v>
      </c>
      <c r="N32" s="131">
        <f t="shared" si="29"/>
        <v>50</v>
      </c>
    </row>
    <row r="33">
      <c r="A33" s="128"/>
      <c r="B33" s="121"/>
      <c r="C33" s="121"/>
      <c r="D33" s="122">
        <v>1.0</v>
      </c>
      <c r="E33" s="123">
        <v>5.0</v>
      </c>
      <c r="F33" s="123">
        <v>0.0</v>
      </c>
      <c r="G33" s="123">
        <v>2.0</v>
      </c>
      <c r="H33" s="123">
        <v>1.0</v>
      </c>
      <c r="I33" s="124">
        <v>5.0</v>
      </c>
      <c r="J33" s="129">
        <f t="shared" ref="J33:N33" si="30">(E33/10)*100</f>
        <v>50</v>
      </c>
      <c r="K33" s="130">
        <f t="shared" si="30"/>
        <v>0</v>
      </c>
      <c r="L33" s="130">
        <f t="shared" si="30"/>
        <v>20</v>
      </c>
      <c r="M33" s="130">
        <f t="shared" si="30"/>
        <v>10</v>
      </c>
      <c r="N33" s="131">
        <f t="shared" si="30"/>
        <v>50</v>
      </c>
    </row>
    <row r="34">
      <c r="A34" s="128"/>
      <c r="B34" s="121"/>
      <c r="C34" s="121"/>
      <c r="D34" s="122">
        <v>2.0</v>
      </c>
      <c r="E34" s="123">
        <v>3.0</v>
      </c>
      <c r="F34" s="123">
        <v>0.0</v>
      </c>
      <c r="G34" s="123">
        <v>5.0</v>
      </c>
      <c r="H34" s="123">
        <v>3.0</v>
      </c>
      <c r="I34" s="124" t="s">
        <v>38</v>
      </c>
      <c r="J34" s="129">
        <f t="shared" ref="J34:M34" si="31">(E34/10)*100</f>
        <v>30</v>
      </c>
      <c r="K34" s="130">
        <f t="shared" si="31"/>
        <v>0</v>
      </c>
      <c r="L34" s="130">
        <f t="shared" si="31"/>
        <v>50</v>
      </c>
      <c r="M34" s="130">
        <f t="shared" si="31"/>
        <v>30</v>
      </c>
      <c r="N34" s="132" t="s">
        <v>38</v>
      </c>
    </row>
    <row r="35">
      <c r="A35" s="128"/>
      <c r="B35" s="121"/>
      <c r="C35" s="145"/>
      <c r="D35" s="146">
        <v>3.0</v>
      </c>
      <c r="E35" s="147">
        <v>2.0</v>
      </c>
      <c r="F35" s="147">
        <v>10.0</v>
      </c>
      <c r="G35" s="147">
        <v>3.0</v>
      </c>
      <c r="H35" s="147">
        <v>5.0</v>
      </c>
      <c r="I35" s="153" t="s">
        <v>38</v>
      </c>
      <c r="J35" s="150">
        <f t="shared" ref="J35:M35" si="32">(E35/10)*100</f>
        <v>20</v>
      </c>
      <c r="K35" s="151">
        <f t="shared" si="32"/>
        <v>100</v>
      </c>
      <c r="L35" s="151">
        <f t="shared" si="32"/>
        <v>30</v>
      </c>
      <c r="M35" s="151">
        <f t="shared" si="32"/>
        <v>50</v>
      </c>
      <c r="N35" s="152" t="s">
        <v>38</v>
      </c>
    </row>
    <row r="36">
      <c r="A36" s="128"/>
      <c r="B36" s="121"/>
      <c r="C36" s="142" t="s">
        <v>16</v>
      </c>
      <c r="D36" s="122">
        <v>0.0</v>
      </c>
      <c r="E36" s="143">
        <v>0.0</v>
      </c>
      <c r="F36" s="143">
        <v>0.0</v>
      </c>
      <c r="G36" s="143">
        <v>0.0</v>
      </c>
      <c r="H36" s="143">
        <v>0.0</v>
      </c>
      <c r="I36" s="154">
        <v>4.0</v>
      </c>
      <c r="J36" s="129">
        <f t="shared" ref="J36:N36" si="33">(E36/10)*100</f>
        <v>0</v>
      </c>
      <c r="K36" s="130">
        <f t="shared" si="33"/>
        <v>0</v>
      </c>
      <c r="L36" s="130">
        <f t="shared" si="33"/>
        <v>0</v>
      </c>
      <c r="M36" s="130">
        <f t="shared" si="33"/>
        <v>0</v>
      </c>
      <c r="N36" s="131">
        <f t="shared" si="33"/>
        <v>40</v>
      </c>
    </row>
    <row r="37">
      <c r="A37" s="128"/>
      <c r="B37" s="121"/>
      <c r="C37" s="121"/>
      <c r="D37" s="122">
        <v>1.0</v>
      </c>
      <c r="E37" s="123">
        <v>9.0</v>
      </c>
      <c r="F37" s="123">
        <v>1.0</v>
      </c>
      <c r="G37" s="123">
        <v>2.0</v>
      </c>
      <c r="H37" s="123">
        <v>1.0</v>
      </c>
      <c r="I37" s="124">
        <v>6.0</v>
      </c>
      <c r="J37" s="129">
        <f t="shared" ref="J37:N37" si="34">(E37/10)*100</f>
        <v>90</v>
      </c>
      <c r="K37" s="130">
        <f t="shared" si="34"/>
        <v>10</v>
      </c>
      <c r="L37" s="130">
        <f t="shared" si="34"/>
        <v>20</v>
      </c>
      <c r="M37" s="130">
        <f t="shared" si="34"/>
        <v>10</v>
      </c>
      <c r="N37" s="131">
        <f t="shared" si="34"/>
        <v>60</v>
      </c>
    </row>
    <row r="38">
      <c r="A38" s="128"/>
      <c r="B38" s="121"/>
      <c r="C38" s="121"/>
      <c r="D38" s="122">
        <v>2.0</v>
      </c>
      <c r="E38" s="123">
        <v>1.0</v>
      </c>
      <c r="F38" s="123">
        <v>0.0</v>
      </c>
      <c r="G38" s="123">
        <v>2.0</v>
      </c>
      <c r="H38" s="123">
        <v>3.0</v>
      </c>
      <c r="I38" s="124" t="s">
        <v>38</v>
      </c>
      <c r="J38" s="129">
        <f t="shared" ref="J38:M38" si="35">(E38/10)*100</f>
        <v>10</v>
      </c>
      <c r="K38" s="130">
        <f t="shared" si="35"/>
        <v>0</v>
      </c>
      <c r="L38" s="130">
        <f t="shared" si="35"/>
        <v>20</v>
      </c>
      <c r="M38" s="130">
        <f t="shared" si="35"/>
        <v>30</v>
      </c>
      <c r="N38" s="132" t="s">
        <v>38</v>
      </c>
    </row>
    <row r="39">
      <c r="A39" s="128"/>
      <c r="B39" s="134"/>
      <c r="C39" s="134"/>
      <c r="D39" s="135">
        <v>3.0</v>
      </c>
      <c r="E39" s="136">
        <v>0.0</v>
      </c>
      <c r="F39" s="136">
        <v>9.0</v>
      </c>
      <c r="G39" s="136">
        <v>6.0</v>
      </c>
      <c r="H39" s="136">
        <v>6.0</v>
      </c>
      <c r="I39" s="137" t="s">
        <v>38</v>
      </c>
      <c r="J39" s="138">
        <f t="shared" ref="J39:M39" si="36">(E39/10)*100</f>
        <v>0</v>
      </c>
      <c r="K39" s="139">
        <f t="shared" si="36"/>
        <v>90</v>
      </c>
      <c r="L39" s="139">
        <f t="shared" si="36"/>
        <v>60</v>
      </c>
      <c r="M39" s="139">
        <f t="shared" si="36"/>
        <v>60</v>
      </c>
      <c r="N39" s="140" t="s">
        <v>38</v>
      </c>
    </row>
    <row r="40">
      <c r="A40" s="128"/>
      <c r="B40" s="141" t="s">
        <v>40</v>
      </c>
      <c r="C40" s="142" t="s">
        <v>18</v>
      </c>
      <c r="D40" s="122">
        <v>0.0</v>
      </c>
      <c r="E40" s="123">
        <v>0.0</v>
      </c>
      <c r="F40" s="123">
        <v>0.0</v>
      </c>
      <c r="G40" s="123">
        <v>0.0</v>
      </c>
      <c r="H40" s="123">
        <v>0.0</v>
      </c>
      <c r="I40" s="124">
        <v>8.0</v>
      </c>
      <c r="J40" s="129">
        <f t="shared" ref="J40:N40" si="37">(E40/40)*100</f>
        <v>0</v>
      </c>
      <c r="K40" s="130">
        <f t="shared" si="37"/>
        <v>0</v>
      </c>
      <c r="L40" s="130">
        <f t="shared" si="37"/>
        <v>0</v>
      </c>
      <c r="M40" s="130">
        <f t="shared" si="37"/>
        <v>0</v>
      </c>
      <c r="N40" s="131">
        <f t="shared" si="37"/>
        <v>20</v>
      </c>
    </row>
    <row r="41">
      <c r="A41" s="128"/>
      <c r="B41" s="121"/>
      <c r="C41" s="121"/>
      <c r="D41" s="122">
        <v>1.0</v>
      </c>
      <c r="E41" s="123">
        <v>38.0</v>
      </c>
      <c r="F41" s="123">
        <v>0.0</v>
      </c>
      <c r="G41" s="123">
        <v>1.0</v>
      </c>
      <c r="H41" s="123">
        <v>1.0</v>
      </c>
      <c r="I41" s="124">
        <v>32.0</v>
      </c>
      <c r="J41" s="129">
        <f t="shared" ref="J41:N41" si="38">(E41/40)*100</f>
        <v>95</v>
      </c>
      <c r="K41" s="130">
        <f t="shared" si="38"/>
        <v>0</v>
      </c>
      <c r="L41" s="130">
        <f t="shared" si="38"/>
        <v>2.5</v>
      </c>
      <c r="M41" s="130">
        <f t="shared" si="38"/>
        <v>2.5</v>
      </c>
      <c r="N41" s="131">
        <f t="shared" si="38"/>
        <v>80</v>
      </c>
    </row>
    <row r="42">
      <c r="A42" s="128"/>
      <c r="B42" s="121"/>
      <c r="C42" s="121"/>
      <c r="D42" s="122">
        <v>2.0</v>
      </c>
      <c r="E42" s="123">
        <v>1.0</v>
      </c>
      <c r="F42" s="123">
        <v>0.0</v>
      </c>
      <c r="G42" s="123">
        <v>18.0</v>
      </c>
      <c r="H42" s="123">
        <v>11.0</v>
      </c>
      <c r="I42" s="124" t="s">
        <v>38</v>
      </c>
      <c r="J42" s="129">
        <f t="shared" ref="J42:M42" si="39">(E42/40)*100</f>
        <v>2.5</v>
      </c>
      <c r="K42" s="130">
        <f t="shared" si="39"/>
        <v>0</v>
      </c>
      <c r="L42" s="130">
        <f t="shared" si="39"/>
        <v>45</v>
      </c>
      <c r="M42" s="130">
        <f t="shared" si="39"/>
        <v>27.5</v>
      </c>
      <c r="N42" s="132" t="s">
        <v>38</v>
      </c>
    </row>
    <row r="43">
      <c r="A43" s="128"/>
      <c r="B43" s="121"/>
      <c r="C43" s="145"/>
      <c r="D43" s="122">
        <v>3.0</v>
      </c>
      <c r="E43" s="147">
        <v>1.0</v>
      </c>
      <c r="F43" s="147">
        <v>40.0</v>
      </c>
      <c r="G43" s="147">
        <v>21.0</v>
      </c>
      <c r="H43" s="147">
        <v>28.0</v>
      </c>
      <c r="I43" s="153" t="s">
        <v>38</v>
      </c>
      <c r="J43" s="150">
        <f t="shared" ref="J43:M43" si="40">(E43/40)*100</f>
        <v>2.5</v>
      </c>
      <c r="K43" s="151">
        <f t="shared" si="40"/>
        <v>100</v>
      </c>
      <c r="L43" s="151">
        <f t="shared" si="40"/>
        <v>52.5</v>
      </c>
      <c r="M43" s="151">
        <f t="shared" si="40"/>
        <v>70</v>
      </c>
      <c r="N43" s="152" t="s">
        <v>38</v>
      </c>
    </row>
    <row r="44">
      <c r="A44" s="128"/>
      <c r="B44" s="121"/>
      <c r="C44" s="141" t="s">
        <v>26</v>
      </c>
      <c r="D44" s="122">
        <v>0.0</v>
      </c>
      <c r="E44" s="123">
        <v>0.0</v>
      </c>
      <c r="F44" s="123">
        <v>1.0</v>
      </c>
      <c r="G44" s="123">
        <v>2.0</v>
      </c>
      <c r="H44" s="123">
        <v>2.0</v>
      </c>
      <c r="I44" s="124">
        <v>10.0</v>
      </c>
      <c r="J44" s="129">
        <f t="shared" ref="J44:N44" si="41">(E44/40)*100</f>
        <v>0</v>
      </c>
      <c r="K44" s="130">
        <f t="shared" si="41"/>
        <v>2.5</v>
      </c>
      <c r="L44" s="130">
        <f t="shared" si="41"/>
        <v>5</v>
      </c>
      <c r="M44" s="130">
        <f t="shared" si="41"/>
        <v>5</v>
      </c>
      <c r="N44" s="131">
        <f t="shared" si="41"/>
        <v>25</v>
      </c>
    </row>
    <row r="45">
      <c r="A45" s="128"/>
      <c r="B45" s="121"/>
      <c r="C45" s="121"/>
      <c r="D45" s="122">
        <v>1.0</v>
      </c>
      <c r="E45" s="123">
        <v>26.0</v>
      </c>
      <c r="F45" s="123">
        <v>1.0</v>
      </c>
      <c r="G45" s="123">
        <v>4.0</v>
      </c>
      <c r="H45" s="123">
        <v>4.0</v>
      </c>
      <c r="I45" s="124">
        <v>30.0</v>
      </c>
      <c r="J45" s="129">
        <f t="shared" ref="J45:N45" si="42">(E45/40)*100</f>
        <v>65</v>
      </c>
      <c r="K45" s="130">
        <f t="shared" si="42"/>
        <v>2.5</v>
      </c>
      <c r="L45" s="130">
        <f t="shared" si="42"/>
        <v>10</v>
      </c>
      <c r="M45" s="130">
        <f t="shared" si="42"/>
        <v>10</v>
      </c>
      <c r="N45" s="131">
        <f t="shared" si="42"/>
        <v>75</v>
      </c>
    </row>
    <row r="46">
      <c r="A46" s="128"/>
      <c r="B46" s="121"/>
      <c r="C46" s="121"/>
      <c r="D46" s="122">
        <v>2.0</v>
      </c>
      <c r="E46" s="123">
        <v>10.0</v>
      </c>
      <c r="F46" s="123">
        <v>1.0</v>
      </c>
      <c r="G46" s="123">
        <v>23.0</v>
      </c>
      <c r="H46" s="123">
        <v>12.0</v>
      </c>
      <c r="I46" s="124" t="s">
        <v>38</v>
      </c>
      <c r="J46" s="129">
        <f t="shared" ref="J46:M46" si="43">(E46/40)*100</f>
        <v>25</v>
      </c>
      <c r="K46" s="130">
        <f t="shared" si="43"/>
        <v>2.5</v>
      </c>
      <c r="L46" s="130">
        <f t="shared" si="43"/>
        <v>57.5</v>
      </c>
      <c r="M46" s="130">
        <f t="shared" si="43"/>
        <v>30</v>
      </c>
      <c r="N46" s="132" t="s">
        <v>38</v>
      </c>
    </row>
    <row r="47">
      <c r="A47" s="155"/>
      <c r="B47" s="156"/>
      <c r="C47" s="156"/>
      <c r="D47" s="157">
        <v>3.0</v>
      </c>
      <c r="E47" s="158">
        <v>4.0</v>
      </c>
      <c r="F47" s="158">
        <v>37.0</v>
      </c>
      <c r="G47" s="158">
        <v>11.0</v>
      </c>
      <c r="H47" s="158">
        <v>22.0</v>
      </c>
      <c r="I47" s="159" t="s">
        <v>38</v>
      </c>
      <c r="J47" s="138">
        <f t="shared" ref="J47:M47" si="44">(E47/40)*100</f>
        <v>10</v>
      </c>
      <c r="K47" s="139">
        <f t="shared" si="44"/>
        <v>92.5</v>
      </c>
      <c r="L47" s="139">
        <f t="shared" si="44"/>
        <v>27.5</v>
      </c>
      <c r="M47" s="139">
        <f t="shared" si="44"/>
        <v>55</v>
      </c>
      <c r="N47" s="140" t="s">
        <v>38</v>
      </c>
    </row>
    <row r="48">
      <c r="A48" s="119" t="s">
        <v>20</v>
      </c>
      <c r="B48" s="120" t="s">
        <v>7</v>
      </c>
      <c r="C48" s="121"/>
      <c r="D48" s="122">
        <v>0.0</v>
      </c>
      <c r="E48" s="61">
        <v>5.0</v>
      </c>
      <c r="F48" s="61">
        <v>9.0</v>
      </c>
      <c r="G48" s="61">
        <v>7.0</v>
      </c>
      <c r="H48" s="61">
        <v>7.0</v>
      </c>
      <c r="I48" s="160">
        <v>15.0</v>
      </c>
      <c r="J48" s="129">
        <f t="shared" ref="J48:N48" si="45">(E48/80)*100</f>
        <v>6.25</v>
      </c>
      <c r="K48" s="130">
        <f t="shared" si="45"/>
        <v>11.25</v>
      </c>
      <c r="L48" s="130">
        <f t="shared" si="45"/>
        <v>8.75</v>
      </c>
      <c r="M48" s="130">
        <f t="shared" si="45"/>
        <v>8.75</v>
      </c>
      <c r="N48" s="131">
        <f t="shared" si="45"/>
        <v>18.75</v>
      </c>
    </row>
    <row r="49">
      <c r="A49" s="128"/>
      <c r="C49" s="121"/>
      <c r="D49" s="122">
        <v>1.0</v>
      </c>
      <c r="E49" s="61">
        <v>60.0</v>
      </c>
      <c r="F49" s="61">
        <v>0.0</v>
      </c>
      <c r="G49" s="61">
        <v>8.0</v>
      </c>
      <c r="H49" s="61">
        <v>4.0</v>
      </c>
      <c r="I49" s="160">
        <v>65.0</v>
      </c>
      <c r="J49" s="129">
        <f t="shared" ref="J49:N49" si="46">(E49/80)*100</f>
        <v>75</v>
      </c>
      <c r="K49" s="130">
        <f t="shared" si="46"/>
        <v>0</v>
      </c>
      <c r="L49" s="130">
        <f t="shared" si="46"/>
        <v>10</v>
      </c>
      <c r="M49" s="130">
        <f t="shared" si="46"/>
        <v>5</v>
      </c>
      <c r="N49" s="131">
        <f t="shared" si="46"/>
        <v>81.25</v>
      </c>
    </row>
    <row r="50">
      <c r="A50" s="128"/>
      <c r="C50" s="121"/>
      <c r="D50" s="122">
        <v>2.0</v>
      </c>
      <c r="E50" s="61">
        <v>12.0</v>
      </c>
      <c r="F50" s="61">
        <v>3.0</v>
      </c>
      <c r="G50" s="61">
        <v>33.0</v>
      </c>
      <c r="H50" s="61">
        <v>18.0</v>
      </c>
      <c r="I50" s="160" t="s">
        <v>38</v>
      </c>
      <c r="J50" s="129">
        <f t="shared" ref="J50:M50" si="47">(E50/80)*100</f>
        <v>15</v>
      </c>
      <c r="K50" s="130">
        <f t="shared" si="47"/>
        <v>3.75</v>
      </c>
      <c r="L50" s="130">
        <f t="shared" si="47"/>
        <v>41.25</v>
      </c>
      <c r="M50" s="130">
        <f t="shared" si="47"/>
        <v>22.5</v>
      </c>
      <c r="N50" s="132" t="s">
        <v>38</v>
      </c>
    </row>
    <row r="51">
      <c r="A51" s="128"/>
      <c r="B51" s="133"/>
      <c r="C51" s="134"/>
      <c r="D51" s="135">
        <v>3.0</v>
      </c>
      <c r="E51" s="71">
        <v>3.0</v>
      </c>
      <c r="F51" s="71">
        <v>68.0</v>
      </c>
      <c r="G51" s="71">
        <v>32.0</v>
      </c>
      <c r="H51" s="71">
        <v>51.0</v>
      </c>
      <c r="I51" s="161" t="s">
        <v>38</v>
      </c>
      <c r="J51" s="138">
        <f t="shared" ref="J51:M51" si="48">(E51/80)*100</f>
        <v>3.75</v>
      </c>
      <c r="K51" s="139">
        <f t="shared" si="48"/>
        <v>85</v>
      </c>
      <c r="L51" s="139">
        <f t="shared" si="48"/>
        <v>40</v>
      </c>
      <c r="M51" s="139">
        <f t="shared" si="48"/>
        <v>63.75</v>
      </c>
      <c r="N51" s="140" t="s">
        <v>38</v>
      </c>
    </row>
    <row r="52">
      <c r="A52" s="128"/>
      <c r="B52" s="141" t="s">
        <v>39</v>
      </c>
      <c r="C52" s="142" t="s">
        <v>9</v>
      </c>
      <c r="D52" s="122">
        <v>0.0</v>
      </c>
      <c r="E52" s="143">
        <v>1.0</v>
      </c>
      <c r="F52" s="143">
        <v>1.0</v>
      </c>
      <c r="G52" s="143">
        <v>1.0</v>
      </c>
      <c r="H52" s="143">
        <v>1.0</v>
      </c>
      <c r="I52" s="154">
        <v>1.0</v>
      </c>
      <c r="J52" s="129">
        <f t="shared" ref="J52:N52" si="49">(E52/10)*100</f>
        <v>10</v>
      </c>
      <c r="K52" s="130">
        <f t="shared" si="49"/>
        <v>10</v>
      </c>
      <c r="L52" s="130">
        <f t="shared" si="49"/>
        <v>10</v>
      </c>
      <c r="M52" s="130">
        <f t="shared" si="49"/>
        <v>10</v>
      </c>
      <c r="N52" s="131">
        <f t="shared" si="49"/>
        <v>10</v>
      </c>
    </row>
    <row r="53">
      <c r="A53" s="128"/>
      <c r="B53" s="121"/>
      <c r="C53" s="121"/>
      <c r="D53" s="122">
        <v>1.0</v>
      </c>
      <c r="E53" s="143">
        <v>8.0</v>
      </c>
      <c r="F53" s="143">
        <v>0.0</v>
      </c>
      <c r="G53" s="143">
        <v>0.0</v>
      </c>
      <c r="H53" s="143">
        <v>1.0</v>
      </c>
      <c r="I53" s="154">
        <v>9.0</v>
      </c>
      <c r="J53" s="129">
        <f t="shared" ref="J53:N53" si="50">(E53/10)*100</f>
        <v>80</v>
      </c>
      <c r="K53" s="130">
        <f t="shared" si="50"/>
        <v>0</v>
      </c>
      <c r="L53" s="130">
        <f t="shared" si="50"/>
        <v>0</v>
      </c>
      <c r="M53" s="130">
        <f t="shared" si="50"/>
        <v>10</v>
      </c>
      <c r="N53" s="131">
        <f t="shared" si="50"/>
        <v>90</v>
      </c>
    </row>
    <row r="54">
      <c r="A54" s="128"/>
      <c r="B54" s="121"/>
      <c r="C54" s="121"/>
      <c r="D54" s="122">
        <v>2.0</v>
      </c>
      <c r="E54" s="143">
        <v>0.0</v>
      </c>
      <c r="F54" s="143">
        <v>0.0</v>
      </c>
      <c r="G54" s="143">
        <v>6.0</v>
      </c>
      <c r="H54" s="143">
        <v>3.0</v>
      </c>
      <c r="I54" s="160" t="s">
        <v>38</v>
      </c>
      <c r="J54" s="129">
        <f t="shared" ref="J54:M54" si="51">(E54/10)*100</f>
        <v>0</v>
      </c>
      <c r="K54" s="130">
        <f t="shared" si="51"/>
        <v>0</v>
      </c>
      <c r="L54" s="130">
        <f t="shared" si="51"/>
        <v>60</v>
      </c>
      <c r="M54" s="130">
        <f t="shared" si="51"/>
        <v>30</v>
      </c>
      <c r="N54" s="132" t="s">
        <v>38</v>
      </c>
    </row>
    <row r="55">
      <c r="A55" s="128"/>
      <c r="B55" s="121"/>
      <c r="C55" s="145"/>
      <c r="D55" s="146">
        <v>3.0</v>
      </c>
      <c r="E55" s="148">
        <v>1.0</v>
      </c>
      <c r="F55" s="148">
        <v>9.0</v>
      </c>
      <c r="G55" s="148">
        <v>3.0</v>
      </c>
      <c r="H55" s="148">
        <v>5.0</v>
      </c>
      <c r="I55" s="162" t="s">
        <v>38</v>
      </c>
      <c r="J55" s="150">
        <f t="shared" ref="J55:M55" si="52">(E55/10)*100</f>
        <v>10</v>
      </c>
      <c r="K55" s="151">
        <f t="shared" si="52"/>
        <v>90</v>
      </c>
      <c r="L55" s="151">
        <f t="shared" si="52"/>
        <v>30</v>
      </c>
      <c r="M55" s="151">
        <f t="shared" si="52"/>
        <v>50</v>
      </c>
      <c r="N55" s="152" t="s">
        <v>38</v>
      </c>
    </row>
    <row r="56">
      <c r="A56" s="128"/>
      <c r="B56" s="121"/>
      <c r="C56" s="142" t="s">
        <v>10</v>
      </c>
      <c r="D56" s="122">
        <v>0.0</v>
      </c>
      <c r="E56" s="61">
        <v>1.0</v>
      </c>
      <c r="F56" s="61">
        <v>3.0</v>
      </c>
      <c r="G56" s="61">
        <v>1.0</v>
      </c>
      <c r="H56" s="61">
        <v>1.0</v>
      </c>
      <c r="I56" s="160">
        <v>4.0</v>
      </c>
      <c r="J56" s="129">
        <f t="shared" ref="J56:N56" si="53">(E56/10)*100</f>
        <v>10</v>
      </c>
      <c r="K56" s="130">
        <f t="shared" si="53"/>
        <v>30</v>
      </c>
      <c r="L56" s="130">
        <f t="shared" si="53"/>
        <v>10</v>
      </c>
      <c r="M56" s="130">
        <f t="shared" si="53"/>
        <v>10</v>
      </c>
      <c r="N56" s="131">
        <f t="shared" si="53"/>
        <v>40</v>
      </c>
    </row>
    <row r="57">
      <c r="A57" s="128"/>
      <c r="B57" s="121"/>
      <c r="C57" s="121"/>
      <c r="D57" s="122">
        <v>1.0</v>
      </c>
      <c r="E57" s="143">
        <v>8.0</v>
      </c>
      <c r="F57" s="143">
        <v>0.0</v>
      </c>
      <c r="G57" s="143">
        <v>2.0</v>
      </c>
      <c r="H57" s="143">
        <v>0.0</v>
      </c>
      <c r="I57" s="154">
        <v>6.0</v>
      </c>
      <c r="J57" s="129">
        <f t="shared" ref="J57:N57" si="54">(E57/10)*100</f>
        <v>80</v>
      </c>
      <c r="K57" s="130">
        <f t="shared" si="54"/>
        <v>0</v>
      </c>
      <c r="L57" s="130">
        <f t="shared" si="54"/>
        <v>20</v>
      </c>
      <c r="M57" s="130">
        <f t="shared" si="54"/>
        <v>0</v>
      </c>
      <c r="N57" s="131">
        <f t="shared" si="54"/>
        <v>60</v>
      </c>
    </row>
    <row r="58">
      <c r="A58" s="128"/>
      <c r="B58" s="121"/>
      <c r="C58" s="121"/>
      <c r="D58" s="122">
        <v>2.0</v>
      </c>
      <c r="E58" s="143">
        <v>1.0</v>
      </c>
      <c r="F58" s="143">
        <v>0.0</v>
      </c>
      <c r="G58" s="143">
        <v>3.0</v>
      </c>
      <c r="H58" s="143">
        <v>3.0</v>
      </c>
      <c r="I58" s="160" t="s">
        <v>38</v>
      </c>
      <c r="J58" s="129">
        <f t="shared" ref="J58:M58" si="55">(E58/10)*100</f>
        <v>10</v>
      </c>
      <c r="K58" s="130">
        <f t="shared" si="55"/>
        <v>0</v>
      </c>
      <c r="L58" s="130">
        <f t="shared" si="55"/>
        <v>30</v>
      </c>
      <c r="M58" s="130">
        <f t="shared" si="55"/>
        <v>30</v>
      </c>
      <c r="N58" s="132" t="s">
        <v>38</v>
      </c>
    </row>
    <row r="59">
      <c r="A59" s="128"/>
      <c r="B59" s="121"/>
      <c r="C59" s="145"/>
      <c r="D59" s="146">
        <v>3.0</v>
      </c>
      <c r="E59" s="148">
        <v>0.0</v>
      </c>
      <c r="F59" s="148">
        <v>7.0</v>
      </c>
      <c r="G59" s="148">
        <v>4.0</v>
      </c>
      <c r="H59" s="148">
        <v>6.0</v>
      </c>
      <c r="I59" s="162" t="s">
        <v>38</v>
      </c>
      <c r="J59" s="150">
        <f t="shared" ref="J59:M59" si="56">(E59/10)*100</f>
        <v>0</v>
      </c>
      <c r="K59" s="151">
        <f t="shared" si="56"/>
        <v>70</v>
      </c>
      <c r="L59" s="151">
        <f t="shared" si="56"/>
        <v>40</v>
      </c>
      <c r="M59" s="151">
        <f t="shared" si="56"/>
        <v>60</v>
      </c>
      <c r="N59" s="152" t="s">
        <v>38</v>
      </c>
    </row>
    <row r="60">
      <c r="A60" s="128"/>
      <c r="B60" s="121"/>
      <c r="C60" s="142" t="s">
        <v>11</v>
      </c>
      <c r="D60" s="122">
        <v>0.0</v>
      </c>
      <c r="E60" s="143">
        <v>2.0</v>
      </c>
      <c r="F60" s="143">
        <v>2.0</v>
      </c>
      <c r="G60" s="143">
        <v>3.0</v>
      </c>
      <c r="H60" s="143">
        <v>2.0</v>
      </c>
      <c r="I60" s="154">
        <v>2.0</v>
      </c>
      <c r="J60" s="129">
        <f t="shared" ref="J60:N60" si="57">(E60/10)*100</f>
        <v>20</v>
      </c>
      <c r="K60" s="130">
        <f t="shared" si="57"/>
        <v>20</v>
      </c>
      <c r="L60" s="130">
        <f t="shared" si="57"/>
        <v>30</v>
      </c>
      <c r="M60" s="130">
        <f t="shared" si="57"/>
        <v>20</v>
      </c>
      <c r="N60" s="131">
        <f t="shared" si="57"/>
        <v>20</v>
      </c>
    </row>
    <row r="61">
      <c r="A61" s="128"/>
      <c r="B61" s="121"/>
      <c r="C61" s="121"/>
      <c r="D61" s="122">
        <v>1.0</v>
      </c>
      <c r="E61" s="143">
        <v>6.0</v>
      </c>
      <c r="F61" s="143">
        <v>0.0</v>
      </c>
      <c r="G61" s="143">
        <v>0.0</v>
      </c>
      <c r="H61" s="143">
        <v>0.0</v>
      </c>
      <c r="I61" s="154">
        <v>8.0</v>
      </c>
      <c r="J61" s="129">
        <f t="shared" ref="J61:N61" si="58">(E61/10)*100</f>
        <v>60</v>
      </c>
      <c r="K61" s="130">
        <f t="shared" si="58"/>
        <v>0</v>
      </c>
      <c r="L61" s="130">
        <f t="shared" si="58"/>
        <v>0</v>
      </c>
      <c r="M61" s="130">
        <f t="shared" si="58"/>
        <v>0</v>
      </c>
      <c r="N61" s="131">
        <f t="shared" si="58"/>
        <v>80</v>
      </c>
    </row>
    <row r="62">
      <c r="A62" s="128"/>
      <c r="B62" s="121"/>
      <c r="C62" s="121"/>
      <c r="D62" s="122">
        <v>2.0</v>
      </c>
      <c r="E62" s="61">
        <v>2.0</v>
      </c>
      <c r="F62" s="61">
        <v>0.0</v>
      </c>
      <c r="G62" s="61">
        <v>4.0</v>
      </c>
      <c r="H62" s="61">
        <v>1.0</v>
      </c>
      <c r="I62" s="160" t="s">
        <v>38</v>
      </c>
      <c r="J62" s="129">
        <f t="shared" ref="J62:M62" si="59">(E62/10)*100</f>
        <v>20</v>
      </c>
      <c r="K62" s="130">
        <f t="shared" si="59"/>
        <v>0</v>
      </c>
      <c r="L62" s="130">
        <f t="shared" si="59"/>
        <v>40</v>
      </c>
      <c r="M62" s="130">
        <f t="shared" si="59"/>
        <v>10</v>
      </c>
      <c r="N62" s="132" t="s">
        <v>38</v>
      </c>
    </row>
    <row r="63">
      <c r="A63" s="128"/>
      <c r="B63" s="121"/>
      <c r="C63" s="145"/>
      <c r="D63" s="122">
        <v>3.0</v>
      </c>
      <c r="E63" s="66">
        <v>0.0</v>
      </c>
      <c r="F63" s="66">
        <v>8.0</v>
      </c>
      <c r="G63" s="66">
        <v>3.0</v>
      </c>
      <c r="H63" s="66">
        <v>7.0</v>
      </c>
      <c r="I63" s="162" t="s">
        <v>38</v>
      </c>
      <c r="J63" s="150">
        <f t="shared" ref="J63:M63" si="60">(E63/10)*100</f>
        <v>0</v>
      </c>
      <c r="K63" s="151">
        <f t="shared" si="60"/>
        <v>80</v>
      </c>
      <c r="L63" s="151">
        <f t="shared" si="60"/>
        <v>30</v>
      </c>
      <c r="M63" s="151">
        <f t="shared" si="60"/>
        <v>70</v>
      </c>
      <c r="N63" s="152" t="s">
        <v>38</v>
      </c>
    </row>
    <row r="64">
      <c r="A64" s="128"/>
      <c r="B64" s="121"/>
      <c r="C64" s="142" t="s">
        <v>12</v>
      </c>
      <c r="D64" s="122">
        <v>0.0</v>
      </c>
      <c r="E64" s="61">
        <v>0.0</v>
      </c>
      <c r="F64" s="61">
        <v>0.0</v>
      </c>
      <c r="G64" s="61">
        <v>0.0</v>
      </c>
      <c r="H64" s="61">
        <v>1.0</v>
      </c>
      <c r="I64" s="160">
        <v>1.0</v>
      </c>
      <c r="J64" s="129">
        <f t="shared" ref="J64:N64" si="61">(E64/10)*100</f>
        <v>0</v>
      </c>
      <c r="K64" s="130">
        <f t="shared" si="61"/>
        <v>0</v>
      </c>
      <c r="L64" s="130">
        <f t="shared" si="61"/>
        <v>0</v>
      </c>
      <c r="M64" s="130">
        <f t="shared" si="61"/>
        <v>10</v>
      </c>
      <c r="N64" s="131">
        <f t="shared" si="61"/>
        <v>10</v>
      </c>
    </row>
    <row r="65">
      <c r="A65" s="128"/>
      <c r="B65" s="121"/>
      <c r="C65" s="121"/>
      <c r="D65" s="122">
        <v>1.0</v>
      </c>
      <c r="E65" s="61">
        <v>6.0</v>
      </c>
      <c r="F65" s="61">
        <v>0.0</v>
      </c>
      <c r="G65" s="61">
        <v>1.0</v>
      </c>
      <c r="H65" s="61">
        <v>0.0</v>
      </c>
      <c r="I65" s="160">
        <v>9.0</v>
      </c>
      <c r="J65" s="129">
        <f t="shared" ref="J65:N65" si="62">(E65/10)*100</f>
        <v>60</v>
      </c>
      <c r="K65" s="130">
        <f t="shared" si="62"/>
        <v>0</v>
      </c>
      <c r="L65" s="130">
        <f t="shared" si="62"/>
        <v>10</v>
      </c>
      <c r="M65" s="130">
        <f t="shared" si="62"/>
        <v>0</v>
      </c>
      <c r="N65" s="131">
        <f t="shared" si="62"/>
        <v>90</v>
      </c>
    </row>
    <row r="66">
      <c r="A66" s="128"/>
      <c r="B66" s="121"/>
      <c r="C66" s="121"/>
      <c r="D66" s="122">
        <v>2.0</v>
      </c>
      <c r="E66" s="61">
        <v>4.0</v>
      </c>
      <c r="F66" s="61">
        <v>1.0</v>
      </c>
      <c r="G66" s="61">
        <v>4.0</v>
      </c>
      <c r="H66" s="61">
        <v>2.0</v>
      </c>
      <c r="I66" s="160" t="s">
        <v>38</v>
      </c>
      <c r="J66" s="129">
        <f t="shared" ref="J66:M66" si="63">(E66/10)*100</f>
        <v>40</v>
      </c>
      <c r="K66" s="130">
        <f t="shared" si="63"/>
        <v>10</v>
      </c>
      <c r="L66" s="130">
        <f t="shared" si="63"/>
        <v>40</v>
      </c>
      <c r="M66" s="130">
        <f t="shared" si="63"/>
        <v>20</v>
      </c>
      <c r="N66" s="132" t="s">
        <v>38</v>
      </c>
    </row>
    <row r="67">
      <c r="A67" s="128"/>
      <c r="B67" s="121"/>
      <c r="C67" s="145"/>
      <c r="D67" s="146">
        <v>3.0</v>
      </c>
      <c r="E67" s="66">
        <v>0.0</v>
      </c>
      <c r="F67" s="66">
        <v>9.0</v>
      </c>
      <c r="G67" s="66">
        <v>5.0</v>
      </c>
      <c r="H67" s="66">
        <v>7.0</v>
      </c>
      <c r="I67" s="162" t="s">
        <v>38</v>
      </c>
      <c r="J67" s="150">
        <f t="shared" ref="J67:M67" si="64">(E67/10)*100</f>
        <v>0</v>
      </c>
      <c r="K67" s="151">
        <f t="shared" si="64"/>
        <v>90</v>
      </c>
      <c r="L67" s="151">
        <f t="shared" si="64"/>
        <v>50</v>
      </c>
      <c r="M67" s="151">
        <f t="shared" si="64"/>
        <v>70</v>
      </c>
      <c r="N67" s="152" t="s">
        <v>38</v>
      </c>
    </row>
    <row r="68">
      <c r="A68" s="128"/>
      <c r="B68" s="121"/>
      <c r="C68" s="142" t="s">
        <v>13</v>
      </c>
      <c r="D68" s="122">
        <v>0.0</v>
      </c>
      <c r="E68" s="143">
        <v>0.0</v>
      </c>
      <c r="F68" s="143">
        <v>1.0</v>
      </c>
      <c r="G68" s="143">
        <v>1.0</v>
      </c>
      <c r="H68" s="143">
        <v>0.0</v>
      </c>
      <c r="I68" s="154">
        <v>2.0</v>
      </c>
      <c r="J68" s="129">
        <f t="shared" ref="J68:N68" si="65">(E68/10)*100</f>
        <v>0</v>
      </c>
      <c r="K68" s="130">
        <f t="shared" si="65"/>
        <v>10</v>
      </c>
      <c r="L68" s="130">
        <f t="shared" si="65"/>
        <v>10</v>
      </c>
      <c r="M68" s="130">
        <f t="shared" si="65"/>
        <v>0</v>
      </c>
      <c r="N68" s="131">
        <f t="shared" si="65"/>
        <v>20</v>
      </c>
    </row>
    <row r="69">
      <c r="A69" s="128"/>
      <c r="B69" s="121"/>
      <c r="C69" s="121"/>
      <c r="D69" s="122">
        <v>1.0</v>
      </c>
      <c r="E69" s="61">
        <v>7.0</v>
      </c>
      <c r="F69" s="61">
        <v>0.0</v>
      </c>
      <c r="G69" s="61">
        <v>1.0</v>
      </c>
      <c r="H69" s="61">
        <v>2.0</v>
      </c>
      <c r="I69" s="160">
        <v>8.0</v>
      </c>
      <c r="J69" s="129">
        <f t="shared" ref="J69:N69" si="66">(E69/10)*100</f>
        <v>70</v>
      </c>
      <c r="K69" s="130">
        <f t="shared" si="66"/>
        <v>0</v>
      </c>
      <c r="L69" s="130">
        <f t="shared" si="66"/>
        <v>10</v>
      </c>
      <c r="M69" s="130">
        <f t="shared" si="66"/>
        <v>20</v>
      </c>
      <c r="N69" s="131">
        <f t="shared" si="66"/>
        <v>80</v>
      </c>
    </row>
    <row r="70">
      <c r="A70" s="128"/>
      <c r="B70" s="121"/>
      <c r="C70" s="121"/>
      <c r="D70" s="122">
        <v>2.0</v>
      </c>
      <c r="E70" s="61">
        <v>2.0</v>
      </c>
      <c r="F70" s="61">
        <v>0.0</v>
      </c>
      <c r="G70" s="61">
        <v>4.0</v>
      </c>
      <c r="H70" s="61">
        <v>0.0</v>
      </c>
      <c r="I70" s="160" t="s">
        <v>38</v>
      </c>
      <c r="J70" s="129">
        <f t="shared" ref="J70:M70" si="67">(E70/10)*100</f>
        <v>20</v>
      </c>
      <c r="K70" s="130">
        <f t="shared" si="67"/>
        <v>0</v>
      </c>
      <c r="L70" s="130">
        <f t="shared" si="67"/>
        <v>40</v>
      </c>
      <c r="M70" s="130">
        <f t="shared" si="67"/>
        <v>0</v>
      </c>
      <c r="N70" s="132" t="s">
        <v>38</v>
      </c>
    </row>
    <row r="71">
      <c r="A71" s="128"/>
      <c r="B71" s="121"/>
      <c r="C71" s="145"/>
      <c r="D71" s="146">
        <v>3.0</v>
      </c>
      <c r="E71" s="66">
        <v>1.0</v>
      </c>
      <c r="F71" s="66">
        <v>9.0</v>
      </c>
      <c r="G71" s="66">
        <v>4.0</v>
      </c>
      <c r="H71" s="66">
        <v>8.0</v>
      </c>
      <c r="I71" s="162" t="s">
        <v>38</v>
      </c>
      <c r="J71" s="150">
        <f t="shared" ref="J71:M71" si="68">(E71/10)*100</f>
        <v>10</v>
      </c>
      <c r="K71" s="151">
        <f t="shared" si="68"/>
        <v>90</v>
      </c>
      <c r="L71" s="151">
        <f t="shared" si="68"/>
        <v>40</v>
      </c>
      <c r="M71" s="151">
        <f t="shared" si="68"/>
        <v>80</v>
      </c>
      <c r="N71" s="152" t="s">
        <v>38</v>
      </c>
    </row>
    <row r="72">
      <c r="A72" s="128"/>
      <c r="B72" s="121"/>
      <c r="C72" s="142" t="s">
        <v>14</v>
      </c>
      <c r="D72" s="122">
        <v>0.0</v>
      </c>
      <c r="E72" s="143">
        <v>0.0</v>
      </c>
      <c r="F72" s="143">
        <v>0.0</v>
      </c>
      <c r="G72" s="143">
        <v>0.0</v>
      </c>
      <c r="H72" s="143">
        <v>0.0</v>
      </c>
      <c r="I72" s="154">
        <v>1.0</v>
      </c>
      <c r="J72" s="129">
        <f t="shared" ref="J72:N72" si="69">(E72/10)*100</f>
        <v>0</v>
      </c>
      <c r="K72" s="130">
        <f t="shared" si="69"/>
        <v>0</v>
      </c>
      <c r="L72" s="130">
        <f t="shared" si="69"/>
        <v>0</v>
      </c>
      <c r="M72" s="130">
        <f t="shared" si="69"/>
        <v>0</v>
      </c>
      <c r="N72" s="131">
        <f t="shared" si="69"/>
        <v>10</v>
      </c>
    </row>
    <row r="73">
      <c r="A73" s="128"/>
      <c r="B73" s="121"/>
      <c r="C73" s="121"/>
      <c r="D73" s="122">
        <v>1.0</v>
      </c>
      <c r="E73" s="61">
        <v>10.0</v>
      </c>
      <c r="F73" s="61">
        <v>0.0</v>
      </c>
      <c r="G73" s="61">
        <v>0.0</v>
      </c>
      <c r="H73" s="61">
        <v>0.0</v>
      </c>
      <c r="I73" s="160">
        <v>9.0</v>
      </c>
      <c r="J73" s="129">
        <f t="shared" ref="J73:N73" si="70">(E73/10)*100</f>
        <v>100</v>
      </c>
      <c r="K73" s="130">
        <f t="shared" si="70"/>
        <v>0</v>
      </c>
      <c r="L73" s="130">
        <f t="shared" si="70"/>
        <v>0</v>
      </c>
      <c r="M73" s="130">
        <f t="shared" si="70"/>
        <v>0</v>
      </c>
      <c r="N73" s="131">
        <f t="shared" si="70"/>
        <v>90</v>
      </c>
    </row>
    <row r="74">
      <c r="A74" s="128"/>
      <c r="B74" s="121"/>
      <c r="C74" s="121"/>
      <c r="D74" s="122">
        <v>2.0</v>
      </c>
      <c r="E74" s="61">
        <v>0.0</v>
      </c>
      <c r="F74" s="61">
        <v>0.0</v>
      </c>
      <c r="G74" s="61">
        <v>6.0</v>
      </c>
      <c r="H74" s="61">
        <v>3.0</v>
      </c>
      <c r="I74" s="160" t="s">
        <v>38</v>
      </c>
      <c r="J74" s="129">
        <f t="shared" ref="J74:M74" si="71">(E74/10)*100</f>
        <v>0</v>
      </c>
      <c r="K74" s="130">
        <f t="shared" si="71"/>
        <v>0</v>
      </c>
      <c r="L74" s="130">
        <f t="shared" si="71"/>
        <v>60</v>
      </c>
      <c r="M74" s="130">
        <f t="shared" si="71"/>
        <v>30</v>
      </c>
      <c r="N74" s="132" t="s">
        <v>38</v>
      </c>
    </row>
    <row r="75">
      <c r="A75" s="128"/>
      <c r="B75" s="121"/>
      <c r="C75" s="145"/>
      <c r="D75" s="146">
        <v>3.0</v>
      </c>
      <c r="E75" s="66">
        <v>0.0</v>
      </c>
      <c r="F75" s="66">
        <v>10.0</v>
      </c>
      <c r="G75" s="66">
        <v>4.0</v>
      </c>
      <c r="H75" s="66">
        <v>7.0</v>
      </c>
      <c r="I75" s="162" t="s">
        <v>38</v>
      </c>
      <c r="J75" s="150">
        <f t="shared" ref="J75:M75" si="72">(E75/10)*100</f>
        <v>0</v>
      </c>
      <c r="K75" s="151">
        <f t="shared" si="72"/>
        <v>100</v>
      </c>
      <c r="L75" s="151">
        <f t="shared" si="72"/>
        <v>40</v>
      </c>
      <c r="M75" s="151">
        <f t="shared" si="72"/>
        <v>70</v>
      </c>
      <c r="N75" s="152" t="s">
        <v>38</v>
      </c>
    </row>
    <row r="76">
      <c r="A76" s="128"/>
      <c r="B76" s="121"/>
      <c r="C76" s="142" t="s">
        <v>15</v>
      </c>
      <c r="D76" s="122">
        <v>0.0</v>
      </c>
      <c r="E76" s="143">
        <v>0.0</v>
      </c>
      <c r="F76" s="143">
        <v>0.0</v>
      </c>
      <c r="G76" s="143">
        <v>0.0</v>
      </c>
      <c r="H76" s="143">
        <v>1.0</v>
      </c>
      <c r="I76" s="154">
        <v>4.0</v>
      </c>
      <c r="J76" s="129">
        <f t="shared" ref="J76:N76" si="73">(E76/10)*100</f>
        <v>0</v>
      </c>
      <c r="K76" s="130">
        <f t="shared" si="73"/>
        <v>0</v>
      </c>
      <c r="L76" s="130">
        <f t="shared" si="73"/>
        <v>0</v>
      </c>
      <c r="M76" s="130">
        <f t="shared" si="73"/>
        <v>10</v>
      </c>
      <c r="N76" s="131">
        <f t="shared" si="73"/>
        <v>40</v>
      </c>
    </row>
    <row r="77">
      <c r="A77" s="128"/>
      <c r="B77" s="121"/>
      <c r="C77" s="121"/>
      <c r="D77" s="122">
        <v>1.0</v>
      </c>
      <c r="E77" s="143">
        <v>7.0</v>
      </c>
      <c r="F77" s="143">
        <v>0.0</v>
      </c>
      <c r="G77" s="143">
        <v>3.0</v>
      </c>
      <c r="H77" s="143">
        <v>0.0</v>
      </c>
      <c r="I77" s="154">
        <v>6.0</v>
      </c>
      <c r="J77" s="129">
        <f t="shared" ref="J77:N77" si="74">(E77/10)*100</f>
        <v>70</v>
      </c>
      <c r="K77" s="130">
        <f t="shared" si="74"/>
        <v>0</v>
      </c>
      <c r="L77" s="130">
        <f t="shared" si="74"/>
        <v>30</v>
      </c>
      <c r="M77" s="130">
        <f t="shared" si="74"/>
        <v>0</v>
      </c>
      <c r="N77" s="131">
        <f t="shared" si="74"/>
        <v>60</v>
      </c>
    </row>
    <row r="78">
      <c r="A78" s="128"/>
      <c r="B78" s="121"/>
      <c r="C78" s="121"/>
      <c r="D78" s="122">
        <v>2.0</v>
      </c>
      <c r="E78" s="143">
        <v>2.0</v>
      </c>
      <c r="F78" s="143">
        <v>1.0</v>
      </c>
      <c r="G78" s="143">
        <v>4.0</v>
      </c>
      <c r="H78" s="143">
        <v>4.0</v>
      </c>
      <c r="I78" s="160" t="s">
        <v>38</v>
      </c>
      <c r="J78" s="129">
        <f t="shared" ref="J78:M78" si="75">(E78/10)*100</f>
        <v>20</v>
      </c>
      <c r="K78" s="130">
        <f t="shared" si="75"/>
        <v>10</v>
      </c>
      <c r="L78" s="130">
        <f t="shared" si="75"/>
        <v>40</v>
      </c>
      <c r="M78" s="130">
        <f t="shared" si="75"/>
        <v>40</v>
      </c>
      <c r="N78" s="132" t="s">
        <v>38</v>
      </c>
    </row>
    <row r="79">
      <c r="A79" s="128"/>
      <c r="B79" s="121"/>
      <c r="C79" s="145"/>
      <c r="D79" s="146">
        <v>3.0</v>
      </c>
      <c r="E79" s="148">
        <v>1.0</v>
      </c>
      <c r="F79" s="148">
        <v>9.0</v>
      </c>
      <c r="G79" s="148">
        <v>3.0</v>
      </c>
      <c r="H79" s="148">
        <v>5.0</v>
      </c>
      <c r="I79" s="162" t="s">
        <v>38</v>
      </c>
      <c r="J79" s="150">
        <f t="shared" ref="J79:M79" si="76">(E79/10)*100</f>
        <v>10</v>
      </c>
      <c r="K79" s="151">
        <f t="shared" si="76"/>
        <v>90</v>
      </c>
      <c r="L79" s="151">
        <f t="shared" si="76"/>
        <v>30</v>
      </c>
      <c r="M79" s="151">
        <f t="shared" si="76"/>
        <v>50</v>
      </c>
      <c r="N79" s="152" t="s">
        <v>38</v>
      </c>
    </row>
    <row r="80">
      <c r="A80" s="128"/>
      <c r="B80" s="121"/>
      <c r="C80" s="142" t="s">
        <v>16</v>
      </c>
      <c r="D80" s="122">
        <v>0.0</v>
      </c>
      <c r="E80" s="143">
        <v>1.0</v>
      </c>
      <c r="F80" s="143">
        <v>2.0</v>
      </c>
      <c r="G80" s="143">
        <v>1.0</v>
      </c>
      <c r="H80" s="143">
        <v>1.0</v>
      </c>
      <c r="I80" s="154">
        <v>0.0</v>
      </c>
      <c r="J80" s="129">
        <f t="shared" ref="J80:N80" si="77">(E80/10)*100</f>
        <v>10</v>
      </c>
      <c r="K80" s="130">
        <f t="shared" si="77"/>
        <v>20</v>
      </c>
      <c r="L80" s="130">
        <f t="shared" si="77"/>
        <v>10</v>
      </c>
      <c r="M80" s="130">
        <f t="shared" si="77"/>
        <v>10</v>
      </c>
      <c r="N80" s="131">
        <f t="shared" si="77"/>
        <v>0</v>
      </c>
    </row>
    <row r="81">
      <c r="A81" s="128"/>
      <c r="B81" s="121"/>
      <c r="C81" s="121"/>
      <c r="D81" s="122">
        <v>1.0</v>
      </c>
      <c r="E81" s="61">
        <v>8.0</v>
      </c>
      <c r="F81" s="61">
        <v>0.0</v>
      </c>
      <c r="G81" s="61">
        <v>1.0</v>
      </c>
      <c r="H81" s="61">
        <v>1.0</v>
      </c>
      <c r="I81" s="160">
        <v>10.0</v>
      </c>
      <c r="J81" s="129">
        <f t="shared" ref="J81:N81" si="78">(E81/10)*100</f>
        <v>80</v>
      </c>
      <c r="K81" s="130">
        <f t="shared" si="78"/>
        <v>0</v>
      </c>
      <c r="L81" s="130">
        <f t="shared" si="78"/>
        <v>10</v>
      </c>
      <c r="M81" s="130">
        <f t="shared" si="78"/>
        <v>10</v>
      </c>
      <c r="N81" s="131">
        <f t="shared" si="78"/>
        <v>100</v>
      </c>
    </row>
    <row r="82">
      <c r="A82" s="128"/>
      <c r="B82" s="121"/>
      <c r="C82" s="121"/>
      <c r="D82" s="122">
        <v>2.0</v>
      </c>
      <c r="E82" s="61">
        <v>1.0</v>
      </c>
      <c r="F82" s="61">
        <v>1.0</v>
      </c>
      <c r="G82" s="61">
        <v>2.0</v>
      </c>
      <c r="H82" s="61">
        <v>2.0</v>
      </c>
      <c r="I82" s="160" t="s">
        <v>38</v>
      </c>
      <c r="J82" s="129">
        <f t="shared" ref="J82:M82" si="79">(E82/10)*100</f>
        <v>10</v>
      </c>
      <c r="K82" s="130">
        <f t="shared" si="79"/>
        <v>10</v>
      </c>
      <c r="L82" s="130">
        <f t="shared" si="79"/>
        <v>20</v>
      </c>
      <c r="M82" s="130">
        <f t="shared" si="79"/>
        <v>20</v>
      </c>
      <c r="N82" s="132" t="s">
        <v>38</v>
      </c>
    </row>
    <row r="83">
      <c r="A83" s="128"/>
      <c r="B83" s="134"/>
      <c r="C83" s="134"/>
      <c r="D83" s="135">
        <v>3.0</v>
      </c>
      <c r="E83" s="71">
        <v>0.0</v>
      </c>
      <c r="F83" s="71">
        <v>7.0</v>
      </c>
      <c r="G83" s="71">
        <v>6.0</v>
      </c>
      <c r="H83" s="71">
        <v>6.0</v>
      </c>
      <c r="I83" s="161" t="s">
        <v>38</v>
      </c>
      <c r="J83" s="129">
        <f t="shared" ref="J83:M83" si="80">(E83/10)*100</f>
        <v>0</v>
      </c>
      <c r="K83" s="130">
        <f t="shared" si="80"/>
        <v>70</v>
      </c>
      <c r="L83" s="130">
        <f t="shared" si="80"/>
        <v>60</v>
      </c>
      <c r="M83" s="130">
        <f t="shared" si="80"/>
        <v>60</v>
      </c>
      <c r="N83" s="132" t="s">
        <v>38</v>
      </c>
    </row>
    <row r="84">
      <c r="A84" s="128"/>
      <c r="B84" s="141" t="s">
        <v>40</v>
      </c>
      <c r="C84" s="142" t="s">
        <v>18</v>
      </c>
      <c r="D84" s="122">
        <v>0.0</v>
      </c>
      <c r="E84" s="143">
        <v>3.0</v>
      </c>
      <c r="F84" s="143">
        <v>3.0</v>
      </c>
      <c r="G84" s="143">
        <v>3.0</v>
      </c>
      <c r="H84" s="143">
        <v>3.0</v>
      </c>
      <c r="I84" s="143">
        <v>8.0</v>
      </c>
      <c r="J84" s="125">
        <f t="shared" ref="J84:N84" si="81">(E84/40)*100</f>
        <v>7.5</v>
      </c>
      <c r="K84" s="126">
        <f t="shared" si="81"/>
        <v>7.5</v>
      </c>
      <c r="L84" s="126">
        <f t="shared" si="81"/>
        <v>7.5</v>
      </c>
      <c r="M84" s="126">
        <f t="shared" si="81"/>
        <v>7.5</v>
      </c>
      <c r="N84" s="127">
        <f t="shared" si="81"/>
        <v>20</v>
      </c>
    </row>
    <row r="85">
      <c r="A85" s="128"/>
      <c r="B85" s="121"/>
      <c r="C85" s="121"/>
      <c r="D85" s="122">
        <v>1.0</v>
      </c>
      <c r="E85" s="143">
        <v>35.0</v>
      </c>
      <c r="F85" s="143">
        <v>0.0</v>
      </c>
      <c r="G85" s="143">
        <v>2.0</v>
      </c>
      <c r="H85" s="143">
        <v>0.0</v>
      </c>
      <c r="I85" s="143">
        <v>32.0</v>
      </c>
      <c r="J85" s="129">
        <f t="shared" ref="J85:N85" si="82">(E85/40)*100</f>
        <v>87.5</v>
      </c>
      <c r="K85" s="130">
        <f t="shared" si="82"/>
        <v>0</v>
      </c>
      <c r="L85" s="130">
        <f t="shared" si="82"/>
        <v>5</v>
      </c>
      <c r="M85" s="130">
        <f t="shared" si="82"/>
        <v>0</v>
      </c>
      <c r="N85" s="131">
        <f t="shared" si="82"/>
        <v>80</v>
      </c>
    </row>
    <row r="86">
      <c r="A86" s="128"/>
      <c r="B86" s="121"/>
      <c r="C86" s="121"/>
      <c r="D86" s="122">
        <v>2.0</v>
      </c>
      <c r="E86" s="143">
        <v>2.0</v>
      </c>
      <c r="F86" s="143">
        <v>1.0</v>
      </c>
      <c r="G86" s="143">
        <v>13.0</v>
      </c>
      <c r="H86" s="143">
        <v>5.0</v>
      </c>
      <c r="I86" s="61" t="s">
        <v>38</v>
      </c>
      <c r="J86" s="129">
        <f t="shared" ref="J86:M86" si="83">(E86/40)*100</f>
        <v>5</v>
      </c>
      <c r="K86" s="130">
        <f t="shared" si="83"/>
        <v>2.5</v>
      </c>
      <c r="L86" s="130">
        <f t="shared" si="83"/>
        <v>32.5</v>
      </c>
      <c r="M86" s="130">
        <f t="shared" si="83"/>
        <v>12.5</v>
      </c>
      <c r="N86" s="132" t="s">
        <v>38</v>
      </c>
    </row>
    <row r="87">
      <c r="A87" s="128"/>
      <c r="B87" s="121"/>
      <c r="C87" s="145"/>
      <c r="D87" s="146">
        <v>3.0</v>
      </c>
      <c r="E87" s="148">
        <v>0.0</v>
      </c>
      <c r="F87" s="148">
        <v>36.0</v>
      </c>
      <c r="G87" s="148">
        <v>22.0</v>
      </c>
      <c r="H87" s="148">
        <v>32.0</v>
      </c>
      <c r="I87" s="66" t="s">
        <v>38</v>
      </c>
      <c r="J87" s="150">
        <f t="shared" ref="J87:M87" si="84">(E87/40)*100</f>
        <v>0</v>
      </c>
      <c r="K87" s="151">
        <f t="shared" si="84"/>
        <v>90</v>
      </c>
      <c r="L87" s="151">
        <f t="shared" si="84"/>
        <v>55</v>
      </c>
      <c r="M87" s="151">
        <f t="shared" si="84"/>
        <v>80</v>
      </c>
      <c r="N87" s="152" t="s">
        <v>38</v>
      </c>
    </row>
    <row r="88">
      <c r="A88" s="128"/>
      <c r="B88" s="121"/>
      <c r="C88" s="141" t="s">
        <v>26</v>
      </c>
      <c r="D88" s="122">
        <v>0.0</v>
      </c>
      <c r="E88" s="143">
        <v>2.0</v>
      </c>
      <c r="F88" s="143">
        <v>6.0</v>
      </c>
      <c r="G88" s="143">
        <v>4.0</v>
      </c>
      <c r="H88" s="143">
        <v>4.0</v>
      </c>
      <c r="I88" s="143">
        <v>7.0</v>
      </c>
      <c r="J88" s="129">
        <f t="shared" ref="J88:N88" si="85">(E88/40)*100</f>
        <v>5</v>
      </c>
      <c r="K88" s="130">
        <f t="shared" si="85"/>
        <v>15</v>
      </c>
      <c r="L88" s="130">
        <f t="shared" si="85"/>
        <v>10</v>
      </c>
      <c r="M88" s="130">
        <f t="shared" si="85"/>
        <v>10</v>
      </c>
      <c r="N88" s="131">
        <f t="shared" si="85"/>
        <v>17.5</v>
      </c>
    </row>
    <row r="89">
      <c r="A89" s="128"/>
      <c r="B89" s="121"/>
      <c r="C89" s="121"/>
      <c r="D89" s="122">
        <v>1.0</v>
      </c>
      <c r="E89" s="61">
        <v>25.0</v>
      </c>
      <c r="F89" s="61">
        <v>0.0</v>
      </c>
      <c r="G89" s="61">
        <v>6.0</v>
      </c>
      <c r="H89" s="61">
        <v>4.0</v>
      </c>
      <c r="I89" s="61">
        <v>33.0</v>
      </c>
      <c r="J89" s="129">
        <f t="shared" ref="J89:N89" si="86">(E89/40)*100</f>
        <v>62.5</v>
      </c>
      <c r="K89" s="130">
        <f t="shared" si="86"/>
        <v>0</v>
      </c>
      <c r="L89" s="130">
        <f t="shared" si="86"/>
        <v>15</v>
      </c>
      <c r="M89" s="130">
        <f t="shared" si="86"/>
        <v>10</v>
      </c>
      <c r="N89" s="131">
        <f t="shared" si="86"/>
        <v>82.5</v>
      </c>
    </row>
    <row r="90">
      <c r="A90" s="128"/>
      <c r="B90" s="121"/>
      <c r="C90" s="121"/>
      <c r="D90" s="122">
        <v>2.0</v>
      </c>
      <c r="E90" s="61">
        <v>10.0</v>
      </c>
      <c r="F90" s="61">
        <v>2.0</v>
      </c>
      <c r="G90" s="61">
        <v>20.0</v>
      </c>
      <c r="H90" s="61">
        <v>13.0</v>
      </c>
      <c r="I90" s="61" t="s">
        <v>38</v>
      </c>
      <c r="J90" s="129">
        <f t="shared" ref="J90:M90" si="87">(E90/40)*100</f>
        <v>25</v>
      </c>
      <c r="K90" s="130">
        <f t="shared" si="87"/>
        <v>5</v>
      </c>
      <c r="L90" s="130">
        <f t="shared" si="87"/>
        <v>50</v>
      </c>
      <c r="M90" s="130">
        <f t="shared" si="87"/>
        <v>32.5</v>
      </c>
      <c r="N90" s="132" t="s">
        <v>38</v>
      </c>
    </row>
    <row r="91">
      <c r="A91" s="155"/>
      <c r="B91" s="156"/>
      <c r="C91" s="156"/>
      <c r="D91" s="157">
        <v>3.0</v>
      </c>
      <c r="E91" s="163">
        <v>3.0</v>
      </c>
      <c r="F91" s="163">
        <v>32.0</v>
      </c>
      <c r="G91" s="163">
        <v>10.0</v>
      </c>
      <c r="H91" s="163">
        <v>19.0</v>
      </c>
      <c r="I91" s="163" t="s">
        <v>38</v>
      </c>
      <c r="J91" s="138">
        <f t="shared" ref="J91:M91" si="88">(E91/40)*100</f>
        <v>7.5</v>
      </c>
      <c r="K91" s="139">
        <f t="shared" si="88"/>
        <v>80</v>
      </c>
      <c r="L91" s="139">
        <f t="shared" si="88"/>
        <v>25</v>
      </c>
      <c r="M91" s="139">
        <f t="shared" si="88"/>
        <v>47.5</v>
      </c>
      <c r="N91" s="140" t="s">
        <v>38</v>
      </c>
    </row>
    <row r="92">
      <c r="A92" s="119" t="s">
        <v>21</v>
      </c>
      <c r="B92" s="120" t="s">
        <v>7</v>
      </c>
      <c r="C92" s="121"/>
      <c r="D92" s="122">
        <v>0.0</v>
      </c>
      <c r="E92" s="61">
        <v>0.0</v>
      </c>
      <c r="F92" s="61">
        <v>0.0</v>
      </c>
      <c r="G92" s="61">
        <v>0.0</v>
      </c>
      <c r="H92" s="61">
        <v>1.0</v>
      </c>
      <c r="I92" s="160">
        <v>47.0</v>
      </c>
      <c r="J92" s="129">
        <f t="shared" ref="J92:N92" si="89">(E92/80)*100</f>
        <v>0</v>
      </c>
      <c r="K92" s="130">
        <f t="shared" si="89"/>
        <v>0</v>
      </c>
      <c r="L92" s="130">
        <f t="shared" si="89"/>
        <v>0</v>
      </c>
      <c r="M92" s="130">
        <f t="shared" si="89"/>
        <v>1.25</v>
      </c>
      <c r="N92" s="131">
        <f t="shared" si="89"/>
        <v>58.75</v>
      </c>
    </row>
    <row r="93">
      <c r="A93" s="128"/>
      <c r="C93" s="121"/>
      <c r="D93" s="122">
        <v>1.0</v>
      </c>
      <c r="E93" s="61">
        <v>79.0</v>
      </c>
      <c r="F93" s="61">
        <v>0.0</v>
      </c>
      <c r="G93" s="61">
        <v>2.0</v>
      </c>
      <c r="H93" s="61">
        <v>1.0</v>
      </c>
      <c r="I93" s="160">
        <v>33.0</v>
      </c>
      <c r="J93" s="129">
        <f t="shared" ref="J93:N93" si="90">(E93/80)*100</f>
        <v>98.75</v>
      </c>
      <c r="K93" s="130">
        <f t="shared" si="90"/>
        <v>0</v>
      </c>
      <c r="L93" s="130">
        <f t="shared" si="90"/>
        <v>2.5</v>
      </c>
      <c r="M93" s="130">
        <f t="shared" si="90"/>
        <v>1.25</v>
      </c>
      <c r="N93" s="131">
        <f t="shared" si="90"/>
        <v>41.25</v>
      </c>
    </row>
    <row r="94">
      <c r="A94" s="128"/>
      <c r="C94" s="121"/>
      <c r="D94" s="122">
        <v>2.0</v>
      </c>
      <c r="E94" s="61">
        <v>1.0</v>
      </c>
      <c r="F94" s="61">
        <v>1.0</v>
      </c>
      <c r="G94" s="61">
        <v>55.0</v>
      </c>
      <c r="H94" s="61">
        <v>5.0</v>
      </c>
      <c r="I94" s="160" t="s">
        <v>38</v>
      </c>
      <c r="J94" s="129">
        <f t="shared" ref="J94:M94" si="91">(E94/80)*100</f>
        <v>1.25</v>
      </c>
      <c r="K94" s="130">
        <f t="shared" si="91"/>
        <v>1.25</v>
      </c>
      <c r="L94" s="130">
        <f t="shared" si="91"/>
        <v>68.75</v>
      </c>
      <c r="M94" s="130">
        <f t="shared" si="91"/>
        <v>6.25</v>
      </c>
      <c r="N94" s="132" t="s">
        <v>38</v>
      </c>
    </row>
    <row r="95">
      <c r="A95" s="128"/>
      <c r="B95" s="133"/>
      <c r="C95" s="134"/>
      <c r="D95" s="135">
        <v>3.0</v>
      </c>
      <c r="E95" s="71">
        <v>0.0</v>
      </c>
      <c r="F95" s="71">
        <v>79.0</v>
      </c>
      <c r="G95" s="71">
        <v>23.0</v>
      </c>
      <c r="H95" s="71">
        <v>73.0</v>
      </c>
      <c r="I95" s="161" t="s">
        <v>38</v>
      </c>
      <c r="J95" s="138">
        <f t="shared" ref="J95:M95" si="92">(E95/80)*100</f>
        <v>0</v>
      </c>
      <c r="K95" s="139">
        <f t="shared" si="92"/>
        <v>98.75</v>
      </c>
      <c r="L95" s="139">
        <f t="shared" si="92"/>
        <v>28.75</v>
      </c>
      <c r="M95" s="139">
        <f t="shared" si="92"/>
        <v>91.25</v>
      </c>
      <c r="N95" s="140" t="s">
        <v>38</v>
      </c>
    </row>
    <row r="96">
      <c r="A96" s="128"/>
      <c r="B96" s="141" t="s">
        <v>39</v>
      </c>
      <c r="C96" s="142" t="s">
        <v>9</v>
      </c>
      <c r="D96" s="122">
        <v>0.0</v>
      </c>
      <c r="E96" s="61">
        <v>0.0</v>
      </c>
      <c r="F96" s="61">
        <v>0.0</v>
      </c>
      <c r="G96" s="61">
        <v>0.0</v>
      </c>
      <c r="H96" s="61">
        <v>0.0</v>
      </c>
      <c r="I96" s="160">
        <v>6.0</v>
      </c>
      <c r="J96" s="125">
        <f t="shared" ref="J96:N96" si="93">(E96/10)*100</f>
        <v>0</v>
      </c>
      <c r="K96" s="126">
        <f t="shared" si="93"/>
        <v>0</v>
      </c>
      <c r="L96" s="126">
        <f t="shared" si="93"/>
        <v>0</v>
      </c>
      <c r="M96" s="126">
        <f t="shared" si="93"/>
        <v>0</v>
      </c>
      <c r="N96" s="127">
        <f t="shared" si="93"/>
        <v>60</v>
      </c>
    </row>
    <row r="97">
      <c r="A97" s="128"/>
      <c r="B97" s="121"/>
      <c r="C97" s="121"/>
      <c r="D97" s="122">
        <v>1.0</v>
      </c>
      <c r="E97" s="143">
        <v>10.0</v>
      </c>
      <c r="F97" s="143">
        <v>0.0</v>
      </c>
      <c r="G97" s="143">
        <v>0.0</v>
      </c>
      <c r="H97" s="143">
        <v>0.0</v>
      </c>
      <c r="I97" s="154">
        <v>4.0</v>
      </c>
      <c r="J97" s="129">
        <f t="shared" ref="J97:N97" si="94">(E97/10)*100</f>
        <v>100</v>
      </c>
      <c r="K97" s="130">
        <f t="shared" si="94"/>
        <v>0</v>
      </c>
      <c r="L97" s="130">
        <f t="shared" si="94"/>
        <v>0</v>
      </c>
      <c r="M97" s="130">
        <f t="shared" si="94"/>
        <v>0</v>
      </c>
      <c r="N97" s="131">
        <f t="shared" si="94"/>
        <v>40</v>
      </c>
    </row>
    <row r="98">
      <c r="A98" s="128"/>
      <c r="B98" s="121"/>
      <c r="C98" s="121"/>
      <c r="D98" s="122">
        <v>2.0</v>
      </c>
      <c r="E98" s="143">
        <v>0.0</v>
      </c>
      <c r="F98" s="143">
        <v>0.0</v>
      </c>
      <c r="G98" s="143">
        <v>7.0</v>
      </c>
      <c r="H98" s="143">
        <v>0.0</v>
      </c>
      <c r="I98" s="160" t="s">
        <v>38</v>
      </c>
      <c r="J98" s="129">
        <f t="shared" ref="J98:M98" si="95">(E98/10)*100</f>
        <v>0</v>
      </c>
      <c r="K98" s="130">
        <f t="shared" si="95"/>
        <v>0</v>
      </c>
      <c r="L98" s="130">
        <f t="shared" si="95"/>
        <v>70</v>
      </c>
      <c r="M98" s="130">
        <f t="shared" si="95"/>
        <v>0</v>
      </c>
      <c r="N98" s="132" t="s">
        <v>38</v>
      </c>
    </row>
    <row r="99">
      <c r="A99" s="128"/>
      <c r="B99" s="121"/>
      <c r="C99" s="145"/>
      <c r="D99" s="146">
        <v>3.0</v>
      </c>
      <c r="E99" s="148">
        <v>0.0</v>
      </c>
      <c r="F99" s="148">
        <v>10.0</v>
      </c>
      <c r="G99" s="148">
        <v>3.0</v>
      </c>
      <c r="H99" s="148">
        <v>10.0</v>
      </c>
      <c r="I99" s="162" t="s">
        <v>38</v>
      </c>
      <c r="J99" s="150">
        <f t="shared" ref="J99:M99" si="96">(E99/10)*100</f>
        <v>0</v>
      </c>
      <c r="K99" s="151">
        <f t="shared" si="96"/>
        <v>100</v>
      </c>
      <c r="L99" s="151">
        <f t="shared" si="96"/>
        <v>30</v>
      </c>
      <c r="M99" s="151">
        <f t="shared" si="96"/>
        <v>100</v>
      </c>
      <c r="N99" s="152" t="s">
        <v>38</v>
      </c>
    </row>
    <row r="100">
      <c r="A100" s="128"/>
      <c r="B100" s="121"/>
      <c r="C100" s="142" t="s">
        <v>10</v>
      </c>
      <c r="D100" s="122">
        <v>0.0</v>
      </c>
      <c r="E100" s="61">
        <v>0.0</v>
      </c>
      <c r="F100" s="61">
        <v>0.0</v>
      </c>
      <c r="G100" s="61">
        <v>0.0</v>
      </c>
      <c r="H100" s="61">
        <v>0.0</v>
      </c>
      <c r="I100" s="160">
        <v>4.0</v>
      </c>
      <c r="J100" s="129">
        <f t="shared" ref="J100:N100" si="97">(E100/10)*100</f>
        <v>0</v>
      </c>
      <c r="K100" s="130">
        <f t="shared" si="97"/>
        <v>0</v>
      </c>
      <c r="L100" s="130">
        <f t="shared" si="97"/>
        <v>0</v>
      </c>
      <c r="M100" s="130">
        <f t="shared" si="97"/>
        <v>0</v>
      </c>
      <c r="N100" s="131">
        <f t="shared" si="97"/>
        <v>40</v>
      </c>
    </row>
    <row r="101">
      <c r="A101" s="128"/>
      <c r="B101" s="121"/>
      <c r="C101" s="121"/>
      <c r="D101" s="122">
        <v>1.0</v>
      </c>
      <c r="E101" s="143">
        <v>10.0</v>
      </c>
      <c r="F101" s="143">
        <v>0.0</v>
      </c>
      <c r="G101" s="143">
        <v>1.0</v>
      </c>
      <c r="H101" s="143">
        <v>0.0</v>
      </c>
      <c r="I101" s="154">
        <v>6.0</v>
      </c>
      <c r="J101" s="129">
        <f t="shared" ref="J101:N101" si="98">(E101/10)*100</f>
        <v>100</v>
      </c>
      <c r="K101" s="130">
        <f t="shared" si="98"/>
        <v>0</v>
      </c>
      <c r="L101" s="130">
        <f t="shared" si="98"/>
        <v>10</v>
      </c>
      <c r="M101" s="130">
        <f t="shared" si="98"/>
        <v>0</v>
      </c>
      <c r="N101" s="131">
        <f t="shared" si="98"/>
        <v>60</v>
      </c>
    </row>
    <row r="102">
      <c r="A102" s="128"/>
      <c r="B102" s="121"/>
      <c r="C102" s="121"/>
      <c r="D102" s="122">
        <v>2.0</v>
      </c>
      <c r="E102" s="143">
        <v>0.0</v>
      </c>
      <c r="F102" s="143">
        <v>0.0</v>
      </c>
      <c r="G102" s="143">
        <v>5.0</v>
      </c>
      <c r="H102" s="143">
        <v>2.0</v>
      </c>
      <c r="I102" s="160" t="s">
        <v>38</v>
      </c>
      <c r="J102" s="129">
        <f t="shared" ref="J102:M102" si="99">(E102/10)*100</f>
        <v>0</v>
      </c>
      <c r="K102" s="130">
        <f t="shared" si="99"/>
        <v>0</v>
      </c>
      <c r="L102" s="130">
        <f t="shared" si="99"/>
        <v>50</v>
      </c>
      <c r="M102" s="130">
        <f t="shared" si="99"/>
        <v>20</v>
      </c>
      <c r="N102" s="132" t="s">
        <v>38</v>
      </c>
    </row>
    <row r="103">
      <c r="A103" s="128"/>
      <c r="B103" s="121"/>
      <c r="C103" s="145"/>
      <c r="D103" s="146">
        <v>3.0</v>
      </c>
      <c r="E103" s="148">
        <v>0.0</v>
      </c>
      <c r="F103" s="148">
        <v>10.0</v>
      </c>
      <c r="G103" s="148">
        <v>4.0</v>
      </c>
      <c r="H103" s="148">
        <v>8.0</v>
      </c>
      <c r="I103" s="162" t="s">
        <v>38</v>
      </c>
      <c r="J103" s="150">
        <f t="shared" ref="J103:M103" si="100">(E103/10)*100</f>
        <v>0</v>
      </c>
      <c r="K103" s="151">
        <f t="shared" si="100"/>
        <v>100</v>
      </c>
      <c r="L103" s="151">
        <f t="shared" si="100"/>
        <v>40</v>
      </c>
      <c r="M103" s="151">
        <f t="shared" si="100"/>
        <v>80</v>
      </c>
      <c r="N103" s="152" t="s">
        <v>38</v>
      </c>
    </row>
    <row r="104">
      <c r="A104" s="128"/>
      <c r="B104" s="121"/>
      <c r="C104" s="142" t="s">
        <v>11</v>
      </c>
      <c r="D104" s="122">
        <v>0.0</v>
      </c>
      <c r="E104" s="61">
        <v>0.0</v>
      </c>
      <c r="F104" s="61">
        <v>0.0</v>
      </c>
      <c r="G104" s="61">
        <v>0.0</v>
      </c>
      <c r="H104" s="61">
        <v>0.0</v>
      </c>
      <c r="I104" s="160">
        <v>7.0</v>
      </c>
      <c r="J104" s="129">
        <f t="shared" ref="J104:N104" si="101">(E104/10)*100</f>
        <v>0</v>
      </c>
      <c r="K104" s="130">
        <f t="shared" si="101"/>
        <v>0</v>
      </c>
      <c r="L104" s="130">
        <f t="shared" si="101"/>
        <v>0</v>
      </c>
      <c r="M104" s="130">
        <f t="shared" si="101"/>
        <v>0</v>
      </c>
      <c r="N104" s="131">
        <f t="shared" si="101"/>
        <v>70</v>
      </c>
    </row>
    <row r="105">
      <c r="A105" s="128"/>
      <c r="B105" s="121"/>
      <c r="C105" s="121"/>
      <c r="D105" s="122">
        <v>1.0</v>
      </c>
      <c r="E105" s="61">
        <v>10.0</v>
      </c>
      <c r="F105" s="61">
        <v>0.0</v>
      </c>
      <c r="G105" s="61">
        <v>0.0</v>
      </c>
      <c r="H105" s="61">
        <v>0.0</v>
      </c>
      <c r="I105" s="160">
        <v>3.0</v>
      </c>
      <c r="J105" s="129">
        <f t="shared" ref="J105:N105" si="102">(E105/10)*100</f>
        <v>100</v>
      </c>
      <c r="K105" s="130">
        <f t="shared" si="102"/>
        <v>0</v>
      </c>
      <c r="L105" s="130">
        <f t="shared" si="102"/>
        <v>0</v>
      </c>
      <c r="M105" s="130">
        <f t="shared" si="102"/>
        <v>0</v>
      </c>
      <c r="N105" s="131">
        <f t="shared" si="102"/>
        <v>30</v>
      </c>
    </row>
    <row r="106">
      <c r="A106" s="128"/>
      <c r="B106" s="121"/>
      <c r="C106" s="121"/>
      <c r="D106" s="122">
        <v>2.0</v>
      </c>
      <c r="E106" s="61">
        <v>0.0</v>
      </c>
      <c r="F106" s="61">
        <v>0.0</v>
      </c>
      <c r="G106" s="61">
        <v>5.0</v>
      </c>
      <c r="H106" s="61">
        <v>0.0</v>
      </c>
      <c r="I106" s="160" t="s">
        <v>38</v>
      </c>
      <c r="J106" s="129">
        <f t="shared" ref="J106:M106" si="103">(E106/10)*100</f>
        <v>0</v>
      </c>
      <c r="K106" s="130">
        <f t="shared" si="103"/>
        <v>0</v>
      </c>
      <c r="L106" s="130">
        <f t="shared" si="103"/>
        <v>50</v>
      </c>
      <c r="M106" s="130">
        <f t="shared" si="103"/>
        <v>0</v>
      </c>
      <c r="N106" s="132" t="s">
        <v>38</v>
      </c>
    </row>
    <row r="107">
      <c r="A107" s="128"/>
      <c r="B107" s="121"/>
      <c r="C107" s="145"/>
      <c r="D107" s="146">
        <v>3.0</v>
      </c>
      <c r="E107" s="66">
        <v>0.0</v>
      </c>
      <c r="F107" s="66">
        <v>10.0</v>
      </c>
      <c r="G107" s="66">
        <v>5.0</v>
      </c>
      <c r="H107" s="66">
        <v>10.0</v>
      </c>
      <c r="I107" s="162" t="s">
        <v>38</v>
      </c>
      <c r="J107" s="150">
        <f t="shared" ref="J107:M107" si="104">(E107/10)*100</f>
        <v>0</v>
      </c>
      <c r="K107" s="151">
        <f t="shared" si="104"/>
        <v>100</v>
      </c>
      <c r="L107" s="151">
        <f t="shared" si="104"/>
        <v>50</v>
      </c>
      <c r="M107" s="151">
        <f t="shared" si="104"/>
        <v>100</v>
      </c>
      <c r="N107" s="152" t="s">
        <v>38</v>
      </c>
    </row>
    <row r="108">
      <c r="A108" s="128"/>
      <c r="B108" s="121"/>
      <c r="C108" s="142" t="s">
        <v>12</v>
      </c>
      <c r="D108" s="122">
        <v>0.0</v>
      </c>
      <c r="E108" s="61">
        <v>0.0</v>
      </c>
      <c r="F108" s="61">
        <v>0.0</v>
      </c>
      <c r="G108" s="61">
        <v>0.0</v>
      </c>
      <c r="H108" s="61">
        <v>1.0</v>
      </c>
      <c r="I108" s="160">
        <v>8.0</v>
      </c>
      <c r="J108" s="129">
        <f t="shared" ref="J108:N108" si="105">(E108/10)*100</f>
        <v>0</v>
      </c>
      <c r="K108" s="130">
        <f t="shared" si="105"/>
        <v>0</v>
      </c>
      <c r="L108" s="130">
        <f t="shared" si="105"/>
        <v>0</v>
      </c>
      <c r="M108" s="130">
        <f t="shared" si="105"/>
        <v>10</v>
      </c>
      <c r="N108" s="131">
        <f t="shared" si="105"/>
        <v>80</v>
      </c>
    </row>
    <row r="109">
      <c r="A109" s="128"/>
      <c r="B109" s="121"/>
      <c r="C109" s="121"/>
      <c r="D109" s="122">
        <v>1.0</v>
      </c>
      <c r="E109" s="61">
        <v>10.0</v>
      </c>
      <c r="F109" s="61">
        <v>0.0</v>
      </c>
      <c r="G109" s="61">
        <v>1.0</v>
      </c>
      <c r="H109" s="61">
        <v>0.0</v>
      </c>
      <c r="I109" s="160">
        <v>2.0</v>
      </c>
      <c r="J109" s="129">
        <f t="shared" ref="J109:N109" si="106">(E109/10)*100</f>
        <v>100</v>
      </c>
      <c r="K109" s="130">
        <f t="shared" si="106"/>
        <v>0</v>
      </c>
      <c r="L109" s="130">
        <f t="shared" si="106"/>
        <v>10</v>
      </c>
      <c r="M109" s="130">
        <f t="shared" si="106"/>
        <v>0</v>
      </c>
      <c r="N109" s="131">
        <f t="shared" si="106"/>
        <v>20</v>
      </c>
    </row>
    <row r="110">
      <c r="A110" s="128"/>
      <c r="B110" s="121"/>
      <c r="C110" s="121"/>
      <c r="D110" s="122">
        <v>2.0</v>
      </c>
      <c r="E110" s="61">
        <v>0.0</v>
      </c>
      <c r="F110" s="61">
        <v>0.0</v>
      </c>
      <c r="G110" s="61">
        <v>5.0</v>
      </c>
      <c r="H110" s="61">
        <v>0.0</v>
      </c>
      <c r="I110" s="160" t="s">
        <v>38</v>
      </c>
      <c r="J110" s="129">
        <f t="shared" ref="J110:M110" si="107">(E110/10)*100</f>
        <v>0</v>
      </c>
      <c r="K110" s="130">
        <f t="shared" si="107"/>
        <v>0</v>
      </c>
      <c r="L110" s="130">
        <f t="shared" si="107"/>
        <v>50</v>
      </c>
      <c r="M110" s="130">
        <f t="shared" si="107"/>
        <v>0</v>
      </c>
      <c r="N110" s="132" t="s">
        <v>38</v>
      </c>
    </row>
    <row r="111">
      <c r="A111" s="128"/>
      <c r="B111" s="121"/>
      <c r="C111" s="145"/>
      <c r="D111" s="146">
        <v>3.0</v>
      </c>
      <c r="E111" s="66">
        <v>0.0</v>
      </c>
      <c r="F111" s="66">
        <v>10.0</v>
      </c>
      <c r="G111" s="66">
        <v>4.0</v>
      </c>
      <c r="H111" s="66">
        <v>9.0</v>
      </c>
      <c r="I111" s="162" t="s">
        <v>38</v>
      </c>
      <c r="J111" s="150">
        <f t="shared" ref="J111:M111" si="108">(E111/10)*100</f>
        <v>0</v>
      </c>
      <c r="K111" s="151">
        <f t="shared" si="108"/>
        <v>100</v>
      </c>
      <c r="L111" s="151">
        <f t="shared" si="108"/>
        <v>40</v>
      </c>
      <c r="M111" s="151">
        <f t="shared" si="108"/>
        <v>90</v>
      </c>
      <c r="N111" s="152" t="s">
        <v>38</v>
      </c>
    </row>
    <row r="112">
      <c r="A112" s="128"/>
      <c r="B112" s="121"/>
      <c r="C112" s="142" t="s">
        <v>13</v>
      </c>
      <c r="D112" s="122">
        <v>0.0</v>
      </c>
      <c r="E112" s="143">
        <v>0.0</v>
      </c>
      <c r="F112" s="143">
        <v>0.0</v>
      </c>
      <c r="G112" s="143">
        <v>0.0</v>
      </c>
      <c r="H112" s="143">
        <v>0.0</v>
      </c>
      <c r="I112" s="154">
        <v>6.0</v>
      </c>
      <c r="J112" s="129">
        <f t="shared" ref="J112:N112" si="109">(E112/10)*100</f>
        <v>0</v>
      </c>
      <c r="K112" s="130">
        <f t="shared" si="109"/>
        <v>0</v>
      </c>
      <c r="L112" s="130">
        <f t="shared" si="109"/>
        <v>0</v>
      </c>
      <c r="M112" s="130">
        <f t="shared" si="109"/>
        <v>0</v>
      </c>
      <c r="N112" s="131">
        <f t="shared" si="109"/>
        <v>60</v>
      </c>
    </row>
    <row r="113">
      <c r="A113" s="128"/>
      <c r="B113" s="121"/>
      <c r="C113" s="121"/>
      <c r="D113" s="122">
        <v>1.0</v>
      </c>
      <c r="E113" s="61">
        <v>10.0</v>
      </c>
      <c r="F113" s="61">
        <v>0.0</v>
      </c>
      <c r="G113" s="61">
        <v>0.0</v>
      </c>
      <c r="H113" s="61">
        <v>0.0</v>
      </c>
      <c r="I113" s="160">
        <v>4.0</v>
      </c>
      <c r="J113" s="129">
        <f t="shared" ref="J113:N113" si="110">(E113/10)*100</f>
        <v>100</v>
      </c>
      <c r="K113" s="130">
        <f t="shared" si="110"/>
        <v>0</v>
      </c>
      <c r="L113" s="130">
        <f t="shared" si="110"/>
        <v>0</v>
      </c>
      <c r="M113" s="130">
        <f t="shared" si="110"/>
        <v>0</v>
      </c>
      <c r="N113" s="131">
        <f t="shared" si="110"/>
        <v>40</v>
      </c>
    </row>
    <row r="114">
      <c r="A114" s="128"/>
      <c r="B114" s="121"/>
      <c r="C114" s="121"/>
      <c r="D114" s="122">
        <v>2.0</v>
      </c>
      <c r="E114" s="61">
        <v>0.0</v>
      </c>
      <c r="F114" s="61">
        <v>0.0</v>
      </c>
      <c r="G114" s="61">
        <v>7.0</v>
      </c>
      <c r="H114" s="61">
        <v>0.0</v>
      </c>
      <c r="I114" s="160" t="s">
        <v>38</v>
      </c>
      <c r="J114" s="129">
        <f t="shared" ref="J114:M114" si="111">(E114/10)*100</f>
        <v>0</v>
      </c>
      <c r="K114" s="130">
        <f t="shared" si="111"/>
        <v>0</v>
      </c>
      <c r="L114" s="130">
        <f t="shared" si="111"/>
        <v>70</v>
      </c>
      <c r="M114" s="130">
        <f t="shared" si="111"/>
        <v>0</v>
      </c>
      <c r="N114" s="132" t="s">
        <v>38</v>
      </c>
    </row>
    <row r="115">
      <c r="A115" s="128"/>
      <c r="B115" s="121"/>
      <c r="C115" s="145"/>
      <c r="D115" s="146">
        <v>3.0</v>
      </c>
      <c r="E115" s="66">
        <v>0.0</v>
      </c>
      <c r="F115" s="66">
        <v>10.0</v>
      </c>
      <c r="G115" s="66">
        <v>3.0</v>
      </c>
      <c r="H115" s="66">
        <v>10.0</v>
      </c>
      <c r="I115" s="162" t="s">
        <v>38</v>
      </c>
      <c r="J115" s="150">
        <f t="shared" ref="J115:M115" si="112">(E115/10)*100</f>
        <v>0</v>
      </c>
      <c r="K115" s="151">
        <f t="shared" si="112"/>
        <v>100</v>
      </c>
      <c r="L115" s="151">
        <f t="shared" si="112"/>
        <v>30</v>
      </c>
      <c r="M115" s="151">
        <f t="shared" si="112"/>
        <v>100</v>
      </c>
      <c r="N115" s="152" t="s">
        <v>38</v>
      </c>
    </row>
    <row r="116">
      <c r="A116" s="128"/>
      <c r="B116" s="121"/>
      <c r="C116" s="142" t="s">
        <v>14</v>
      </c>
      <c r="D116" s="122">
        <v>0.0</v>
      </c>
      <c r="E116" s="61">
        <v>0.0</v>
      </c>
      <c r="F116" s="61">
        <v>0.0</v>
      </c>
      <c r="G116" s="61">
        <v>0.0</v>
      </c>
      <c r="H116" s="61">
        <v>0.0</v>
      </c>
      <c r="I116" s="160">
        <v>5.0</v>
      </c>
      <c r="J116" s="129">
        <f t="shared" ref="J116:N116" si="113">(E116/10)*100</f>
        <v>0</v>
      </c>
      <c r="K116" s="130">
        <f t="shared" si="113"/>
        <v>0</v>
      </c>
      <c r="L116" s="130">
        <f t="shared" si="113"/>
        <v>0</v>
      </c>
      <c r="M116" s="130">
        <f t="shared" si="113"/>
        <v>0</v>
      </c>
      <c r="N116" s="131">
        <f t="shared" si="113"/>
        <v>50</v>
      </c>
    </row>
    <row r="117">
      <c r="A117" s="128"/>
      <c r="B117" s="121"/>
      <c r="C117" s="121"/>
      <c r="D117" s="122">
        <v>1.0</v>
      </c>
      <c r="E117" s="61">
        <v>10.0</v>
      </c>
      <c r="F117" s="61">
        <v>0.0</v>
      </c>
      <c r="G117" s="61">
        <v>0.0</v>
      </c>
      <c r="H117" s="61">
        <v>0.0</v>
      </c>
      <c r="I117" s="160">
        <v>5.0</v>
      </c>
      <c r="J117" s="129">
        <f t="shared" ref="J117:N117" si="114">(E117/10)*100</f>
        <v>100</v>
      </c>
      <c r="K117" s="130">
        <f t="shared" si="114"/>
        <v>0</v>
      </c>
      <c r="L117" s="130">
        <f t="shared" si="114"/>
        <v>0</v>
      </c>
      <c r="M117" s="130">
        <f t="shared" si="114"/>
        <v>0</v>
      </c>
      <c r="N117" s="131">
        <f t="shared" si="114"/>
        <v>50</v>
      </c>
    </row>
    <row r="118">
      <c r="A118" s="128"/>
      <c r="B118" s="121"/>
      <c r="C118" s="121"/>
      <c r="D118" s="122">
        <v>2.0</v>
      </c>
      <c r="E118" s="61">
        <v>0.0</v>
      </c>
      <c r="F118" s="61">
        <v>0.0</v>
      </c>
      <c r="G118" s="61">
        <v>8.0</v>
      </c>
      <c r="H118" s="61">
        <v>1.0</v>
      </c>
      <c r="I118" s="160" t="s">
        <v>38</v>
      </c>
      <c r="J118" s="129">
        <f t="shared" ref="J118:M118" si="115">(E118/10)*100</f>
        <v>0</v>
      </c>
      <c r="K118" s="130">
        <f t="shared" si="115"/>
        <v>0</v>
      </c>
      <c r="L118" s="130">
        <f t="shared" si="115"/>
        <v>80</v>
      </c>
      <c r="M118" s="130">
        <f t="shared" si="115"/>
        <v>10</v>
      </c>
      <c r="N118" s="132" t="s">
        <v>38</v>
      </c>
    </row>
    <row r="119">
      <c r="A119" s="128"/>
      <c r="B119" s="121"/>
      <c r="C119" s="145"/>
      <c r="D119" s="146">
        <v>3.0</v>
      </c>
      <c r="E119" s="66">
        <v>0.0</v>
      </c>
      <c r="F119" s="66">
        <v>10.0</v>
      </c>
      <c r="G119" s="66">
        <v>2.0</v>
      </c>
      <c r="H119" s="66">
        <v>9.0</v>
      </c>
      <c r="I119" s="162" t="s">
        <v>38</v>
      </c>
      <c r="J119" s="150">
        <f t="shared" ref="J119:M119" si="116">(E119/10)*100</f>
        <v>0</v>
      </c>
      <c r="K119" s="151">
        <f t="shared" si="116"/>
        <v>100</v>
      </c>
      <c r="L119" s="151">
        <f t="shared" si="116"/>
        <v>20</v>
      </c>
      <c r="M119" s="151">
        <f t="shared" si="116"/>
        <v>90</v>
      </c>
      <c r="N119" s="152" t="s">
        <v>38</v>
      </c>
    </row>
    <row r="120">
      <c r="A120" s="128"/>
      <c r="B120" s="121"/>
      <c r="C120" s="142" t="s">
        <v>15</v>
      </c>
      <c r="D120" s="122">
        <v>0.0</v>
      </c>
      <c r="E120" s="61">
        <v>0.0</v>
      </c>
      <c r="F120" s="61">
        <v>0.0</v>
      </c>
      <c r="G120" s="61">
        <v>0.0</v>
      </c>
      <c r="H120" s="61">
        <v>0.0</v>
      </c>
      <c r="I120" s="160">
        <v>6.0</v>
      </c>
      <c r="J120" s="129">
        <f t="shared" ref="J120:N120" si="117">(E120/10)*100</f>
        <v>0</v>
      </c>
      <c r="K120" s="130">
        <f t="shared" si="117"/>
        <v>0</v>
      </c>
      <c r="L120" s="130">
        <f t="shared" si="117"/>
        <v>0</v>
      </c>
      <c r="M120" s="130">
        <f t="shared" si="117"/>
        <v>0</v>
      </c>
      <c r="N120" s="131">
        <f t="shared" si="117"/>
        <v>60</v>
      </c>
    </row>
    <row r="121">
      <c r="A121" s="128"/>
      <c r="B121" s="121"/>
      <c r="C121" s="121"/>
      <c r="D121" s="122">
        <v>1.0</v>
      </c>
      <c r="E121" s="61">
        <v>9.0</v>
      </c>
      <c r="F121" s="61">
        <v>0.0</v>
      </c>
      <c r="G121" s="61">
        <v>0.0</v>
      </c>
      <c r="H121" s="61">
        <v>0.0</v>
      </c>
      <c r="I121" s="160">
        <v>4.0</v>
      </c>
      <c r="J121" s="129">
        <f t="shared" ref="J121:N121" si="118">(E121/10)*100</f>
        <v>90</v>
      </c>
      <c r="K121" s="130">
        <f t="shared" si="118"/>
        <v>0</v>
      </c>
      <c r="L121" s="130">
        <f t="shared" si="118"/>
        <v>0</v>
      </c>
      <c r="M121" s="130">
        <f t="shared" si="118"/>
        <v>0</v>
      </c>
      <c r="N121" s="131">
        <f t="shared" si="118"/>
        <v>40</v>
      </c>
    </row>
    <row r="122">
      <c r="A122" s="128"/>
      <c r="B122" s="121"/>
      <c r="C122" s="121"/>
      <c r="D122" s="122">
        <v>2.0</v>
      </c>
      <c r="E122" s="61">
        <v>1.0</v>
      </c>
      <c r="F122" s="61">
        <v>0.0</v>
      </c>
      <c r="G122" s="61">
        <v>8.0</v>
      </c>
      <c r="H122" s="61">
        <v>1.0</v>
      </c>
      <c r="I122" s="160" t="s">
        <v>38</v>
      </c>
      <c r="J122" s="129">
        <f t="shared" ref="J122:M122" si="119">(E122/10)*100</f>
        <v>10</v>
      </c>
      <c r="K122" s="130">
        <f t="shared" si="119"/>
        <v>0</v>
      </c>
      <c r="L122" s="130">
        <f t="shared" si="119"/>
        <v>80</v>
      </c>
      <c r="M122" s="130">
        <f t="shared" si="119"/>
        <v>10</v>
      </c>
      <c r="N122" s="132" t="s">
        <v>38</v>
      </c>
    </row>
    <row r="123">
      <c r="A123" s="128"/>
      <c r="B123" s="121"/>
      <c r="C123" s="145"/>
      <c r="D123" s="146">
        <v>3.0</v>
      </c>
      <c r="E123" s="66">
        <v>0.0</v>
      </c>
      <c r="F123" s="66">
        <v>10.0</v>
      </c>
      <c r="G123" s="66">
        <v>2.0</v>
      </c>
      <c r="H123" s="66">
        <v>9.0</v>
      </c>
      <c r="I123" s="162" t="s">
        <v>38</v>
      </c>
      <c r="J123" s="150">
        <f t="shared" ref="J123:M123" si="120">(E123/10)*100</f>
        <v>0</v>
      </c>
      <c r="K123" s="151">
        <f t="shared" si="120"/>
        <v>100</v>
      </c>
      <c r="L123" s="151">
        <f t="shared" si="120"/>
        <v>20</v>
      </c>
      <c r="M123" s="151">
        <f t="shared" si="120"/>
        <v>90</v>
      </c>
      <c r="N123" s="152" t="s">
        <v>38</v>
      </c>
    </row>
    <row r="124">
      <c r="A124" s="128"/>
      <c r="B124" s="121"/>
      <c r="C124" s="142" t="s">
        <v>16</v>
      </c>
      <c r="D124" s="122">
        <v>0.0</v>
      </c>
      <c r="E124" s="61">
        <v>0.0</v>
      </c>
      <c r="F124" s="61">
        <v>0.0</v>
      </c>
      <c r="G124" s="61">
        <v>0.0</v>
      </c>
      <c r="H124" s="61">
        <v>0.0</v>
      </c>
      <c r="I124" s="160">
        <v>5.0</v>
      </c>
      <c r="J124" s="129">
        <f t="shared" ref="J124:N124" si="121">(E124/10)*100</f>
        <v>0</v>
      </c>
      <c r="K124" s="130">
        <f t="shared" si="121"/>
        <v>0</v>
      </c>
      <c r="L124" s="130">
        <f t="shared" si="121"/>
        <v>0</v>
      </c>
      <c r="M124" s="130">
        <f t="shared" si="121"/>
        <v>0</v>
      </c>
      <c r="N124" s="131">
        <f t="shared" si="121"/>
        <v>50</v>
      </c>
    </row>
    <row r="125">
      <c r="A125" s="128"/>
      <c r="B125" s="121"/>
      <c r="C125" s="121"/>
      <c r="D125" s="122">
        <v>1.0</v>
      </c>
      <c r="E125" s="61">
        <v>10.0</v>
      </c>
      <c r="F125" s="61">
        <v>0.0</v>
      </c>
      <c r="G125" s="61">
        <v>0.0</v>
      </c>
      <c r="H125" s="61">
        <v>1.0</v>
      </c>
      <c r="I125" s="160">
        <v>5.0</v>
      </c>
      <c r="J125" s="129">
        <f t="shared" ref="J125:N125" si="122">(E125/10)*100</f>
        <v>100</v>
      </c>
      <c r="K125" s="130">
        <f t="shared" si="122"/>
        <v>0</v>
      </c>
      <c r="L125" s="130">
        <f t="shared" si="122"/>
        <v>0</v>
      </c>
      <c r="M125" s="130">
        <f t="shared" si="122"/>
        <v>10</v>
      </c>
      <c r="N125" s="131">
        <f t="shared" si="122"/>
        <v>50</v>
      </c>
    </row>
    <row r="126">
      <c r="A126" s="128"/>
      <c r="B126" s="121"/>
      <c r="C126" s="121"/>
      <c r="D126" s="122">
        <v>2.0</v>
      </c>
      <c r="E126" s="61">
        <v>0.0</v>
      </c>
      <c r="F126" s="61">
        <v>1.0</v>
      </c>
      <c r="G126" s="61">
        <v>10.0</v>
      </c>
      <c r="H126" s="61">
        <v>1.0</v>
      </c>
      <c r="I126" s="160" t="s">
        <v>38</v>
      </c>
      <c r="J126" s="129">
        <f t="shared" ref="J126:M126" si="123">(E126/10)*100</f>
        <v>0</v>
      </c>
      <c r="K126" s="130">
        <f t="shared" si="123"/>
        <v>10</v>
      </c>
      <c r="L126" s="130">
        <f t="shared" si="123"/>
        <v>100</v>
      </c>
      <c r="M126" s="130">
        <f t="shared" si="123"/>
        <v>10</v>
      </c>
      <c r="N126" s="132" t="s">
        <v>38</v>
      </c>
    </row>
    <row r="127">
      <c r="A127" s="128"/>
      <c r="B127" s="134"/>
      <c r="C127" s="156"/>
      <c r="D127" s="135">
        <v>3.0</v>
      </c>
      <c r="E127" s="71">
        <v>0.0</v>
      </c>
      <c r="F127" s="71">
        <v>9.0</v>
      </c>
      <c r="G127" s="71">
        <v>0.0</v>
      </c>
      <c r="H127" s="71">
        <v>8.0</v>
      </c>
      <c r="I127" s="161" t="s">
        <v>38</v>
      </c>
      <c r="J127" s="129">
        <f t="shared" ref="J127:M127" si="124">(E127/10)*100</f>
        <v>0</v>
      </c>
      <c r="K127" s="130">
        <f t="shared" si="124"/>
        <v>90</v>
      </c>
      <c r="L127" s="130">
        <f t="shared" si="124"/>
        <v>0</v>
      </c>
      <c r="M127" s="130">
        <f t="shared" si="124"/>
        <v>80</v>
      </c>
      <c r="N127" s="132" t="s">
        <v>38</v>
      </c>
    </row>
    <row r="128">
      <c r="A128" s="128"/>
      <c r="B128" s="141" t="s">
        <v>40</v>
      </c>
      <c r="C128" s="142" t="s">
        <v>18</v>
      </c>
      <c r="D128" s="122">
        <v>0.0</v>
      </c>
      <c r="E128" s="143">
        <v>0.0</v>
      </c>
      <c r="F128" s="143">
        <v>0.0</v>
      </c>
      <c r="G128" s="143">
        <v>0.0</v>
      </c>
      <c r="H128" s="143">
        <v>0.0</v>
      </c>
      <c r="I128" s="143">
        <v>28.0</v>
      </c>
      <c r="J128" s="125">
        <f t="shared" ref="J128:N128" si="125">(E128/40)*100</f>
        <v>0</v>
      </c>
      <c r="K128" s="126">
        <f t="shared" si="125"/>
        <v>0</v>
      </c>
      <c r="L128" s="126">
        <f t="shared" si="125"/>
        <v>0</v>
      </c>
      <c r="M128" s="126">
        <f t="shared" si="125"/>
        <v>0</v>
      </c>
      <c r="N128" s="127">
        <f t="shared" si="125"/>
        <v>70</v>
      </c>
    </row>
    <row r="129">
      <c r="A129" s="128"/>
      <c r="B129" s="121"/>
      <c r="C129" s="121"/>
      <c r="D129" s="122">
        <v>1.0</v>
      </c>
      <c r="E129" s="61">
        <v>40.0</v>
      </c>
      <c r="F129" s="61">
        <v>0.0</v>
      </c>
      <c r="G129" s="61">
        <v>0.0</v>
      </c>
      <c r="H129" s="61">
        <v>1.0</v>
      </c>
      <c r="I129" s="61">
        <v>12.0</v>
      </c>
      <c r="J129" s="129">
        <f t="shared" ref="J129:N129" si="126">(E129/40)*100</f>
        <v>100</v>
      </c>
      <c r="K129" s="130">
        <f t="shared" si="126"/>
        <v>0</v>
      </c>
      <c r="L129" s="130">
        <f t="shared" si="126"/>
        <v>0</v>
      </c>
      <c r="M129" s="130">
        <f t="shared" si="126"/>
        <v>2.5</v>
      </c>
      <c r="N129" s="131">
        <f t="shared" si="126"/>
        <v>30</v>
      </c>
    </row>
    <row r="130">
      <c r="A130" s="128"/>
      <c r="B130" s="121"/>
      <c r="C130" s="121"/>
      <c r="D130" s="122">
        <v>2.0</v>
      </c>
      <c r="E130" s="61">
        <v>0.0</v>
      </c>
      <c r="F130" s="61">
        <v>0.0</v>
      </c>
      <c r="G130" s="61">
        <v>26.0</v>
      </c>
      <c r="H130" s="61">
        <v>2.0</v>
      </c>
      <c r="I130" s="61" t="s">
        <v>38</v>
      </c>
      <c r="J130" s="129">
        <f t="shared" ref="J130:M130" si="127">(E130/40)*100</f>
        <v>0</v>
      </c>
      <c r="K130" s="130">
        <f t="shared" si="127"/>
        <v>0</v>
      </c>
      <c r="L130" s="130">
        <f t="shared" si="127"/>
        <v>65</v>
      </c>
      <c r="M130" s="130">
        <f t="shared" si="127"/>
        <v>5</v>
      </c>
      <c r="N130" s="132" t="s">
        <v>38</v>
      </c>
    </row>
    <row r="131">
      <c r="A131" s="128"/>
      <c r="B131" s="121"/>
      <c r="C131" s="145"/>
      <c r="D131" s="146">
        <v>3.0</v>
      </c>
      <c r="E131" s="66">
        <v>0.0</v>
      </c>
      <c r="F131" s="66">
        <v>40.0</v>
      </c>
      <c r="G131" s="66">
        <v>14.0</v>
      </c>
      <c r="H131" s="66">
        <v>37.0</v>
      </c>
      <c r="I131" s="66" t="s">
        <v>38</v>
      </c>
      <c r="J131" s="150">
        <f t="shared" ref="J131:M131" si="128">(E131/40)*100</f>
        <v>0</v>
      </c>
      <c r="K131" s="151">
        <f t="shared" si="128"/>
        <v>100</v>
      </c>
      <c r="L131" s="151">
        <f t="shared" si="128"/>
        <v>35</v>
      </c>
      <c r="M131" s="151">
        <f t="shared" si="128"/>
        <v>92.5</v>
      </c>
      <c r="N131" s="152" t="s">
        <v>38</v>
      </c>
    </row>
    <row r="132">
      <c r="A132" s="128"/>
      <c r="B132" s="121"/>
      <c r="C132" s="141" t="s">
        <v>26</v>
      </c>
      <c r="D132" s="122">
        <v>0.0</v>
      </c>
      <c r="E132" s="143">
        <v>0.0</v>
      </c>
      <c r="F132" s="143">
        <v>0.0</v>
      </c>
      <c r="G132" s="143">
        <v>0.0</v>
      </c>
      <c r="H132" s="143">
        <v>1.0</v>
      </c>
      <c r="I132" s="143">
        <v>19.0</v>
      </c>
      <c r="J132" s="129">
        <f t="shared" ref="J132:N132" si="129">(E132/40)*100</f>
        <v>0</v>
      </c>
      <c r="K132" s="130">
        <f t="shared" si="129"/>
        <v>0</v>
      </c>
      <c r="L132" s="130">
        <f t="shared" si="129"/>
        <v>0</v>
      </c>
      <c r="M132" s="130">
        <f t="shared" si="129"/>
        <v>2.5</v>
      </c>
      <c r="N132" s="131">
        <f t="shared" si="129"/>
        <v>47.5</v>
      </c>
    </row>
    <row r="133">
      <c r="A133" s="128"/>
      <c r="B133" s="121"/>
      <c r="C133" s="121"/>
      <c r="D133" s="122">
        <v>1.0</v>
      </c>
      <c r="E133" s="61">
        <v>39.0</v>
      </c>
      <c r="F133" s="61">
        <v>0.0</v>
      </c>
      <c r="G133" s="61">
        <v>2.0</v>
      </c>
      <c r="H133" s="61">
        <v>0.0</v>
      </c>
      <c r="I133" s="61">
        <v>21.0</v>
      </c>
      <c r="J133" s="129">
        <f t="shared" ref="J133:N133" si="130">(E133/40)*100</f>
        <v>97.5</v>
      </c>
      <c r="K133" s="130">
        <f t="shared" si="130"/>
        <v>0</v>
      </c>
      <c r="L133" s="130">
        <f t="shared" si="130"/>
        <v>5</v>
      </c>
      <c r="M133" s="130">
        <f t="shared" si="130"/>
        <v>0</v>
      </c>
      <c r="N133" s="131">
        <f t="shared" si="130"/>
        <v>52.5</v>
      </c>
    </row>
    <row r="134">
      <c r="A134" s="128"/>
      <c r="B134" s="121"/>
      <c r="C134" s="121"/>
      <c r="D134" s="122">
        <v>2.0</v>
      </c>
      <c r="E134" s="61">
        <v>1.0</v>
      </c>
      <c r="F134" s="61">
        <v>1.0</v>
      </c>
      <c r="G134" s="61">
        <v>29.0</v>
      </c>
      <c r="H134" s="61">
        <v>3.0</v>
      </c>
      <c r="I134" s="61" t="s">
        <v>38</v>
      </c>
      <c r="J134" s="129">
        <f t="shared" ref="J134:M134" si="131">(E134/40)*100</f>
        <v>2.5</v>
      </c>
      <c r="K134" s="130">
        <f t="shared" si="131"/>
        <v>2.5</v>
      </c>
      <c r="L134" s="130">
        <f t="shared" si="131"/>
        <v>72.5</v>
      </c>
      <c r="M134" s="130">
        <f t="shared" si="131"/>
        <v>7.5</v>
      </c>
      <c r="N134" s="132" t="s">
        <v>38</v>
      </c>
    </row>
    <row r="135">
      <c r="A135" s="155"/>
      <c r="B135" s="156"/>
      <c r="C135" s="156"/>
      <c r="D135" s="157">
        <v>3.0</v>
      </c>
      <c r="E135" s="163">
        <v>0.0</v>
      </c>
      <c r="F135" s="163">
        <v>39.0</v>
      </c>
      <c r="G135" s="163">
        <v>9.0</v>
      </c>
      <c r="H135" s="163">
        <v>36.0</v>
      </c>
      <c r="I135" s="163" t="s">
        <v>38</v>
      </c>
      <c r="J135" s="138">
        <f t="shared" ref="J135:M135" si="132">(E135/40)*100</f>
        <v>0</v>
      </c>
      <c r="K135" s="139">
        <f t="shared" si="132"/>
        <v>97.5</v>
      </c>
      <c r="L135" s="139">
        <f t="shared" si="132"/>
        <v>22.5</v>
      </c>
      <c r="M135" s="139">
        <f t="shared" si="132"/>
        <v>90</v>
      </c>
      <c r="N135" s="140" t="s">
        <v>38</v>
      </c>
    </row>
    <row r="136">
      <c r="A136" s="111"/>
      <c r="B136" s="2"/>
      <c r="C136" s="2"/>
    </row>
    <row r="137">
      <c r="A137" s="111"/>
      <c r="B137" s="2"/>
      <c r="C137" s="2"/>
    </row>
    <row r="138">
      <c r="A138" s="111"/>
      <c r="B138" s="2"/>
      <c r="C138" s="2"/>
    </row>
    <row r="139">
      <c r="A139" s="111"/>
      <c r="B139" s="2"/>
      <c r="C139" s="2"/>
    </row>
    <row r="140">
      <c r="A140" s="111"/>
      <c r="B140" s="2"/>
      <c r="C140" s="2"/>
    </row>
    <row r="141">
      <c r="A141" s="111"/>
      <c r="B141" s="2"/>
      <c r="C141" s="2"/>
    </row>
    <row r="142">
      <c r="A142" s="111"/>
      <c r="B142" s="2"/>
      <c r="C142" s="2"/>
    </row>
    <row r="143">
      <c r="A143" s="111"/>
      <c r="B143" s="2"/>
      <c r="C143" s="2"/>
    </row>
    <row r="144">
      <c r="A144" s="111"/>
      <c r="B144" s="2"/>
      <c r="C144" s="2"/>
    </row>
    <row r="145">
      <c r="A145" s="111"/>
      <c r="B145" s="2"/>
      <c r="C145" s="2"/>
    </row>
    <row r="146">
      <c r="A146" s="111"/>
      <c r="B146" s="2"/>
      <c r="C146" s="2"/>
    </row>
    <row r="147">
      <c r="A147" s="111"/>
      <c r="B147" s="2"/>
      <c r="C147" s="2"/>
    </row>
    <row r="148">
      <c r="A148" s="111"/>
      <c r="B148" s="2"/>
      <c r="C148" s="2"/>
    </row>
    <row r="149">
      <c r="A149" s="111"/>
      <c r="B149" s="2"/>
      <c r="C149" s="2"/>
    </row>
    <row r="150">
      <c r="A150" s="111"/>
      <c r="B150" s="2"/>
      <c r="C150" s="2"/>
    </row>
    <row r="151">
      <c r="A151" s="111"/>
      <c r="B151" s="2"/>
      <c r="C151" s="2"/>
    </row>
    <row r="152">
      <c r="A152" s="111"/>
      <c r="B152" s="2"/>
      <c r="C152" s="2"/>
    </row>
    <row r="153">
      <c r="A153" s="111"/>
      <c r="B153" s="2"/>
      <c r="C153" s="2"/>
    </row>
    <row r="154">
      <c r="A154" s="111"/>
      <c r="B154" s="2"/>
      <c r="C154" s="2"/>
    </row>
    <row r="155">
      <c r="A155" s="111"/>
      <c r="B155" s="2"/>
      <c r="C155" s="2"/>
    </row>
    <row r="156">
      <c r="A156" s="111"/>
      <c r="B156" s="2"/>
      <c r="C156" s="2"/>
    </row>
    <row r="157">
      <c r="A157" s="111"/>
      <c r="B157" s="2"/>
      <c r="C157" s="2"/>
    </row>
    <row r="158">
      <c r="A158" s="111"/>
      <c r="B158" s="2"/>
      <c r="C158" s="2"/>
    </row>
    <row r="159">
      <c r="A159" s="111"/>
      <c r="B159" s="2"/>
      <c r="C159" s="2"/>
    </row>
    <row r="160">
      <c r="A160" s="111"/>
      <c r="B160" s="2"/>
      <c r="C160" s="2"/>
    </row>
    <row r="161">
      <c r="A161" s="111"/>
      <c r="B161" s="2"/>
      <c r="C161" s="2"/>
    </row>
    <row r="162">
      <c r="A162" s="111"/>
      <c r="B162" s="2"/>
      <c r="C162" s="2"/>
    </row>
    <row r="163">
      <c r="A163" s="111"/>
      <c r="B163" s="2"/>
      <c r="C163" s="2"/>
    </row>
    <row r="164">
      <c r="A164" s="111"/>
      <c r="B164" s="2"/>
      <c r="C164" s="2"/>
    </row>
    <row r="165">
      <c r="A165" s="111"/>
      <c r="B165" s="2"/>
      <c r="C165" s="2"/>
    </row>
    <row r="166">
      <c r="A166" s="111"/>
      <c r="B166" s="2"/>
      <c r="C166" s="2"/>
    </row>
    <row r="167">
      <c r="A167" s="111"/>
      <c r="B167" s="2"/>
      <c r="C167" s="2"/>
    </row>
    <row r="168">
      <c r="A168" s="111"/>
      <c r="B168" s="2"/>
      <c r="C168" s="2"/>
    </row>
    <row r="169">
      <c r="A169" s="111"/>
      <c r="B169" s="2"/>
      <c r="C169" s="2"/>
    </row>
    <row r="170">
      <c r="A170" s="111"/>
      <c r="B170" s="2"/>
      <c r="C170" s="2"/>
    </row>
    <row r="171">
      <c r="A171" s="111"/>
      <c r="B171" s="2"/>
      <c r="C171" s="2"/>
    </row>
    <row r="172">
      <c r="A172" s="111"/>
      <c r="B172" s="2"/>
      <c r="C172" s="2"/>
    </row>
    <row r="173">
      <c r="A173" s="111"/>
      <c r="B173" s="2"/>
      <c r="C173" s="2"/>
    </row>
    <row r="174">
      <c r="A174" s="111"/>
      <c r="B174" s="2"/>
      <c r="C174" s="2"/>
    </row>
    <row r="175">
      <c r="A175" s="111"/>
      <c r="B175" s="2"/>
      <c r="C175" s="2"/>
    </row>
    <row r="176">
      <c r="A176" s="111"/>
      <c r="B176" s="2"/>
      <c r="C176" s="2"/>
    </row>
    <row r="177">
      <c r="A177" s="111"/>
      <c r="B177" s="2"/>
      <c r="C177" s="2"/>
    </row>
    <row r="178">
      <c r="A178" s="111"/>
      <c r="B178" s="2"/>
      <c r="C178" s="2"/>
    </row>
    <row r="179">
      <c r="A179" s="111"/>
      <c r="B179" s="2"/>
      <c r="C179" s="2"/>
    </row>
    <row r="180">
      <c r="A180" s="111"/>
      <c r="B180" s="2"/>
      <c r="C180" s="2"/>
    </row>
    <row r="181">
      <c r="A181" s="111"/>
      <c r="B181" s="2"/>
      <c r="C181" s="2"/>
    </row>
    <row r="182">
      <c r="A182" s="111"/>
      <c r="B182" s="2"/>
      <c r="C182" s="2"/>
    </row>
    <row r="183">
      <c r="A183" s="111"/>
      <c r="B183" s="2"/>
      <c r="C183" s="2"/>
    </row>
    <row r="184">
      <c r="A184" s="111"/>
      <c r="B184" s="2"/>
      <c r="C184" s="2"/>
    </row>
    <row r="185">
      <c r="A185" s="111"/>
      <c r="B185" s="2"/>
      <c r="C185" s="2"/>
    </row>
    <row r="186">
      <c r="A186" s="111"/>
      <c r="B186" s="2"/>
      <c r="C186" s="2"/>
    </row>
    <row r="187">
      <c r="A187" s="111"/>
      <c r="B187" s="2"/>
      <c r="C187" s="2"/>
    </row>
    <row r="188">
      <c r="A188" s="111"/>
      <c r="B188" s="2"/>
      <c r="C188" s="2"/>
    </row>
    <row r="189">
      <c r="A189" s="111"/>
      <c r="B189" s="2"/>
      <c r="C189" s="2"/>
    </row>
    <row r="190">
      <c r="A190" s="111"/>
      <c r="B190" s="2"/>
      <c r="C190" s="2"/>
    </row>
    <row r="191">
      <c r="A191" s="111"/>
      <c r="B191" s="2"/>
      <c r="C191" s="2"/>
    </row>
    <row r="192">
      <c r="A192" s="111"/>
      <c r="B192" s="2"/>
      <c r="C192" s="2"/>
    </row>
    <row r="193">
      <c r="A193" s="111"/>
      <c r="B193" s="2"/>
      <c r="C193" s="2"/>
    </row>
    <row r="194">
      <c r="A194" s="111"/>
      <c r="B194" s="2"/>
      <c r="C194" s="2"/>
    </row>
    <row r="195">
      <c r="A195" s="111"/>
      <c r="B195" s="2"/>
      <c r="C195" s="2"/>
    </row>
    <row r="196">
      <c r="A196" s="111"/>
      <c r="B196" s="2"/>
      <c r="C196" s="2"/>
    </row>
    <row r="197">
      <c r="A197" s="111"/>
      <c r="B197" s="2"/>
      <c r="C197" s="2"/>
    </row>
    <row r="198">
      <c r="A198" s="111"/>
      <c r="B198" s="2"/>
      <c r="C198" s="2"/>
    </row>
    <row r="199">
      <c r="A199" s="111"/>
      <c r="B199" s="2"/>
      <c r="C199" s="2"/>
    </row>
    <row r="200">
      <c r="A200" s="111"/>
      <c r="B200" s="2"/>
      <c r="C200" s="2"/>
    </row>
    <row r="201">
      <c r="A201" s="111"/>
      <c r="B201" s="2"/>
      <c r="C201" s="2"/>
    </row>
    <row r="202">
      <c r="A202" s="111"/>
      <c r="B202" s="2"/>
      <c r="C202" s="2"/>
    </row>
    <row r="203">
      <c r="A203" s="111"/>
      <c r="B203" s="2"/>
      <c r="C203" s="2"/>
    </row>
    <row r="204">
      <c r="A204" s="111"/>
      <c r="B204" s="2"/>
      <c r="C204" s="2"/>
    </row>
    <row r="205">
      <c r="A205" s="111"/>
      <c r="B205" s="2"/>
      <c r="C205" s="2"/>
    </row>
    <row r="206">
      <c r="A206" s="111"/>
      <c r="B206" s="2"/>
      <c r="C206" s="2"/>
    </row>
    <row r="207">
      <c r="A207" s="111"/>
      <c r="B207" s="2"/>
      <c r="C207" s="2"/>
    </row>
    <row r="208">
      <c r="A208" s="111"/>
      <c r="B208" s="2"/>
      <c r="C208" s="2"/>
    </row>
    <row r="209">
      <c r="A209" s="111"/>
      <c r="B209" s="2"/>
      <c r="C209" s="2"/>
    </row>
    <row r="210">
      <c r="A210" s="111"/>
      <c r="B210" s="2"/>
      <c r="C210" s="2"/>
    </row>
    <row r="211">
      <c r="A211" s="111"/>
      <c r="B211" s="2"/>
      <c r="C211" s="2"/>
    </row>
    <row r="212">
      <c r="A212" s="111"/>
      <c r="B212" s="2"/>
      <c r="C212" s="2"/>
    </row>
    <row r="213">
      <c r="A213" s="111"/>
      <c r="B213" s="2"/>
      <c r="C213" s="2"/>
    </row>
    <row r="214">
      <c r="A214" s="111"/>
      <c r="B214" s="2"/>
      <c r="C214" s="2"/>
    </row>
    <row r="215">
      <c r="A215" s="111"/>
      <c r="B215" s="2"/>
      <c r="C215" s="2"/>
    </row>
    <row r="216">
      <c r="A216" s="111"/>
      <c r="B216" s="2"/>
      <c r="C216" s="2"/>
    </row>
    <row r="217">
      <c r="A217" s="111"/>
      <c r="B217" s="2"/>
      <c r="C217" s="2"/>
    </row>
    <row r="218">
      <c r="A218" s="111"/>
      <c r="B218" s="2"/>
      <c r="C218" s="2"/>
    </row>
    <row r="219">
      <c r="A219" s="111"/>
      <c r="B219" s="2"/>
      <c r="C219" s="2"/>
    </row>
    <row r="220">
      <c r="A220" s="111"/>
      <c r="B220" s="2"/>
      <c r="C220" s="2"/>
    </row>
    <row r="221">
      <c r="A221" s="111"/>
      <c r="B221" s="2"/>
      <c r="C221" s="2"/>
    </row>
    <row r="222">
      <c r="A222" s="111"/>
      <c r="B222" s="2"/>
      <c r="C222" s="2"/>
    </row>
    <row r="223">
      <c r="A223" s="111"/>
      <c r="B223" s="2"/>
      <c r="C223" s="2"/>
    </row>
    <row r="224">
      <c r="A224" s="111"/>
      <c r="B224" s="2"/>
      <c r="C224" s="2"/>
    </row>
    <row r="225">
      <c r="A225" s="111"/>
      <c r="B225" s="2"/>
      <c r="C225" s="2"/>
    </row>
    <row r="226">
      <c r="A226" s="111"/>
      <c r="B226" s="2"/>
      <c r="C226" s="2"/>
    </row>
    <row r="227">
      <c r="A227" s="111"/>
      <c r="B227" s="2"/>
      <c r="C227" s="2"/>
    </row>
    <row r="228">
      <c r="A228" s="111"/>
      <c r="B228" s="2"/>
      <c r="C228" s="2"/>
    </row>
    <row r="229">
      <c r="A229" s="111"/>
      <c r="B229" s="2"/>
      <c r="C229" s="2"/>
    </row>
    <row r="230">
      <c r="A230" s="111"/>
      <c r="B230" s="2"/>
      <c r="C230" s="2"/>
    </row>
    <row r="231">
      <c r="A231" s="111"/>
      <c r="B231" s="2"/>
      <c r="C231" s="2"/>
    </row>
    <row r="232">
      <c r="A232" s="111"/>
      <c r="B232" s="2"/>
      <c r="C232" s="2"/>
    </row>
    <row r="233">
      <c r="A233" s="111"/>
      <c r="B233" s="2"/>
      <c r="C233" s="2"/>
    </row>
    <row r="234">
      <c r="A234" s="111"/>
      <c r="B234" s="2"/>
      <c r="C234" s="2"/>
    </row>
    <row r="235">
      <c r="A235" s="111"/>
      <c r="B235" s="2"/>
      <c r="C235" s="2"/>
    </row>
    <row r="236">
      <c r="A236" s="111"/>
      <c r="B236" s="2"/>
      <c r="C236" s="2"/>
    </row>
    <row r="237">
      <c r="A237" s="111"/>
      <c r="B237" s="2"/>
      <c r="C237" s="2"/>
    </row>
    <row r="238">
      <c r="A238" s="111"/>
      <c r="B238" s="2"/>
      <c r="C238" s="2"/>
    </row>
    <row r="239">
      <c r="A239" s="111"/>
      <c r="B239" s="2"/>
      <c r="C239" s="2"/>
    </row>
    <row r="240">
      <c r="A240" s="111"/>
      <c r="B240" s="2"/>
      <c r="C240" s="2"/>
    </row>
    <row r="241">
      <c r="A241" s="111"/>
      <c r="B241" s="2"/>
      <c r="C241" s="2"/>
    </row>
    <row r="242">
      <c r="A242" s="111"/>
      <c r="B242" s="2"/>
      <c r="C242" s="2"/>
    </row>
    <row r="243">
      <c r="A243" s="111"/>
      <c r="B243" s="2"/>
      <c r="C243" s="2"/>
    </row>
    <row r="244">
      <c r="A244" s="111"/>
      <c r="B244" s="2"/>
      <c r="C244" s="2"/>
    </row>
    <row r="245">
      <c r="A245" s="111"/>
      <c r="B245" s="2"/>
      <c r="C245" s="2"/>
    </row>
    <row r="246">
      <c r="A246" s="111"/>
      <c r="B246" s="2"/>
      <c r="C246" s="2"/>
    </row>
    <row r="247">
      <c r="A247" s="111"/>
      <c r="B247" s="2"/>
      <c r="C247" s="2"/>
    </row>
    <row r="248">
      <c r="A248" s="111"/>
      <c r="B248" s="2"/>
      <c r="C248" s="2"/>
    </row>
    <row r="249">
      <c r="A249" s="111"/>
      <c r="B249" s="2"/>
      <c r="C249" s="2"/>
    </row>
    <row r="250">
      <c r="A250" s="111"/>
      <c r="B250" s="2"/>
      <c r="C250" s="2"/>
    </row>
    <row r="251">
      <c r="A251" s="111"/>
      <c r="B251" s="2"/>
      <c r="C251" s="2"/>
    </row>
    <row r="252">
      <c r="A252" s="111"/>
      <c r="B252" s="2"/>
      <c r="C252" s="2"/>
    </row>
    <row r="253">
      <c r="A253" s="111"/>
      <c r="B253" s="2"/>
      <c r="C253" s="2"/>
    </row>
    <row r="254">
      <c r="A254" s="111"/>
      <c r="B254" s="2"/>
      <c r="C254" s="2"/>
    </row>
    <row r="255">
      <c r="A255" s="111"/>
      <c r="B255" s="2"/>
      <c r="C255" s="2"/>
    </row>
    <row r="256">
      <c r="A256" s="111"/>
      <c r="B256" s="2"/>
      <c r="C256" s="2"/>
    </row>
    <row r="257">
      <c r="A257" s="111"/>
      <c r="B257" s="2"/>
      <c r="C257" s="2"/>
    </row>
    <row r="258">
      <c r="A258" s="111"/>
      <c r="B258" s="2"/>
      <c r="C258" s="2"/>
    </row>
    <row r="259">
      <c r="A259" s="111"/>
      <c r="B259" s="2"/>
      <c r="C259" s="2"/>
    </row>
    <row r="260">
      <c r="A260" s="111"/>
      <c r="B260" s="2"/>
      <c r="C260" s="2"/>
    </row>
    <row r="261">
      <c r="A261" s="111"/>
      <c r="B261" s="2"/>
      <c r="C261" s="2"/>
    </row>
    <row r="262">
      <c r="A262" s="111"/>
      <c r="B262" s="2"/>
      <c r="C262" s="2"/>
    </row>
    <row r="263">
      <c r="A263" s="111"/>
      <c r="B263" s="2"/>
      <c r="C263" s="2"/>
    </row>
    <row r="264">
      <c r="A264" s="111"/>
      <c r="B264" s="2"/>
      <c r="C264" s="2"/>
    </row>
    <row r="265">
      <c r="A265" s="111"/>
      <c r="B265" s="2"/>
      <c r="C265" s="2"/>
    </row>
    <row r="266">
      <c r="A266" s="111"/>
      <c r="B266" s="2"/>
      <c r="C266" s="2"/>
    </row>
    <row r="267">
      <c r="A267" s="111"/>
      <c r="B267" s="2"/>
      <c r="C267" s="2"/>
    </row>
    <row r="268">
      <c r="A268" s="111"/>
      <c r="B268" s="2"/>
      <c r="C268" s="2"/>
    </row>
    <row r="269">
      <c r="A269" s="111"/>
      <c r="B269" s="2"/>
      <c r="C269" s="2"/>
    </row>
    <row r="270">
      <c r="A270" s="111"/>
      <c r="B270" s="2"/>
      <c r="C270" s="2"/>
    </row>
    <row r="271">
      <c r="A271" s="111"/>
      <c r="B271" s="2"/>
      <c r="C271" s="2"/>
    </row>
    <row r="272">
      <c r="A272" s="111"/>
      <c r="B272" s="2"/>
      <c r="C272" s="2"/>
    </row>
    <row r="273">
      <c r="A273" s="111"/>
      <c r="B273" s="2"/>
      <c r="C273" s="2"/>
    </row>
    <row r="274">
      <c r="A274" s="111"/>
      <c r="B274" s="2"/>
      <c r="C274" s="2"/>
    </row>
    <row r="275">
      <c r="A275" s="111"/>
      <c r="B275" s="2"/>
      <c r="C275" s="2"/>
    </row>
    <row r="276">
      <c r="A276" s="111"/>
      <c r="B276" s="2"/>
      <c r="C276" s="2"/>
    </row>
    <row r="277">
      <c r="A277" s="111"/>
      <c r="B277" s="2"/>
      <c r="C277" s="2"/>
    </row>
    <row r="278">
      <c r="A278" s="111"/>
      <c r="B278" s="2"/>
      <c r="C278" s="2"/>
    </row>
    <row r="279">
      <c r="A279" s="111"/>
      <c r="B279" s="2"/>
      <c r="C279" s="2"/>
    </row>
    <row r="280">
      <c r="A280" s="111"/>
      <c r="B280" s="2"/>
      <c r="C280" s="2"/>
    </row>
    <row r="281">
      <c r="A281" s="111"/>
      <c r="B281" s="2"/>
      <c r="C281" s="2"/>
    </row>
    <row r="282">
      <c r="A282" s="111"/>
      <c r="B282" s="2"/>
      <c r="C282" s="2"/>
    </row>
    <row r="283">
      <c r="A283" s="111"/>
      <c r="B283" s="2"/>
      <c r="C283" s="2"/>
    </row>
    <row r="284">
      <c r="A284" s="111"/>
      <c r="B284" s="2"/>
      <c r="C284" s="2"/>
    </row>
    <row r="285">
      <c r="A285" s="111"/>
      <c r="B285" s="2"/>
      <c r="C285" s="2"/>
    </row>
    <row r="286">
      <c r="A286" s="111"/>
      <c r="B286" s="2"/>
      <c r="C286" s="2"/>
    </row>
    <row r="287">
      <c r="A287" s="111"/>
      <c r="B287" s="2"/>
      <c r="C287" s="2"/>
    </row>
    <row r="288">
      <c r="A288" s="111"/>
      <c r="B288" s="2"/>
      <c r="C288" s="2"/>
    </row>
    <row r="289">
      <c r="A289" s="111"/>
      <c r="B289" s="2"/>
      <c r="C289" s="2"/>
    </row>
    <row r="290">
      <c r="A290" s="111"/>
      <c r="B290" s="2"/>
      <c r="C290" s="2"/>
    </row>
    <row r="291">
      <c r="A291" s="111"/>
      <c r="B291" s="2"/>
      <c r="C291" s="2"/>
    </row>
    <row r="292">
      <c r="A292" s="111"/>
      <c r="B292" s="2"/>
      <c r="C292" s="2"/>
    </row>
    <row r="293">
      <c r="A293" s="111"/>
      <c r="B293" s="2"/>
      <c r="C293" s="2"/>
    </row>
    <row r="294">
      <c r="A294" s="111"/>
      <c r="B294" s="2"/>
      <c r="C294" s="2"/>
    </row>
    <row r="295">
      <c r="A295" s="111"/>
      <c r="B295" s="2"/>
      <c r="C295" s="2"/>
    </row>
    <row r="296">
      <c r="A296" s="111"/>
      <c r="B296" s="2"/>
      <c r="C296" s="2"/>
    </row>
    <row r="297">
      <c r="A297" s="111"/>
      <c r="B297" s="2"/>
      <c r="C297" s="2"/>
    </row>
    <row r="298">
      <c r="A298" s="111"/>
      <c r="B298" s="2"/>
      <c r="C298" s="2"/>
    </row>
    <row r="299">
      <c r="A299" s="111"/>
      <c r="B299" s="2"/>
      <c r="C299" s="2"/>
    </row>
    <row r="300">
      <c r="A300" s="111"/>
      <c r="B300" s="2"/>
      <c r="C300" s="2"/>
    </row>
    <row r="301">
      <c r="A301" s="111"/>
      <c r="B301" s="2"/>
      <c r="C301" s="2"/>
    </row>
    <row r="302">
      <c r="A302" s="111"/>
      <c r="B302" s="2"/>
      <c r="C302" s="2"/>
    </row>
    <row r="303">
      <c r="A303" s="111"/>
      <c r="B303" s="2"/>
      <c r="C303" s="2"/>
    </row>
    <row r="304">
      <c r="A304" s="111"/>
      <c r="B304" s="2"/>
      <c r="C304" s="2"/>
    </row>
    <row r="305">
      <c r="A305" s="111"/>
      <c r="B305" s="2"/>
      <c r="C305" s="2"/>
    </row>
    <row r="306">
      <c r="A306" s="111"/>
      <c r="B306" s="2"/>
      <c r="C306" s="2"/>
    </row>
    <row r="307">
      <c r="A307" s="111"/>
      <c r="B307" s="2"/>
      <c r="C307" s="2"/>
    </row>
    <row r="308">
      <c r="A308" s="111"/>
      <c r="B308" s="2"/>
      <c r="C308" s="2"/>
    </row>
    <row r="309">
      <c r="A309" s="111"/>
      <c r="B309" s="2"/>
      <c r="C309" s="2"/>
    </row>
    <row r="310">
      <c r="A310" s="111"/>
      <c r="B310" s="2"/>
      <c r="C310" s="2"/>
    </row>
    <row r="311">
      <c r="A311" s="111"/>
      <c r="B311" s="2"/>
      <c r="C311" s="2"/>
    </row>
    <row r="312">
      <c r="A312" s="111"/>
      <c r="B312" s="2"/>
      <c r="C312" s="2"/>
    </row>
    <row r="313">
      <c r="A313" s="111"/>
      <c r="B313" s="2"/>
      <c r="C313" s="2"/>
    </row>
    <row r="314">
      <c r="A314" s="111"/>
      <c r="B314" s="2"/>
      <c r="C314" s="2"/>
    </row>
    <row r="315">
      <c r="A315" s="111"/>
      <c r="B315" s="2"/>
      <c r="C315" s="2"/>
    </row>
    <row r="316">
      <c r="A316" s="111"/>
      <c r="B316" s="2"/>
      <c r="C316" s="2"/>
    </row>
    <row r="317">
      <c r="A317" s="111"/>
      <c r="B317" s="2"/>
      <c r="C317" s="2"/>
    </row>
    <row r="318">
      <c r="A318" s="111"/>
      <c r="B318" s="2"/>
      <c r="C318" s="2"/>
    </row>
    <row r="319">
      <c r="A319" s="111"/>
      <c r="B319" s="2"/>
      <c r="C319" s="2"/>
    </row>
    <row r="320">
      <c r="A320" s="111"/>
      <c r="B320" s="2"/>
      <c r="C320" s="2"/>
    </row>
    <row r="321">
      <c r="A321" s="111"/>
      <c r="B321" s="2"/>
      <c r="C321" s="2"/>
    </row>
    <row r="322">
      <c r="A322" s="111"/>
      <c r="B322" s="2"/>
      <c r="C322" s="2"/>
    </row>
    <row r="323">
      <c r="A323" s="111"/>
      <c r="B323" s="2"/>
      <c r="C323" s="2"/>
    </row>
    <row r="324">
      <c r="A324" s="111"/>
      <c r="B324" s="2"/>
      <c r="C324" s="2"/>
    </row>
    <row r="325">
      <c r="A325" s="111"/>
      <c r="B325" s="2"/>
      <c r="C325" s="2"/>
    </row>
    <row r="326">
      <c r="A326" s="111"/>
      <c r="B326" s="2"/>
      <c r="C326" s="2"/>
    </row>
    <row r="327">
      <c r="A327" s="111"/>
      <c r="B327" s="2"/>
      <c r="C327" s="2"/>
    </row>
    <row r="328">
      <c r="A328" s="111"/>
      <c r="B328" s="2"/>
      <c r="C328" s="2"/>
    </row>
    <row r="329">
      <c r="A329" s="111"/>
      <c r="B329" s="2"/>
      <c r="C329" s="2"/>
    </row>
    <row r="330">
      <c r="A330" s="111"/>
      <c r="B330" s="2"/>
      <c r="C330" s="2"/>
    </row>
    <row r="331">
      <c r="A331" s="111"/>
      <c r="B331" s="2"/>
      <c r="C331" s="2"/>
    </row>
    <row r="332">
      <c r="A332" s="111"/>
      <c r="B332" s="2"/>
      <c r="C332" s="2"/>
    </row>
    <row r="333">
      <c r="A333" s="111"/>
      <c r="B333" s="2"/>
      <c r="C333" s="2"/>
    </row>
    <row r="334">
      <c r="A334" s="111"/>
      <c r="B334" s="2"/>
      <c r="C334" s="2"/>
    </row>
    <row r="335">
      <c r="A335" s="111"/>
      <c r="B335" s="2"/>
      <c r="C335" s="2"/>
    </row>
    <row r="336">
      <c r="A336" s="111"/>
      <c r="B336" s="2"/>
      <c r="C336" s="2"/>
    </row>
    <row r="337">
      <c r="A337" s="111"/>
      <c r="B337" s="2"/>
      <c r="C337" s="2"/>
    </row>
    <row r="338">
      <c r="A338" s="111"/>
      <c r="B338" s="2"/>
      <c r="C338" s="2"/>
    </row>
    <row r="339">
      <c r="A339" s="111"/>
      <c r="B339" s="2"/>
      <c r="C339" s="2"/>
    </row>
    <row r="340">
      <c r="A340" s="111"/>
      <c r="B340" s="2"/>
      <c r="C340" s="2"/>
    </row>
    <row r="341">
      <c r="A341" s="111"/>
      <c r="B341" s="2"/>
      <c r="C341" s="2"/>
    </row>
    <row r="342">
      <c r="A342" s="111"/>
      <c r="B342" s="2"/>
      <c r="C342" s="2"/>
    </row>
    <row r="343">
      <c r="A343" s="111"/>
      <c r="B343" s="2"/>
      <c r="C343" s="2"/>
    </row>
    <row r="344">
      <c r="A344" s="111"/>
      <c r="B344" s="2"/>
      <c r="C344" s="2"/>
    </row>
    <row r="345">
      <c r="A345" s="111"/>
      <c r="B345" s="2"/>
      <c r="C345" s="2"/>
    </row>
    <row r="346">
      <c r="A346" s="111"/>
      <c r="B346" s="2"/>
      <c r="C346" s="2"/>
    </row>
    <row r="347">
      <c r="A347" s="111"/>
      <c r="B347" s="2"/>
      <c r="C347" s="2"/>
    </row>
    <row r="348">
      <c r="A348" s="111"/>
      <c r="B348" s="2"/>
      <c r="C348" s="2"/>
    </row>
    <row r="349">
      <c r="A349" s="111"/>
      <c r="B349" s="2"/>
      <c r="C349" s="2"/>
    </row>
    <row r="350">
      <c r="A350" s="111"/>
      <c r="B350" s="2"/>
      <c r="C350" s="2"/>
    </row>
    <row r="351">
      <c r="A351" s="111"/>
      <c r="B351" s="2"/>
      <c r="C351" s="2"/>
    </row>
    <row r="352">
      <c r="A352" s="111"/>
      <c r="B352" s="2"/>
      <c r="C352" s="2"/>
    </row>
    <row r="353">
      <c r="A353" s="111"/>
      <c r="B353" s="2"/>
      <c r="C353" s="2"/>
    </row>
    <row r="354">
      <c r="A354" s="111"/>
      <c r="B354" s="2"/>
      <c r="C354" s="2"/>
    </row>
    <row r="355">
      <c r="A355" s="111"/>
      <c r="B355" s="2"/>
      <c r="C355" s="2"/>
    </row>
    <row r="356">
      <c r="A356" s="111"/>
      <c r="B356" s="2"/>
      <c r="C356" s="2"/>
    </row>
    <row r="357">
      <c r="A357" s="111"/>
      <c r="B357" s="2"/>
      <c r="C357" s="2"/>
    </row>
    <row r="358">
      <c r="A358" s="111"/>
      <c r="B358" s="2"/>
      <c r="C358" s="2"/>
    </row>
    <row r="359">
      <c r="A359" s="111"/>
      <c r="B359" s="2"/>
      <c r="C359" s="2"/>
    </row>
    <row r="360">
      <c r="A360" s="111"/>
      <c r="B360" s="2"/>
      <c r="C360" s="2"/>
    </row>
    <row r="361">
      <c r="A361" s="111"/>
      <c r="B361" s="2"/>
      <c r="C361" s="2"/>
    </row>
    <row r="362">
      <c r="A362" s="111"/>
      <c r="B362" s="2"/>
      <c r="C362" s="2"/>
    </row>
    <row r="363">
      <c r="A363" s="111"/>
      <c r="B363" s="2"/>
      <c r="C363" s="2"/>
    </row>
    <row r="364">
      <c r="A364" s="111"/>
      <c r="B364" s="2"/>
      <c r="C364" s="2"/>
    </row>
    <row r="365">
      <c r="A365" s="111"/>
      <c r="B365" s="2"/>
      <c r="C365" s="2"/>
    </row>
    <row r="366">
      <c r="A366" s="111"/>
      <c r="B366" s="2"/>
      <c r="C366" s="2"/>
    </row>
    <row r="367">
      <c r="A367" s="111"/>
      <c r="B367" s="2"/>
      <c r="C367" s="2"/>
    </row>
    <row r="368">
      <c r="A368" s="111"/>
      <c r="B368" s="2"/>
      <c r="C368" s="2"/>
    </row>
    <row r="369">
      <c r="A369" s="111"/>
      <c r="B369" s="2"/>
      <c r="C369" s="2"/>
    </row>
    <row r="370">
      <c r="A370" s="111"/>
      <c r="B370" s="2"/>
      <c r="C370" s="2"/>
    </row>
    <row r="371">
      <c r="A371" s="111"/>
      <c r="B371" s="2"/>
      <c r="C371" s="2"/>
    </row>
    <row r="372">
      <c r="A372" s="111"/>
      <c r="B372" s="2"/>
      <c r="C372" s="2"/>
    </row>
    <row r="373">
      <c r="A373" s="111"/>
      <c r="B373" s="2"/>
      <c r="C373" s="2"/>
    </row>
    <row r="374">
      <c r="A374" s="111"/>
      <c r="B374" s="2"/>
      <c r="C374" s="2"/>
    </row>
    <row r="375">
      <c r="A375" s="111"/>
      <c r="B375" s="2"/>
      <c r="C375" s="2"/>
    </row>
    <row r="376">
      <c r="A376" s="111"/>
      <c r="B376" s="2"/>
      <c r="C376" s="2"/>
    </row>
    <row r="377">
      <c r="A377" s="111"/>
      <c r="B377" s="2"/>
      <c r="C377" s="2"/>
    </row>
    <row r="378">
      <c r="A378" s="111"/>
      <c r="B378" s="2"/>
      <c r="C378" s="2"/>
    </row>
    <row r="379">
      <c r="A379" s="111"/>
      <c r="B379" s="2"/>
      <c r="C379" s="2"/>
    </row>
    <row r="380">
      <c r="A380" s="111"/>
      <c r="B380" s="2"/>
      <c r="C380" s="2"/>
    </row>
    <row r="381">
      <c r="A381" s="111"/>
      <c r="B381" s="2"/>
      <c r="C381" s="2"/>
    </row>
    <row r="382">
      <c r="A382" s="111"/>
      <c r="B382" s="2"/>
      <c r="C382" s="2"/>
    </row>
    <row r="383">
      <c r="A383" s="111"/>
      <c r="B383" s="2"/>
      <c r="C383" s="2"/>
    </row>
    <row r="384">
      <c r="A384" s="111"/>
      <c r="B384" s="2"/>
      <c r="C384" s="2"/>
    </row>
    <row r="385">
      <c r="A385" s="111"/>
      <c r="B385" s="2"/>
      <c r="C385" s="2"/>
    </row>
    <row r="386">
      <c r="A386" s="111"/>
      <c r="B386" s="2"/>
      <c r="C386" s="2"/>
    </row>
    <row r="387">
      <c r="A387" s="111"/>
      <c r="B387" s="2"/>
      <c r="C387" s="2"/>
    </row>
    <row r="388">
      <c r="A388" s="111"/>
      <c r="B388" s="2"/>
      <c r="C388" s="2"/>
    </row>
    <row r="389">
      <c r="A389" s="111"/>
      <c r="B389" s="2"/>
      <c r="C389" s="2"/>
    </row>
    <row r="390">
      <c r="A390" s="111"/>
      <c r="B390" s="2"/>
      <c r="C390" s="2"/>
    </row>
    <row r="391">
      <c r="A391" s="111"/>
      <c r="B391" s="2"/>
      <c r="C391" s="2"/>
    </row>
    <row r="392">
      <c r="A392" s="111"/>
      <c r="B392" s="2"/>
      <c r="C392" s="2"/>
    </row>
    <row r="393">
      <c r="A393" s="111"/>
      <c r="B393" s="2"/>
      <c r="C393" s="2"/>
    </row>
    <row r="394">
      <c r="A394" s="111"/>
      <c r="B394" s="2"/>
      <c r="C394" s="2"/>
    </row>
    <row r="395">
      <c r="A395" s="111"/>
      <c r="B395" s="2"/>
      <c r="C395" s="2"/>
    </row>
    <row r="396">
      <c r="A396" s="111"/>
      <c r="B396" s="2"/>
      <c r="C396" s="2"/>
    </row>
    <row r="397">
      <c r="A397" s="111"/>
      <c r="B397" s="2"/>
      <c r="C397" s="2"/>
    </row>
    <row r="398">
      <c r="A398" s="111"/>
      <c r="B398" s="2"/>
      <c r="C398" s="2"/>
    </row>
    <row r="399">
      <c r="A399" s="111"/>
      <c r="B399" s="2"/>
      <c r="C399" s="2"/>
    </row>
    <row r="400">
      <c r="A400" s="111"/>
      <c r="B400" s="2"/>
      <c r="C400" s="2"/>
    </row>
    <row r="401">
      <c r="A401" s="111"/>
      <c r="B401" s="2"/>
      <c r="C401" s="2"/>
    </row>
    <row r="402">
      <c r="A402" s="111"/>
      <c r="B402" s="2"/>
      <c r="C402" s="2"/>
    </row>
    <row r="403">
      <c r="A403" s="111"/>
      <c r="B403" s="2"/>
      <c r="C403" s="2"/>
    </row>
    <row r="404">
      <c r="A404" s="111"/>
      <c r="B404" s="2"/>
      <c r="C404" s="2"/>
    </row>
    <row r="405">
      <c r="A405" s="111"/>
      <c r="B405" s="2"/>
      <c r="C405" s="2"/>
    </row>
    <row r="406">
      <c r="A406" s="111"/>
      <c r="B406" s="2"/>
      <c r="C406" s="2"/>
    </row>
    <row r="407">
      <c r="A407" s="111"/>
      <c r="B407" s="2"/>
      <c r="C407" s="2"/>
    </row>
    <row r="408">
      <c r="A408" s="111"/>
      <c r="B408" s="2"/>
      <c r="C408" s="2"/>
    </row>
    <row r="409">
      <c r="A409" s="111"/>
      <c r="B409" s="2"/>
      <c r="C409" s="2"/>
    </row>
    <row r="410">
      <c r="A410" s="111"/>
      <c r="B410" s="2"/>
      <c r="C410" s="2"/>
    </row>
    <row r="411">
      <c r="A411" s="111"/>
      <c r="B411" s="2"/>
      <c r="C411" s="2"/>
    </row>
    <row r="412">
      <c r="A412" s="111"/>
      <c r="B412" s="2"/>
      <c r="C412" s="2"/>
    </row>
    <row r="413">
      <c r="A413" s="111"/>
      <c r="B413" s="2"/>
      <c r="C413" s="2"/>
    </row>
    <row r="414">
      <c r="A414" s="111"/>
      <c r="B414" s="2"/>
      <c r="C414" s="2"/>
    </row>
    <row r="415">
      <c r="A415" s="111"/>
      <c r="B415" s="2"/>
      <c r="C415" s="2"/>
    </row>
    <row r="416">
      <c r="A416" s="111"/>
      <c r="B416" s="2"/>
      <c r="C416" s="2"/>
    </row>
    <row r="417">
      <c r="A417" s="111"/>
      <c r="B417" s="2"/>
      <c r="C417" s="2"/>
    </row>
    <row r="418">
      <c r="A418" s="111"/>
      <c r="B418" s="2"/>
      <c r="C418" s="2"/>
    </row>
    <row r="419">
      <c r="A419" s="111"/>
      <c r="B419" s="2"/>
      <c r="C419" s="2"/>
    </row>
    <row r="420">
      <c r="A420" s="111"/>
      <c r="B420" s="2"/>
      <c r="C420" s="2"/>
    </row>
    <row r="421">
      <c r="A421" s="111"/>
      <c r="B421" s="2"/>
      <c r="C421" s="2"/>
    </row>
    <row r="422">
      <c r="A422" s="111"/>
      <c r="B422" s="2"/>
      <c r="C422" s="2"/>
    </row>
    <row r="423">
      <c r="A423" s="111"/>
      <c r="B423" s="2"/>
      <c r="C423" s="2"/>
    </row>
    <row r="424">
      <c r="A424" s="111"/>
      <c r="B424" s="2"/>
      <c r="C424" s="2"/>
    </row>
    <row r="425">
      <c r="A425" s="111"/>
      <c r="B425" s="2"/>
      <c r="C425" s="2"/>
    </row>
    <row r="426">
      <c r="A426" s="111"/>
      <c r="B426" s="2"/>
      <c r="C426" s="2"/>
    </row>
    <row r="427">
      <c r="A427" s="111"/>
      <c r="B427" s="2"/>
      <c r="C427" s="2"/>
    </row>
    <row r="428">
      <c r="A428" s="111"/>
      <c r="B428" s="2"/>
      <c r="C428" s="2"/>
    </row>
    <row r="429">
      <c r="A429" s="111"/>
      <c r="B429" s="2"/>
      <c r="C429" s="2"/>
    </row>
    <row r="430">
      <c r="A430" s="111"/>
      <c r="B430" s="2"/>
      <c r="C430" s="2"/>
    </row>
    <row r="431">
      <c r="A431" s="111"/>
      <c r="B431" s="2"/>
      <c r="C431" s="2"/>
    </row>
    <row r="432">
      <c r="A432" s="111"/>
      <c r="B432" s="2"/>
      <c r="C432" s="2"/>
    </row>
    <row r="433">
      <c r="A433" s="111"/>
      <c r="B433" s="2"/>
      <c r="C433" s="2"/>
    </row>
    <row r="434">
      <c r="A434" s="111"/>
      <c r="B434" s="2"/>
      <c r="C434" s="2"/>
    </row>
    <row r="435">
      <c r="A435" s="111"/>
      <c r="B435" s="2"/>
      <c r="C435" s="2"/>
    </row>
    <row r="436">
      <c r="A436" s="111"/>
      <c r="B436" s="2"/>
      <c r="C436" s="2"/>
    </row>
    <row r="437">
      <c r="A437" s="111"/>
      <c r="B437" s="2"/>
      <c r="C437" s="2"/>
    </row>
    <row r="438">
      <c r="A438" s="111"/>
      <c r="B438" s="2"/>
      <c r="C438" s="2"/>
    </row>
    <row r="439">
      <c r="A439" s="111"/>
      <c r="B439" s="2"/>
      <c r="C439" s="2"/>
    </row>
    <row r="440">
      <c r="A440" s="111"/>
      <c r="B440" s="2"/>
      <c r="C440" s="2"/>
    </row>
    <row r="441">
      <c r="A441" s="111"/>
      <c r="B441" s="2"/>
      <c r="C441" s="2"/>
    </row>
    <row r="442">
      <c r="A442" s="111"/>
      <c r="B442" s="2"/>
      <c r="C442" s="2"/>
    </row>
    <row r="443">
      <c r="A443" s="111"/>
      <c r="B443" s="2"/>
      <c r="C443" s="2"/>
    </row>
    <row r="444">
      <c r="A444" s="111"/>
      <c r="B444" s="2"/>
      <c r="C444" s="2"/>
    </row>
    <row r="445">
      <c r="A445" s="111"/>
      <c r="B445" s="2"/>
      <c r="C445" s="2"/>
    </row>
    <row r="446">
      <c r="A446" s="111"/>
      <c r="B446" s="2"/>
      <c r="C446" s="2"/>
    </row>
    <row r="447">
      <c r="A447" s="111"/>
      <c r="B447" s="2"/>
      <c r="C447" s="2"/>
    </row>
    <row r="448">
      <c r="A448" s="111"/>
      <c r="B448" s="2"/>
      <c r="C448" s="2"/>
    </row>
    <row r="449">
      <c r="A449" s="111"/>
      <c r="B449" s="2"/>
      <c r="C449" s="2"/>
    </row>
    <row r="450">
      <c r="A450" s="111"/>
      <c r="B450" s="2"/>
      <c r="C450" s="2"/>
    </row>
    <row r="451">
      <c r="A451" s="111"/>
      <c r="B451" s="2"/>
      <c r="C451" s="2"/>
    </row>
    <row r="452">
      <c r="A452" s="111"/>
      <c r="B452" s="2"/>
      <c r="C452" s="2"/>
    </row>
    <row r="453">
      <c r="A453" s="111"/>
      <c r="B453" s="2"/>
      <c r="C453" s="2"/>
    </row>
    <row r="454">
      <c r="A454" s="111"/>
      <c r="B454" s="2"/>
      <c r="C454" s="2"/>
    </row>
    <row r="455">
      <c r="A455" s="111"/>
      <c r="B455" s="2"/>
      <c r="C455" s="2"/>
    </row>
    <row r="456">
      <c r="A456" s="111"/>
      <c r="B456" s="2"/>
      <c r="C456" s="2"/>
    </row>
    <row r="457">
      <c r="A457" s="111"/>
      <c r="B457" s="2"/>
      <c r="C457" s="2"/>
    </row>
    <row r="458">
      <c r="A458" s="111"/>
      <c r="B458" s="2"/>
      <c r="C458" s="2"/>
    </row>
    <row r="459">
      <c r="A459" s="111"/>
      <c r="B459" s="2"/>
      <c r="C459" s="2"/>
    </row>
    <row r="460">
      <c r="A460" s="111"/>
      <c r="B460" s="2"/>
      <c r="C460" s="2"/>
    </row>
    <row r="461">
      <c r="A461" s="111"/>
      <c r="B461" s="2"/>
      <c r="C461" s="2"/>
    </row>
    <row r="462">
      <c r="A462" s="111"/>
      <c r="B462" s="2"/>
      <c r="C462" s="2"/>
    </row>
    <row r="463">
      <c r="A463" s="111"/>
      <c r="B463" s="2"/>
      <c r="C463" s="2"/>
    </row>
    <row r="464">
      <c r="A464" s="111"/>
      <c r="B464" s="2"/>
      <c r="C464" s="2"/>
    </row>
    <row r="465">
      <c r="A465" s="111"/>
      <c r="B465" s="2"/>
      <c r="C465" s="2"/>
    </row>
    <row r="466">
      <c r="A466" s="111"/>
      <c r="B466" s="2"/>
      <c r="C466" s="2"/>
    </row>
    <row r="467">
      <c r="A467" s="111"/>
      <c r="B467" s="2"/>
      <c r="C467" s="2"/>
    </row>
    <row r="468">
      <c r="A468" s="111"/>
      <c r="B468" s="2"/>
      <c r="C468" s="2"/>
    </row>
    <row r="469">
      <c r="A469" s="111"/>
      <c r="B469" s="2"/>
      <c r="C469" s="2"/>
    </row>
    <row r="470">
      <c r="A470" s="111"/>
      <c r="B470" s="2"/>
      <c r="C470" s="2"/>
    </row>
    <row r="471">
      <c r="A471" s="111"/>
      <c r="B471" s="2"/>
      <c r="C471" s="2"/>
    </row>
    <row r="472">
      <c r="A472" s="111"/>
      <c r="B472" s="2"/>
      <c r="C472" s="2"/>
    </row>
    <row r="473">
      <c r="A473" s="111"/>
      <c r="B473" s="2"/>
      <c r="C473" s="2"/>
    </row>
    <row r="474">
      <c r="A474" s="111"/>
      <c r="B474" s="2"/>
      <c r="C474" s="2"/>
    </row>
    <row r="475">
      <c r="A475" s="111"/>
      <c r="B475" s="2"/>
      <c r="C475" s="2"/>
    </row>
    <row r="476">
      <c r="A476" s="111"/>
      <c r="B476" s="2"/>
      <c r="C476" s="2"/>
    </row>
    <row r="477">
      <c r="A477" s="111"/>
      <c r="B477" s="2"/>
      <c r="C477" s="2"/>
    </row>
    <row r="478">
      <c r="A478" s="111"/>
      <c r="B478" s="2"/>
      <c r="C478" s="2"/>
    </row>
    <row r="479">
      <c r="A479" s="111"/>
      <c r="B479" s="2"/>
      <c r="C479" s="2"/>
    </row>
    <row r="480">
      <c r="A480" s="111"/>
      <c r="B480" s="2"/>
      <c r="C480" s="2"/>
    </row>
    <row r="481">
      <c r="A481" s="111"/>
      <c r="B481" s="2"/>
      <c r="C481" s="2"/>
    </row>
    <row r="482">
      <c r="A482" s="111"/>
      <c r="B482" s="2"/>
      <c r="C482" s="2"/>
    </row>
    <row r="483">
      <c r="A483" s="111"/>
      <c r="B483" s="2"/>
      <c r="C483" s="2"/>
    </row>
    <row r="484">
      <c r="A484" s="111"/>
      <c r="B484" s="2"/>
      <c r="C484" s="2"/>
    </row>
    <row r="485">
      <c r="A485" s="111"/>
      <c r="B485" s="2"/>
      <c r="C485" s="2"/>
    </row>
    <row r="486">
      <c r="A486" s="111"/>
      <c r="B486" s="2"/>
      <c r="C486" s="2"/>
    </row>
    <row r="487">
      <c r="A487" s="111"/>
      <c r="B487" s="2"/>
      <c r="C487" s="2"/>
    </row>
    <row r="488">
      <c r="A488" s="111"/>
      <c r="B488" s="2"/>
      <c r="C488" s="2"/>
    </row>
    <row r="489">
      <c r="A489" s="111"/>
      <c r="B489" s="2"/>
      <c r="C489" s="2"/>
    </row>
    <row r="490">
      <c r="A490" s="111"/>
      <c r="B490" s="2"/>
      <c r="C490" s="2"/>
    </row>
    <row r="491">
      <c r="A491" s="111"/>
      <c r="B491" s="2"/>
      <c r="C491" s="2"/>
    </row>
    <row r="492">
      <c r="A492" s="111"/>
      <c r="B492" s="2"/>
      <c r="C492" s="2"/>
    </row>
    <row r="493">
      <c r="A493" s="111"/>
      <c r="B493" s="2"/>
      <c r="C493" s="2"/>
    </row>
    <row r="494">
      <c r="A494" s="111"/>
      <c r="B494" s="2"/>
      <c r="C494" s="2"/>
    </row>
    <row r="495">
      <c r="A495" s="111"/>
      <c r="B495" s="2"/>
      <c r="C495" s="2"/>
    </row>
    <row r="496">
      <c r="A496" s="111"/>
      <c r="B496" s="2"/>
      <c r="C496" s="2"/>
    </row>
    <row r="497">
      <c r="A497" s="111"/>
      <c r="B497" s="2"/>
      <c r="C497" s="2"/>
    </row>
    <row r="498">
      <c r="A498" s="111"/>
      <c r="B498" s="2"/>
      <c r="C498" s="2"/>
    </row>
    <row r="499">
      <c r="A499" s="111"/>
      <c r="B499" s="2"/>
      <c r="C499" s="2"/>
    </row>
    <row r="500">
      <c r="A500" s="111"/>
      <c r="B500" s="2"/>
      <c r="C500" s="2"/>
    </row>
    <row r="501">
      <c r="A501" s="111"/>
      <c r="B501" s="2"/>
      <c r="C501" s="2"/>
    </row>
    <row r="502">
      <c r="A502" s="111"/>
      <c r="B502" s="2"/>
      <c r="C502" s="2"/>
    </row>
    <row r="503">
      <c r="A503" s="111"/>
      <c r="B503" s="2"/>
      <c r="C503" s="2"/>
    </row>
    <row r="504">
      <c r="A504" s="111"/>
      <c r="B504" s="2"/>
      <c r="C504" s="2"/>
    </row>
    <row r="505">
      <c r="A505" s="111"/>
      <c r="B505" s="2"/>
      <c r="C505" s="2"/>
    </row>
    <row r="506">
      <c r="A506" s="111"/>
      <c r="B506" s="2"/>
      <c r="C506" s="2"/>
    </row>
    <row r="507">
      <c r="A507" s="111"/>
      <c r="B507" s="2"/>
      <c r="C507" s="2"/>
    </row>
    <row r="508">
      <c r="A508" s="111"/>
      <c r="B508" s="2"/>
      <c r="C508" s="2"/>
    </row>
    <row r="509">
      <c r="A509" s="111"/>
      <c r="B509" s="2"/>
      <c r="C509" s="2"/>
    </row>
    <row r="510">
      <c r="A510" s="111"/>
      <c r="B510" s="2"/>
      <c r="C510" s="2"/>
    </row>
    <row r="511">
      <c r="A511" s="111"/>
      <c r="B511" s="2"/>
      <c r="C511" s="2"/>
    </row>
    <row r="512">
      <c r="A512" s="111"/>
      <c r="B512" s="2"/>
      <c r="C512" s="2"/>
    </row>
    <row r="513">
      <c r="A513" s="111"/>
      <c r="B513" s="2"/>
      <c r="C513" s="2"/>
    </row>
    <row r="514">
      <c r="A514" s="111"/>
      <c r="B514" s="2"/>
      <c r="C514" s="2"/>
    </row>
    <row r="515">
      <c r="A515" s="111"/>
      <c r="B515" s="2"/>
      <c r="C515" s="2"/>
    </row>
    <row r="516">
      <c r="A516" s="111"/>
      <c r="B516" s="2"/>
      <c r="C516" s="2"/>
    </row>
    <row r="517">
      <c r="A517" s="111"/>
      <c r="B517" s="2"/>
      <c r="C517" s="2"/>
    </row>
    <row r="518">
      <c r="A518" s="111"/>
      <c r="B518" s="2"/>
      <c r="C518" s="2"/>
    </row>
    <row r="519">
      <c r="A519" s="111"/>
      <c r="B519" s="2"/>
      <c r="C519" s="2"/>
    </row>
    <row r="520">
      <c r="A520" s="111"/>
      <c r="B520" s="2"/>
      <c r="C520" s="2"/>
    </row>
    <row r="521">
      <c r="A521" s="111"/>
      <c r="B521" s="2"/>
      <c r="C521" s="2"/>
    </row>
    <row r="522">
      <c r="A522" s="111"/>
      <c r="B522" s="2"/>
      <c r="C522" s="2"/>
    </row>
    <row r="523">
      <c r="A523" s="111"/>
      <c r="B523" s="2"/>
      <c r="C523" s="2"/>
    </row>
    <row r="524">
      <c r="A524" s="111"/>
      <c r="B524" s="2"/>
      <c r="C524" s="2"/>
    </row>
    <row r="525">
      <c r="A525" s="111"/>
      <c r="B525" s="2"/>
      <c r="C525" s="2"/>
    </row>
    <row r="526">
      <c r="A526" s="111"/>
      <c r="B526" s="2"/>
      <c r="C526" s="2"/>
    </row>
    <row r="527">
      <c r="A527" s="111"/>
      <c r="B527" s="2"/>
      <c r="C527" s="2"/>
    </row>
    <row r="528">
      <c r="A528" s="111"/>
      <c r="B528" s="2"/>
      <c r="C528" s="2"/>
    </row>
    <row r="529">
      <c r="A529" s="111"/>
      <c r="B529" s="2"/>
      <c r="C529" s="2"/>
    </row>
    <row r="530">
      <c r="A530" s="111"/>
      <c r="B530" s="2"/>
      <c r="C530" s="2"/>
    </row>
    <row r="531">
      <c r="A531" s="111"/>
      <c r="B531" s="2"/>
      <c r="C531" s="2"/>
    </row>
    <row r="532">
      <c r="A532" s="111"/>
      <c r="B532" s="2"/>
      <c r="C532" s="2"/>
    </row>
    <row r="533">
      <c r="A533" s="111"/>
      <c r="B533" s="2"/>
      <c r="C533" s="2"/>
    </row>
    <row r="534">
      <c r="A534" s="111"/>
      <c r="B534" s="2"/>
      <c r="C534" s="2"/>
    </row>
    <row r="535">
      <c r="A535" s="111"/>
      <c r="B535" s="2"/>
      <c r="C535" s="2"/>
    </row>
    <row r="536">
      <c r="A536" s="111"/>
      <c r="B536" s="2"/>
      <c r="C536" s="2"/>
    </row>
    <row r="537">
      <c r="A537" s="111"/>
      <c r="B537" s="2"/>
      <c r="C537" s="2"/>
    </row>
    <row r="538">
      <c r="A538" s="111"/>
      <c r="B538" s="2"/>
      <c r="C538" s="2"/>
    </row>
    <row r="539">
      <c r="A539" s="111"/>
      <c r="B539" s="2"/>
      <c r="C539" s="2"/>
    </row>
    <row r="540">
      <c r="A540" s="111"/>
      <c r="B540" s="2"/>
      <c r="C540" s="2"/>
    </row>
    <row r="541">
      <c r="A541" s="111"/>
      <c r="B541" s="2"/>
      <c r="C541" s="2"/>
    </row>
    <row r="542">
      <c r="A542" s="111"/>
      <c r="B542" s="2"/>
      <c r="C542" s="2"/>
    </row>
    <row r="543">
      <c r="A543" s="111"/>
      <c r="B543" s="2"/>
      <c r="C543" s="2"/>
    </row>
    <row r="544">
      <c r="A544" s="111"/>
      <c r="B544" s="2"/>
      <c r="C544" s="2"/>
    </row>
    <row r="545">
      <c r="A545" s="111"/>
      <c r="B545" s="2"/>
      <c r="C545" s="2"/>
    </row>
    <row r="546">
      <c r="A546" s="111"/>
      <c r="B546" s="2"/>
      <c r="C546" s="2"/>
    </row>
    <row r="547">
      <c r="A547" s="111"/>
      <c r="B547" s="2"/>
      <c r="C547" s="2"/>
    </row>
    <row r="548">
      <c r="A548" s="111"/>
      <c r="B548" s="2"/>
      <c r="C548" s="2"/>
    </row>
    <row r="549">
      <c r="A549" s="111"/>
      <c r="B549" s="2"/>
      <c r="C549" s="2"/>
    </row>
    <row r="550">
      <c r="A550" s="111"/>
      <c r="B550" s="2"/>
      <c r="C550" s="2"/>
    </row>
    <row r="551">
      <c r="A551" s="111"/>
      <c r="B551" s="2"/>
      <c r="C551" s="2"/>
    </row>
    <row r="552">
      <c r="A552" s="111"/>
      <c r="B552" s="2"/>
      <c r="C552" s="2"/>
    </row>
    <row r="553">
      <c r="A553" s="111"/>
      <c r="B553" s="2"/>
      <c r="C553" s="2"/>
    </row>
    <row r="554">
      <c r="A554" s="111"/>
      <c r="B554" s="2"/>
      <c r="C554" s="2"/>
    </row>
    <row r="555">
      <c r="A555" s="111"/>
      <c r="B555" s="2"/>
      <c r="C555" s="2"/>
    </row>
    <row r="556">
      <c r="A556" s="111"/>
      <c r="B556" s="2"/>
      <c r="C556" s="2"/>
    </row>
    <row r="557">
      <c r="A557" s="111"/>
      <c r="B557" s="2"/>
      <c r="C557" s="2"/>
    </row>
    <row r="558">
      <c r="A558" s="111"/>
      <c r="B558" s="2"/>
      <c r="C558" s="2"/>
    </row>
    <row r="559">
      <c r="A559" s="111"/>
      <c r="B559" s="2"/>
      <c r="C559" s="2"/>
    </row>
    <row r="560">
      <c r="A560" s="111"/>
      <c r="B560" s="2"/>
      <c r="C560" s="2"/>
    </row>
    <row r="561">
      <c r="A561" s="111"/>
      <c r="B561" s="2"/>
      <c r="C561" s="2"/>
    </row>
    <row r="562">
      <c r="A562" s="111"/>
      <c r="B562" s="2"/>
      <c r="C562" s="2"/>
    </row>
    <row r="563">
      <c r="A563" s="111"/>
      <c r="B563" s="2"/>
      <c r="C563" s="2"/>
    </row>
    <row r="564">
      <c r="A564" s="111"/>
      <c r="B564" s="2"/>
      <c r="C564" s="2"/>
    </row>
    <row r="565">
      <c r="A565" s="111"/>
      <c r="B565" s="2"/>
      <c r="C565" s="2"/>
    </row>
    <row r="566">
      <c r="A566" s="111"/>
      <c r="B566" s="2"/>
      <c r="C566" s="2"/>
    </row>
    <row r="567">
      <c r="A567" s="111"/>
      <c r="B567" s="2"/>
      <c r="C567" s="2"/>
    </row>
    <row r="568">
      <c r="A568" s="111"/>
      <c r="B568" s="2"/>
      <c r="C568" s="2"/>
    </row>
    <row r="569">
      <c r="A569" s="111"/>
      <c r="B569" s="2"/>
      <c r="C569" s="2"/>
    </row>
    <row r="570">
      <c r="A570" s="111"/>
      <c r="B570" s="2"/>
      <c r="C570" s="2"/>
    </row>
    <row r="571">
      <c r="A571" s="111"/>
      <c r="B571" s="2"/>
      <c r="C571" s="2"/>
    </row>
    <row r="572">
      <c r="A572" s="111"/>
      <c r="B572" s="2"/>
      <c r="C572" s="2"/>
    </row>
    <row r="573">
      <c r="A573" s="111"/>
      <c r="B573" s="2"/>
      <c r="C573" s="2"/>
    </row>
    <row r="574">
      <c r="A574" s="111"/>
      <c r="B574" s="2"/>
      <c r="C574" s="2"/>
    </row>
    <row r="575">
      <c r="A575" s="111"/>
      <c r="B575" s="2"/>
      <c r="C575" s="2"/>
    </row>
    <row r="576">
      <c r="A576" s="111"/>
      <c r="B576" s="2"/>
      <c r="C576" s="2"/>
    </row>
    <row r="577">
      <c r="A577" s="111"/>
      <c r="B577" s="2"/>
      <c r="C577" s="2"/>
    </row>
    <row r="578">
      <c r="A578" s="111"/>
      <c r="B578" s="2"/>
      <c r="C578" s="2"/>
    </row>
    <row r="579">
      <c r="A579" s="111"/>
      <c r="B579" s="2"/>
      <c r="C579" s="2"/>
    </row>
    <row r="580">
      <c r="A580" s="111"/>
      <c r="B580" s="2"/>
      <c r="C580" s="2"/>
    </row>
    <row r="581">
      <c r="A581" s="111"/>
      <c r="B581" s="2"/>
      <c r="C581" s="2"/>
    </row>
    <row r="582">
      <c r="A582" s="111"/>
      <c r="B582" s="2"/>
      <c r="C582" s="2"/>
    </row>
    <row r="583">
      <c r="A583" s="111"/>
      <c r="B583" s="2"/>
      <c r="C583" s="2"/>
    </row>
    <row r="584">
      <c r="A584" s="111"/>
      <c r="B584" s="2"/>
      <c r="C584" s="2"/>
    </row>
    <row r="585">
      <c r="A585" s="111"/>
      <c r="B585" s="2"/>
      <c r="C585" s="2"/>
    </row>
    <row r="586">
      <c r="A586" s="111"/>
      <c r="B586" s="2"/>
      <c r="C586" s="2"/>
    </row>
    <row r="587">
      <c r="A587" s="111"/>
      <c r="B587" s="2"/>
      <c r="C587" s="2"/>
    </row>
    <row r="588">
      <c r="A588" s="111"/>
      <c r="B588" s="2"/>
      <c r="C588" s="2"/>
    </row>
    <row r="589">
      <c r="A589" s="111"/>
      <c r="B589" s="2"/>
      <c r="C589" s="2"/>
    </row>
    <row r="590">
      <c r="A590" s="111"/>
      <c r="B590" s="2"/>
      <c r="C590" s="2"/>
    </row>
    <row r="591">
      <c r="A591" s="111"/>
      <c r="B591" s="2"/>
      <c r="C591" s="2"/>
    </row>
    <row r="592">
      <c r="A592" s="111"/>
      <c r="B592" s="2"/>
      <c r="C592" s="2"/>
    </row>
    <row r="593">
      <c r="A593" s="111"/>
      <c r="B593" s="2"/>
      <c r="C593" s="2"/>
    </row>
    <row r="594">
      <c r="A594" s="111"/>
      <c r="B594" s="2"/>
      <c r="C594" s="2"/>
    </row>
    <row r="595">
      <c r="A595" s="111"/>
      <c r="B595" s="2"/>
      <c r="C595" s="2"/>
    </row>
    <row r="596">
      <c r="A596" s="111"/>
      <c r="B596" s="2"/>
      <c r="C596" s="2"/>
    </row>
    <row r="597">
      <c r="A597" s="111"/>
      <c r="B597" s="2"/>
      <c r="C597" s="2"/>
    </row>
    <row r="598">
      <c r="A598" s="111"/>
      <c r="B598" s="2"/>
      <c r="C598" s="2"/>
    </row>
    <row r="599">
      <c r="A599" s="111"/>
      <c r="B599" s="2"/>
      <c r="C599" s="2"/>
    </row>
    <row r="600">
      <c r="A600" s="111"/>
      <c r="B600" s="2"/>
      <c r="C600" s="2"/>
    </row>
    <row r="601">
      <c r="A601" s="111"/>
      <c r="B601" s="2"/>
      <c r="C601" s="2"/>
    </row>
    <row r="602">
      <c r="A602" s="111"/>
      <c r="B602" s="2"/>
      <c r="C602" s="2"/>
    </row>
    <row r="603">
      <c r="A603" s="111"/>
      <c r="B603" s="2"/>
      <c r="C603" s="2"/>
    </row>
    <row r="604">
      <c r="A604" s="111"/>
      <c r="B604" s="2"/>
      <c r="C604" s="2"/>
    </row>
    <row r="605">
      <c r="A605" s="111"/>
      <c r="B605" s="2"/>
      <c r="C605" s="2"/>
    </row>
    <row r="606">
      <c r="A606" s="111"/>
      <c r="B606" s="2"/>
      <c r="C606" s="2"/>
    </row>
    <row r="607">
      <c r="A607" s="111"/>
      <c r="B607" s="2"/>
      <c r="C607" s="2"/>
    </row>
    <row r="608">
      <c r="A608" s="111"/>
      <c r="B608" s="2"/>
      <c r="C608" s="2"/>
    </row>
    <row r="609">
      <c r="A609" s="111"/>
      <c r="B609" s="2"/>
      <c r="C609" s="2"/>
    </row>
    <row r="610">
      <c r="A610" s="111"/>
      <c r="B610" s="2"/>
      <c r="C610" s="2"/>
    </row>
    <row r="611">
      <c r="A611" s="111"/>
      <c r="B611" s="2"/>
      <c r="C611" s="2"/>
    </row>
    <row r="612">
      <c r="A612" s="111"/>
      <c r="B612" s="2"/>
      <c r="C612" s="2"/>
    </row>
    <row r="613">
      <c r="A613" s="111"/>
      <c r="B613" s="2"/>
      <c r="C613" s="2"/>
    </row>
    <row r="614">
      <c r="A614" s="111"/>
      <c r="B614" s="2"/>
      <c r="C614" s="2"/>
    </row>
    <row r="615">
      <c r="A615" s="111"/>
      <c r="B615" s="2"/>
      <c r="C615" s="2"/>
    </row>
    <row r="616">
      <c r="A616" s="111"/>
      <c r="B616" s="2"/>
      <c r="C616" s="2"/>
    </row>
    <row r="617">
      <c r="A617" s="111"/>
      <c r="B617" s="2"/>
      <c r="C617" s="2"/>
    </row>
    <row r="618">
      <c r="A618" s="111"/>
      <c r="B618" s="2"/>
      <c r="C618" s="2"/>
    </row>
    <row r="619">
      <c r="A619" s="111"/>
      <c r="B619" s="2"/>
      <c r="C619" s="2"/>
    </row>
    <row r="620">
      <c r="A620" s="111"/>
      <c r="B620" s="2"/>
      <c r="C620" s="2"/>
    </row>
    <row r="621">
      <c r="A621" s="111"/>
      <c r="B621" s="2"/>
      <c r="C621" s="2"/>
    </row>
    <row r="622">
      <c r="A622" s="111"/>
      <c r="B622" s="2"/>
      <c r="C622" s="2"/>
    </row>
    <row r="623">
      <c r="A623" s="111"/>
      <c r="B623" s="2"/>
      <c r="C623" s="2"/>
    </row>
    <row r="624">
      <c r="A624" s="111"/>
      <c r="B624" s="2"/>
      <c r="C624" s="2"/>
    </row>
    <row r="625">
      <c r="A625" s="111"/>
      <c r="B625" s="2"/>
      <c r="C625" s="2"/>
    </row>
    <row r="626">
      <c r="A626" s="111"/>
      <c r="B626" s="2"/>
      <c r="C626" s="2"/>
    </row>
    <row r="627">
      <c r="A627" s="111"/>
      <c r="B627" s="2"/>
      <c r="C627" s="2"/>
    </row>
    <row r="628">
      <c r="A628" s="111"/>
      <c r="B628" s="2"/>
      <c r="C628" s="2"/>
    </row>
    <row r="629">
      <c r="A629" s="111"/>
      <c r="B629" s="2"/>
      <c r="C629" s="2"/>
    </row>
    <row r="630">
      <c r="A630" s="111"/>
      <c r="B630" s="2"/>
      <c r="C630" s="2"/>
    </row>
    <row r="631">
      <c r="A631" s="111"/>
      <c r="B631" s="2"/>
      <c r="C631" s="2"/>
    </row>
    <row r="632">
      <c r="A632" s="111"/>
      <c r="B632" s="2"/>
      <c r="C632" s="2"/>
    </row>
    <row r="633">
      <c r="A633" s="111"/>
      <c r="B633" s="2"/>
      <c r="C633" s="2"/>
    </row>
    <row r="634">
      <c r="A634" s="111"/>
      <c r="B634" s="2"/>
      <c r="C634" s="2"/>
    </row>
    <row r="635">
      <c r="A635" s="111"/>
      <c r="B635" s="2"/>
      <c r="C635" s="2"/>
    </row>
    <row r="636">
      <c r="A636" s="111"/>
      <c r="B636" s="2"/>
      <c r="C636" s="2"/>
    </row>
    <row r="637">
      <c r="A637" s="111"/>
      <c r="B637" s="2"/>
      <c r="C637" s="2"/>
    </row>
    <row r="638">
      <c r="A638" s="111"/>
      <c r="B638" s="2"/>
      <c r="C638" s="2"/>
    </row>
    <row r="639">
      <c r="A639" s="111"/>
      <c r="B639" s="2"/>
      <c r="C639" s="2"/>
    </row>
    <row r="640">
      <c r="A640" s="111"/>
      <c r="B640" s="2"/>
      <c r="C640" s="2"/>
    </row>
    <row r="641">
      <c r="A641" s="111"/>
      <c r="B641" s="2"/>
      <c r="C641" s="2"/>
    </row>
    <row r="642">
      <c r="A642" s="111"/>
      <c r="B642" s="2"/>
      <c r="C642" s="2"/>
    </row>
    <row r="643">
      <c r="A643" s="111"/>
      <c r="B643" s="2"/>
      <c r="C643" s="2"/>
    </row>
    <row r="644">
      <c r="A644" s="111"/>
      <c r="B644" s="2"/>
      <c r="C644" s="2"/>
    </row>
    <row r="645">
      <c r="A645" s="111"/>
      <c r="B645" s="2"/>
      <c r="C645" s="2"/>
    </row>
    <row r="646">
      <c r="A646" s="111"/>
      <c r="B646" s="2"/>
      <c r="C646" s="2"/>
    </row>
    <row r="647">
      <c r="A647" s="111"/>
      <c r="B647" s="2"/>
      <c r="C647" s="2"/>
    </row>
    <row r="648">
      <c r="A648" s="111"/>
      <c r="B648" s="2"/>
      <c r="C648" s="2"/>
    </row>
    <row r="649">
      <c r="A649" s="111"/>
      <c r="B649" s="2"/>
      <c r="C649" s="2"/>
    </row>
    <row r="650">
      <c r="A650" s="111"/>
      <c r="B650" s="2"/>
      <c r="C650" s="2"/>
    </row>
    <row r="651">
      <c r="A651" s="111"/>
      <c r="B651" s="2"/>
      <c r="C651" s="2"/>
    </row>
    <row r="652">
      <c r="A652" s="111"/>
      <c r="B652" s="2"/>
      <c r="C652" s="2"/>
    </row>
    <row r="653">
      <c r="A653" s="111"/>
      <c r="B653" s="2"/>
      <c r="C653" s="2"/>
    </row>
    <row r="654">
      <c r="A654" s="111"/>
      <c r="B654" s="2"/>
      <c r="C654" s="2"/>
    </row>
    <row r="655">
      <c r="A655" s="111"/>
      <c r="B655" s="2"/>
      <c r="C655" s="2"/>
    </row>
    <row r="656">
      <c r="A656" s="111"/>
      <c r="B656" s="2"/>
      <c r="C656" s="2"/>
    </row>
    <row r="657">
      <c r="A657" s="111"/>
      <c r="B657" s="2"/>
      <c r="C657" s="2"/>
    </row>
    <row r="658">
      <c r="A658" s="111"/>
      <c r="B658" s="2"/>
      <c r="C658" s="2"/>
    </row>
    <row r="659">
      <c r="A659" s="111"/>
      <c r="B659" s="2"/>
      <c r="C659" s="2"/>
    </row>
    <row r="660">
      <c r="A660" s="111"/>
      <c r="B660" s="2"/>
      <c r="C660" s="2"/>
    </row>
    <row r="661">
      <c r="A661" s="111"/>
      <c r="B661" s="2"/>
      <c r="C661" s="2"/>
    </row>
    <row r="662">
      <c r="A662" s="111"/>
      <c r="B662" s="2"/>
      <c r="C662" s="2"/>
    </row>
    <row r="663">
      <c r="A663" s="111"/>
      <c r="B663" s="2"/>
      <c r="C663" s="2"/>
    </row>
    <row r="664">
      <c r="A664" s="111"/>
      <c r="B664" s="2"/>
      <c r="C664" s="2"/>
    </row>
    <row r="665">
      <c r="A665" s="111"/>
      <c r="B665" s="2"/>
      <c r="C665" s="2"/>
    </row>
    <row r="666">
      <c r="A666" s="111"/>
      <c r="B666" s="2"/>
      <c r="C666" s="2"/>
    </row>
    <row r="667">
      <c r="A667" s="111"/>
      <c r="B667" s="2"/>
      <c r="C667" s="2"/>
    </row>
    <row r="668">
      <c r="A668" s="111"/>
      <c r="B668" s="2"/>
      <c r="C668" s="2"/>
    </row>
    <row r="669">
      <c r="A669" s="111"/>
      <c r="B669" s="2"/>
      <c r="C669" s="2"/>
    </row>
    <row r="670">
      <c r="A670" s="111"/>
      <c r="B670" s="2"/>
      <c r="C670" s="2"/>
    </row>
    <row r="671">
      <c r="A671" s="111"/>
      <c r="B671" s="2"/>
      <c r="C671" s="2"/>
    </row>
    <row r="672">
      <c r="A672" s="111"/>
      <c r="B672" s="2"/>
      <c r="C672" s="2"/>
    </row>
    <row r="673">
      <c r="A673" s="111"/>
      <c r="B673" s="2"/>
      <c r="C673" s="2"/>
    </row>
    <row r="674">
      <c r="A674" s="111"/>
      <c r="B674" s="2"/>
      <c r="C674" s="2"/>
    </row>
    <row r="675">
      <c r="A675" s="111"/>
      <c r="B675" s="2"/>
      <c r="C675" s="2"/>
    </row>
    <row r="676">
      <c r="A676" s="111"/>
      <c r="B676" s="2"/>
      <c r="C676" s="2"/>
    </row>
    <row r="677">
      <c r="A677" s="111"/>
      <c r="B677" s="2"/>
      <c r="C677" s="2"/>
    </row>
    <row r="678">
      <c r="A678" s="111"/>
      <c r="B678" s="2"/>
      <c r="C678" s="2"/>
    </row>
    <row r="679">
      <c r="A679" s="111"/>
      <c r="B679" s="2"/>
      <c r="C679" s="2"/>
    </row>
    <row r="680">
      <c r="A680" s="111"/>
      <c r="B680" s="2"/>
      <c r="C680" s="2"/>
    </row>
    <row r="681">
      <c r="A681" s="111"/>
      <c r="B681" s="2"/>
      <c r="C681" s="2"/>
    </row>
    <row r="682">
      <c r="A682" s="111"/>
      <c r="B682" s="2"/>
      <c r="C682" s="2"/>
    </row>
    <row r="683">
      <c r="A683" s="111"/>
      <c r="B683" s="2"/>
      <c r="C683" s="2"/>
    </row>
    <row r="684">
      <c r="A684" s="111"/>
      <c r="B684" s="2"/>
      <c r="C684" s="2"/>
    </row>
    <row r="685">
      <c r="A685" s="111"/>
      <c r="B685" s="2"/>
      <c r="C685" s="2"/>
    </row>
    <row r="686">
      <c r="A686" s="111"/>
      <c r="B686" s="2"/>
      <c r="C686" s="2"/>
    </row>
    <row r="687">
      <c r="A687" s="111"/>
      <c r="B687" s="2"/>
      <c r="C687" s="2"/>
    </row>
    <row r="688">
      <c r="A688" s="111"/>
      <c r="B688" s="2"/>
      <c r="C688" s="2"/>
    </row>
    <row r="689">
      <c r="A689" s="111"/>
      <c r="B689" s="2"/>
      <c r="C689" s="2"/>
    </row>
    <row r="690">
      <c r="A690" s="111"/>
      <c r="B690" s="2"/>
      <c r="C690" s="2"/>
    </row>
    <row r="691">
      <c r="A691" s="111"/>
      <c r="B691" s="2"/>
      <c r="C691" s="2"/>
    </row>
    <row r="692">
      <c r="A692" s="111"/>
      <c r="B692" s="2"/>
      <c r="C692" s="2"/>
    </row>
    <row r="693">
      <c r="A693" s="111"/>
      <c r="B693" s="2"/>
      <c r="C693" s="2"/>
    </row>
    <row r="694">
      <c r="A694" s="111"/>
      <c r="B694" s="2"/>
      <c r="C694" s="2"/>
    </row>
    <row r="695">
      <c r="A695" s="111"/>
      <c r="B695" s="2"/>
      <c r="C695" s="2"/>
    </row>
    <row r="696">
      <c r="A696" s="111"/>
      <c r="B696" s="2"/>
      <c r="C696" s="2"/>
    </row>
    <row r="697">
      <c r="A697" s="111"/>
      <c r="B697" s="2"/>
      <c r="C697" s="2"/>
    </row>
    <row r="698">
      <c r="A698" s="111"/>
      <c r="B698" s="2"/>
      <c r="C698" s="2"/>
    </row>
    <row r="699">
      <c r="A699" s="111"/>
      <c r="B699" s="2"/>
      <c r="C699" s="2"/>
    </row>
    <row r="700">
      <c r="A700" s="111"/>
      <c r="B700" s="2"/>
      <c r="C700" s="2"/>
    </row>
    <row r="701">
      <c r="A701" s="111"/>
      <c r="B701" s="2"/>
      <c r="C701" s="2"/>
    </row>
    <row r="702">
      <c r="A702" s="111"/>
      <c r="B702" s="2"/>
      <c r="C702" s="2"/>
    </row>
    <row r="703">
      <c r="A703" s="111"/>
      <c r="B703" s="2"/>
      <c r="C703" s="2"/>
    </row>
    <row r="704">
      <c r="A704" s="111"/>
      <c r="B704" s="2"/>
      <c r="C704" s="2"/>
    </row>
    <row r="705">
      <c r="A705" s="111"/>
      <c r="B705" s="2"/>
      <c r="C705" s="2"/>
    </row>
    <row r="706">
      <c r="A706" s="111"/>
      <c r="B706" s="2"/>
      <c r="C706" s="2"/>
    </row>
    <row r="707">
      <c r="A707" s="111"/>
      <c r="B707" s="2"/>
      <c r="C707" s="2"/>
    </row>
    <row r="708">
      <c r="A708" s="111"/>
      <c r="B708" s="2"/>
      <c r="C708" s="2"/>
    </row>
    <row r="709">
      <c r="A709" s="111"/>
      <c r="B709" s="2"/>
      <c r="C709" s="2"/>
    </row>
    <row r="710">
      <c r="A710" s="111"/>
      <c r="B710" s="2"/>
      <c r="C710" s="2"/>
    </row>
    <row r="711">
      <c r="A711" s="111"/>
      <c r="B711" s="2"/>
      <c r="C711" s="2"/>
    </row>
    <row r="712">
      <c r="A712" s="111"/>
      <c r="B712" s="2"/>
      <c r="C712" s="2"/>
    </row>
    <row r="713">
      <c r="A713" s="111"/>
      <c r="B713" s="2"/>
      <c r="C713" s="2"/>
    </row>
    <row r="714">
      <c r="A714" s="111"/>
      <c r="B714" s="2"/>
      <c r="C714" s="2"/>
    </row>
    <row r="715">
      <c r="A715" s="111"/>
      <c r="B715" s="2"/>
      <c r="C715" s="2"/>
    </row>
    <row r="716">
      <c r="A716" s="111"/>
      <c r="B716" s="2"/>
      <c r="C716" s="2"/>
    </row>
    <row r="717">
      <c r="A717" s="111"/>
      <c r="B717" s="2"/>
      <c r="C717" s="2"/>
    </row>
    <row r="718">
      <c r="A718" s="111"/>
      <c r="B718" s="2"/>
      <c r="C718" s="2"/>
    </row>
    <row r="719">
      <c r="A719" s="111"/>
      <c r="B719" s="2"/>
      <c r="C719" s="2"/>
    </row>
    <row r="720">
      <c r="A720" s="111"/>
      <c r="B720" s="2"/>
      <c r="C720" s="2"/>
    </row>
    <row r="721">
      <c r="A721" s="111"/>
      <c r="B721" s="2"/>
      <c r="C721" s="2"/>
    </row>
    <row r="722">
      <c r="A722" s="111"/>
      <c r="B722" s="2"/>
      <c r="C722" s="2"/>
    </row>
    <row r="723">
      <c r="A723" s="111"/>
      <c r="B723" s="2"/>
      <c r="C723" s="2"/>
    </row>
    <row r="724">
      <c r="A724" s="111"/>
      <c r="B724" s="2"/>
      <c r="C724" s="2"/>
    </row>
    <row r="725">
      <c r="A725" s="111"/>
      <c r="B725" s="2"/>
      <c r="C725" s="2"/>
    </row>
    <row r="726">
      <c r="A726" s="111"/>
      <c r="B726" s="2"/>
      <c r="C726" s="2"/>
    </row>
    <row r="727">
      <c r="A727" s="111"/>
      <c r="B727" s="2"/>
      <c r="C727" s="2"/>
    </row>
    <row r="728">
      <c r="A728" s="111"/>
      <c r="B728" s="2"/>
      <c r="C728" s="2"/>
    </row>
    <row r="729">
      <c r="A729" s="111"/>
      <c r="B729" s="2"/>
      <c r="C729" s="2"/>
    </row>
    <row r="730">
      <c r="A730" s="111"/>
      <c r="B730" s="2"/>
      <c r="C730" s="2"/>
    </row>
    <row r="731">
      <c r="A731" s="111"/>
      <c r="B731" s="2"/>
      <c r="C731" s="2"/>
    </row>
    <row r="732">
      <c r="A732" s="111"/>
      <c r="B732" s="2"/>
      <c r="C732" s="2"/>
    </row>
    <row r="733">
      <c r="A733" s="111"/>
      <c r="B733" s="2"/>
      <c r="C733" s="2"/>
    </row>
    <row r="734">
      <c r="A734" s="111"/>
      <c r="B734" s="2"/>
      <c r="C734" s="2"/>
    </row>
    <row r="735">
      <c r="A735" s="111"/>
      <c r="B735" s="2"/>
      <c r="C735" s="2"/>
    </row>
    <row r="736">
      <c r="A736" s="111"/>
      <c r="B736" s="2"/>
      <c r="C736" s="2"/>
    </row>
    <row r="737">
      <c r="A737" s="111"/>
      <c r="B737" s="2"/>
      <c r="C737" s="2"/>
    </row>
    <row r="738">
      <c r="A738" s="111"/>
      <c r="B738" s="2"/>
      <c r="C738" s="2"/>
    </row>
    <row r="739">
      <c r="A739" s="111"/>
      <c r="B739" s="2"/>
      <c r="C739" s="2"/>
    </row>
    <row r="740">
      <c r="A740" s="111"/>
      <c r="B740" s="2"/>
      <c r="C740" s="2"/>
    </row>
    <row r="741">
      <c r="A741" s="111"/>
      <c r="B741" s="2"/>
      <c r="C741" s="2"/>
    </row>
    <row r="742">
      <c r="A742" s="111"/>
      <c r="B742" s="2"/>
      <c r="C742" s="2"/>
    </row>
    <row r="743">
      <c r="A743" s="111"/>
      <c r="B743" s="2"/>
      <c r="C743" s="2"/>
    </row>
    <row r="744">
      <c r="A744" s="111"/>
      <c r="B744" s="2"/>
      <c r="C744" s="2"/>
    </row>
    <row r="745">
      <c r="A745" s="111"/>
      <c r="B745" s="2"/>
      <c r="C745" s="2"/>
    </row>
    <row r="746">
      <c r="A746" s="111"/>
      <c r="B746" s="2"/>
      <c r="C746" s="2"/>
    </row>
    <row r="747">
      <c r="A747" s="111"/>
      <c r="B747" s="2"/>
      <c r="C747" s="2"/>
    </row>
    <row r="748">
      <c r="A748" s="111"/>
      <c r="B748" s="2"/>
      <c r="C748" s="2"/>
    </row>
    <row r="749">
      <c r="A749" s="111"/>
      <c r="B749" s="2"/>
      <c r="C749" s="2"/>
    </row>
    <row r="750">
      <c r="A750" s="111"/>
      <c r="B750" s="2"/>
      <c r="C750" s="2"/>
    </row>
    <row r="751">
      <c r="A751" s="111"/>
      <c r="B751" s="2"/>
      <c r="C751" s="2"/>
    </row>
    <row r="752">
      <c r="A752" s="111"/>
      <c r="B752" s="2"/>
      <c r="C752" s="2"/>
    </row>
    <row r="753">
      <c r="A753" s="111"/>
      <c r="B753" s="2"/>
      <c r="C753" s="2"/>
    </row>
    <row r="754">
      <c r="A754" s="111"/>
      <c r="B754" s="2"/>
      <c r="C754" s="2"/>
    </row>
    <row r="755">
      <c r="A755" s="111"/>
      <c r="B755" s="2"/>
      <c r="C755" s="2"/>
    </row>
    <row r="756">
      <c r="A756" s="111"/>
      <c r="B756" s="2"/>
      <c r="C756" s="2"/>
    </row>
    <row r="757">
      <c r="A757" s="111"/>
      <c r="B757" s="2"/>
      <c r="C757" s="2"/>
    </row>
    <row r="758">
      <c r="A758" s="111"/>
      <c r="B758" s="2"/>
      <c r="C758" s="2"/>
    </row>
    <row r="759">
      <c r="A759" s="111"/>
      <c r="B759" s="2"/>
      <c r="C759" s="2"/>
    </row>
    <row r="760">
      <c r="A760" s="111"/>
      <c r="B760" s="2"/>
      <c r="C760" s="2"/>
    </row>
    <row r="761">
      <c r="A761" s="111"/>
      <c r="B761" s="2"/>
      <c r="C761" s="2"/>
    </row>
    <row r="762">
      <c r="A762" s="111"/>
      <c r="B762" s="2"/>
      <c r="C762" s="2"/>
    </row>
    <row r="763">
      <c r="A763" s="111"/>
      <c r="B763" s="2"/>
      <c r="C763" s="2"/>
    </row>
    <row r="764">
      <c r="A764" s="111"/>
      <c r="B764" s="2"/>
      <c r="C764" s="2"/>
    </row>
    <row r="765">
      <c r="A765" s="111"/>
      <c r="B765" s="2"/>
      <c r="C765" s="2"/>
    </row>
    <row r="766">
      <c r="A766" s="111"/>
      <c r="B766" s="2"/>
      <c r="C766" s="2"/>
    </row>
    <row r="767">
      <c r="A767" s="111"/>
      <c r="B767" s="2"/>
      <c r="C767" s="2"/>
    </row>
    <row r="768">
      <c r="A768" s="111"/>
      <c r="B768" s="2"/>
      <c r="C768" s="2"/>
    </row>
    <row r="769">
      <c r="A769" s="111"/>
      <c r="B769" s="2"/>
      <c r="C769" s="2"/>
    </row>
    <row r="770">
      <c r="A770" s="111"/>
      <c r="B770" s="2"/>
      <c r="C770" s="2"/>
    </row>
    <row r="771">
      <c r="A771" s="111"/>
      <c r="B771" s="2"/>
      <c r="C771" s="2"/>
    </row>
    <row r="772">
      <c r="A772" s="111"/>
      <c r="B772" s="2"/>
      <c r="C772" s="2"/>
    </row>
    <row r="773">
      <c r="A773" s="111"/>
      <c r="B773" s="2"/>
      <c r="C773" s="2"/>
    </row>
    <row r="774">
      <c r="A774" s="111"/>
      <c r="B774" s="2"/>
      <c r="C774" s="2"/>
    </row>
    <row r="775">
      <c r="A775" s="111"/>
      <c r="B775" s="2"/>
      <c r="C775" s="2"/>
    </row>
    <row r="776">
      <c r="A776" s="111"/>
      <c r="B776" s="2"/>
      <c r="C776" s="2"/>
    </row>
    <row r="777">
      <c r="A777" s="111"/>
      <c r="B777" s="2"/>
      <c r="C777" s="2"/>
    </row>
    <row r="778">
      <c r="A778" s="111"/>
      <c r="B778" s="2"/>
      <c r="C778" s="2"/>
    </row>
    <row r="779">
      <c r="A779" s="111"/>
      <c r="B779" s="2"/>
      <c r="C779" s="2"/>
    </row>
    <row r="780">
      <c r="A780" s="111"/>
      <c r="B780" s="2"/>
      <c r="C780" s="2"/>
    </row>
    <row r="781">
      <c r="A781" s="111"/>
      <c r="B781" s="2"/>
      <c r="C781" s="2"/>
    </row>
    <row r="782">
      <c r="A782" s="111"/>
      <c r="B782" s="2"/>
      <c r="C782" s="2"/>
    </row>
    <row r="783">
      <c r="A783" s="111"/>
      <c r="B783" s="2"/>
      <c r="C783" s="2"/>
    </row>
    <row r="784">
      <c r="A784" s="111"/>
      <c r="B784" s="2"/>
      <c r="C784" s="2"/>
    </row>
    <row r="785">
      <c r="A785" s="111"/>
      <c r="B785" s="2"/>
      <c r="C785" s="2"/>
    </row>
    <row r="786">
      <c r="A786" s="111"/>
      <c r="B786" s="2"/>
      <c r="C786" s="2"/>
    </row>
    <row r="787">
      <c r="A787" s="111"/>
      <c r="B787" s="2"/>
      <c r="C787" s="2"/>
    </row>
    <row r="788">
      <c r="A788" s="111"/>
      <c r="B788" s="2"/>
      <c r="C788" s="2"/>
    </row>
    <row r="789">
      <c r="A789" s="111"/>
      <c r="B789" s="2"/>
      <c r="C789" s="2"/>
    </row>
    <row r="790">
      <c r="A790" s="111"/>
      <c r="B790" s="2"/>
      <c r="C790" s="2"/>
    </row>
    <row r="791">
      <c r="A791" s="111"/>
      <c r="B791" s="2"/>
      <c r="C791" s="2"/>
    </row>
    <row r="792">
      <c r="A792" s="111"/>
      <c r="B792" s="2"/>
      <c r="C792" s="2"/>
    </row>
    <row r="793">
      <c r="A793" s="111"/>
      <c r="B793" s="2"/>
      <c r="C793" s="2"/>
    </row>
    <row r="794">
      <c r="A794" s="111"/>
      <c r="B794" s="2"/>
      <c r="C794" s="2"/>
    </row>
    <row r="795">
      <c r="A795" s="111"/>
      <c r="B795" s="2"/>
      <c r="C795" s="2"/>
    </row>
    <row r="796">
      <c r="A796" s="111"/>
      <c r="B796" s="2"/>
      <c r="C796" s="2"/>
    </row>
    <row r="797">
      <c r="A797" s="111"/>
      <c r="B797" s="2"/>
      <c r="C797" s="2"/>
    </row>
    <row r="798">
      <c r="A798" s="111"/>
      <c r="B798" s="2"/>
      <c r="C798" s="2"/>
    </row>
    <row r="799">
      <c r="A799" s="111"/>
      <c r="B799" s="2"/>
      <c r="C799" s="2"/>
    </row>
    <row r="800">
      <c r="A800" s="111"/>
      <c r="B800" s="2"/>
      <c r="C800" s="2"/>
    </row>
    <row r="801">
      <c r="A801" s="111"/>
      <c r="B801" s="2"/>
      <c r="C801" s="2"/>
    </row>
    <row r="802">
      <c r="A802" s="111"/>
      <c r="B802" s="2"/>
      <c r="C802" s="2"/>
    </row>
    <row r="803">
      <c r="A803" s="111"/>
      <c r="B803" s="2"/>
      <c r="C803" s="2"/>
    </row>
    <row r="804">
      <c r="A804" s="111"/>
      <c r="B804" s="2"/>
      <c r="C804" s="2"/>
    </row>
    <row r="805">
      <c r="A805" s="111"/>
      <c r="B805" s="2"/>
      <c r="C805" s="2"/>
    </row>
    <row r="806">
      <c r="A806" s="111"/>
      <c r="B806" s="2"/>
      <c r="C806" s="2"/>
    </row>
    <row r="807">
      <c r="A807" s="111"/>
      <c r="B807" s="2"/>
      <c r="C807" s="2"/>
    </row>
    <row r="808">
      <c r="A808" s="111"/>
      <c r="B808" s="2"/>
      <c r="C808" s="2"/>
    </row>
    <row r="809">
      <c r="A809" s="111"/>
      <c r="B809" s="2"/>
      <c r="C809" s="2"/>
    </row>
    <row r="810">
      <c r="A810" s="111"/>
      <c r="B810" s="2"/>
      <c r="C810" s="2"/>
    </row>
    <row r="811">
      <c r="A811" s="111"/>
      <c r="B811" s="2"/>
      <c r="C811" s="2"/>
    </row>
    <row r="812">
      <c r="A812" s="111"/>
      <c r="B812" s="2"/>
      <c r="C812" s="2"/>
    </row>
    <row r="813">
      <c r="A813" s="111"/>
      <c r="B813" s="2"/>
      <c r="C813" s="2"/>
    </row>
    <row r="814">
      <c r="A814" s="111"/>
      <c r="B814" s="2"/>
      <c r="C814" s="2"/>
    </row>
    <row r="815">
      <c r="A815" s="111"/>
      <c r="B815" s="2"/>
      <c r="C815" s="2"/>
    </row>
    <row r="816">
      <c r="A816" s="111"/>
      <c r="B816" s="2"/>
      <c r="C816" s="2"/>
    </row>
    <row r="817">
      <c r="A817" s="111"/>
      <c r="B817" s="2"/>
      <c r="C817" s="2"/>
    </row>
    <row r="818">
      <c r="A818" s="111"/>
      <c r="B818" s="2"/>
      <c r="C818" s="2"/>
    </row>
    <row r="819">
      <c r="A819" s="111"/>
      <c r="B819" s="2"/>
      <c r="C819" s="2"/>
    </row>
    <row r="820">
      <c r="A820" s="111"/>
      <c r="B820" s="2"/>
      <c r="C820" s="2"/>
    </row>
    <row r="821">
      <c r="A821" s="111"/>
      <c r="B821" s="2"/>
      <c r="C821" s="2"/>
    </row>
    <row r="822">
      <c r="A822" s="111"/>
      <c r="B822" s="2"/>
      <c r="C822" s="2"/>
    </row>
    <row r="823">
      <c r="A823" s="111"/>
      <c r="B823" s="2"/>
      <c r="C823" s="2"/>
    </row>
    <row r="824">
      <c r="A824" s="111"/>
      <c r="B824" s="2"/>
      <c r="C824" s="2"/>
    </row>
    <row r="825">
      <c r="A825" s="111"/>
      <c r="B825" s="2"/>
      <c r="C825" s="2"/>
    </row>
    <row r="826">
      <c r="A826" s="111"/>
      <c r="B826" s="2"/>
      <c r="C826" s="2"/>
    </row>
    <row r="827">
      <c r="A827" s="111"/>
      <c r="B827" s="2"/>
      <c r="C827" s="2"/>
    </row>
    <row r="828">
      <c r="A828" s="111"/>
      <c r="B828" s="2"/>
      <c r="C828" s="2"/>
    </row>
    <row r="829">
      <c r="A829" s="111"/>
      <c r="B829" s="2"/>
      <c r="C829" s="2"/>
    </row>
    <row r="830">
      <c r="A830" s="111"/>
      <c r="B830" s="2"/>
      <c r="C830" s="2"/>
    </row>
    <row r="831">
      <c r="A831" s="111"/>
      <c r="B831" s="2"/>
      <c r="C831" s="2"/>
    </row>
    <row r="832">
      <c r="A832" s="111"/>
      <c r="B832" s="2"/>
      <c r="C832" s="2"/>
    </row>
    <row r="833">
      <c r="A833" s="111"/>
      <c r="B833" s="2"/>
      <c r="C833" s="2"/>
    </row>
    <row r="834">
      <c r="A834" s="111"/>
      <c r="B834" s="2"/>
      <c r="C834" s="2"/>
    </row>
    <row r="835">
      <c r="A835" s="111"/>
      <c r="B835" s="2"/>
      <c r="C835" s="2"/>
    </row>
    <row r="836">
      <c r="A836" s="111"/>
      <c r="B836" s="2"/>
      <c r="C836" s="2"/>
    </row>
    <row r="837">
      <c r="A837" s="111"/>
      <c r="B837" s="2"/>
      <c r="C837" s="2"/>
    </row>
    <row r="838">
      <c r="A838" s="111"/>
      <c r="B838" s="2"/>
      <c r="C838" s="2"/>
    </row>
    <row r="839">
      <c r="A839" s="111"/>
      <c r="B839" s="2"/>
      <c r="C839" s="2"/>
    </row>
    <row r="840">
      <c r="A840" s="111"/>
      <c r="B840" s="2"/>
      <c r="C840" s="2"/>
    </row>
    <row r="841">
      <c r="A841" s="111"/>
      <c r="B841" s="2"/>
      <c r="C841" s="2"/>
    </row>
    <row r="842">
      <c r="A842" s="111"/>
      <c r="B842" s="2"/>
      <c r="C842" s="2"/>
    </row>
    <row r="843">
      <c r="A843" s="111"/>
      <c r="B843" s="2"/>
      <c r="C843" s="2"/>
    </row>
    <row r="844">
      <c r="A844" s="111"/>
      <c r="B844" s="2"/>
      <c r="C844" s="2"/>
    </row>
    <row r="845">
      <c r="A845" s="111"/>
      <c r="B845" s="2"/>
      <c r="C845" s="2"/>
    </row>
    <row r="846">
      <c r="A846" s="111"/>
      <c r="B846" s="2"/>
      <c r="C846" s="2"/>
    </row>
    <row r="847">
      <c r="A847" s="111"/>
      <c r="B847" s="2"/>
      <c r="C847" s="2"/>
    </row>
    <row r="848">
      <c r="A848" s="111"/>
      <c r="B848" s="2"/>
      <c r="C848" s="2"/>
    </row>
    <row r="849">
      <c r="A849" s="111"/>
      <c r="B849" s="2"/>
      <c r="C849" s="2"/>
    </row>
    <row r="850">
      <c r="A850" s="111"/>
      <c r="B850" s="2"/>
      <c r="C850" s="2"/>
    </row>
    <row r="851">
      <c r="A851" s="111"/>
      <c r="B851" s="2"/>
      <c r="C851" s="2"/>
    </row>
    <row r="852">
      <c r="A852" s="111"/>
      <c r="B852" s="2"/>
      <c r="C852" s="2"/>
    </row>
    <row r="853">
      <c r="A853" s="111"/>
      <c r="B853" s="2"/>
      <c r="C853" s="2"/>
    </row>
    <row r="854">
      <c r="A854" s="111"/>
      <c r="B854" s="2"/>
      <c r="C854" s="2"/>
    </row>
    <row r="855">
      <c r="A855" s="111"/>
      <c r="B855" s="2"/>
      <c r="C855" s="2"/>
    </row>
    <row r="856">
      <c r="A856" s="111"/>
      <c r="B856" s="2"/>
      <c r="C856" s="2"/>
    </row>
    <row r="857">
      <c r="A857" s="111"/>
      <c r="B857" s="2"/>
      <c r="C857" s="2"/>
    </row>
    <row r="858">
      <c r="A858" s="111"/>
      <c r="B858" s="2"/>
      <c r="C858" s="2"/>
    </row>
    <row r="859">
      <c r="A859" s="111"/>
      <c r="B859" s="2"/>
      <c r="C859" s="2"/>
    </row>
    <row r="860">
      <c r="A860" s="111"/>
      <c r="B860" s="2"/>
      <c r="C860" s="2"/>
    </row>
    <row r="861">
      <c r="A861" s="111"/>
      <c r="B861" s="2"/>
      <c r="C861" s="2"/>
    </row>
    <row r="862">
      <c r="A862" s="111"/>
      <c r="B862" s="2"/>
      <c r="C862" s="2"/>
    </row>
    <row r="863">
      <c r="A863" s="111"/>
      <c r="B863" s="2"/>
      <c r="C863" s="2"/>
    </row>
    <row r="864">
      <c r="A864" s="111"/>
      <c r="B864" s="2"/>
      <c r="C864" s="2"/>
    </row>
    <row r="865">
      <c r="A865" s="111"/>
      <c r="B865" s="2"/>
      <c r="C865" s="2"/>
    </row>
    <row r="866">
      <c r="A866" s="111"/>
      <c r="B866" s="2"/>
      <c r="C866" s="2"/>
    </row>
    <row r="867">
      <c r="A867" s="111"/>
      <c r="B867" s="2"/>
      <c r="C867" s="2"/>
    </row>
    <row r="868">
      <c r="A868" s="111"/>
      <c r="B868" s="2"/>
      <c r="C868" s="2"/>
    </row>
    <row r="869">
      <c r="A869" s="111"/>
      <c r="B869" s="2"/>
      <c r="C869" s="2"/>
    </row>
    <row r="870">
      <c r="A870" s="111"/>
      <c r="B870" s="2"/>
      <c r="C870" s="2"/>
    </row>
    <row r="871">
      <c r="A871" s="111"/>
      <c r="B871" s="2"/>
      <c r="C871" s="2"/>
    </row>
    <row r="872">
      <c r="A872" s="111"/>
      <c r="B872" s="2"/>
      <c r="C872" s="2"/>
    </row>
    <row r="873">
      <c r="A873" s="111"/>
      <c r="B873" s="2"/>
      <c r="C873" s="2"/>
    </row>
    <row r="874">
      <c r="A874" s="111"/>
      <c r="B874" s="2"/>
      <c r="C874" s="2"/>
    </row>
    <row r="875">
      <c r="A875" s="111"/>
      <c r="B875" s="2"/>
      <c r="C875" s="2"/>
    </row>
    <row r="876">
      <c r="A876" s="111"/>
      <c r="B876" s="2"/>
      <c r="C876" s="2"/>
    </row>
    <row r="877">
      <c r="A877" s="111"/>
      <c r="B877" s="2"/>
      <c r="C877" s="2"/>
    </row>
    <row r="878">
      <c r="A878" s="111"/>
      <c r="B878" s="2"/>
      <c r="C878" s="2"/>
    </row>
    <row r="879">
      <c r="A879" s="111"/>
      <c r="B879" s="2"/>
      <c r="C879" s="2"/>
    </row>
    <row r="880">
      <c r="A880" s="111"/>
      <c r="B880" s="2"/>
      <c r="C880" s="2"/>
    </row>
    <row r="881">
      <c r="A881" s="111"/>
      <c r="B881" s="2"/>
      <c r="C881" s="2"/>
    </row>
    <row r="882">
      <c r="A882" s="111"/>
      <c r="B882" s="2"/>
      <c r="C882" s="2"/>
    </row>
    <row r="883">
      <c r="A883" s="111"/>
      <c r="B883" s="2"/>
      <c r="C883" s="2"/>
    </row>
    <row r="884">
      <c r="A884" s="111"/>
      <c r="B884" s="2"/>
      <c r="C884" s="2"/>
    </row>
    <row r="885">
      <c r="A885" s="111"/>
      <c r="B885" s="2"/>
      <c r="C885" s="2"/>
    </row>
    <row r="886">
      <c r="A886" s="111"/>
      <c r="B886" s="2"/>
      <c r="C886" s="2"/>
    </row>
    <row r="887">
      <c r="A887" s="111"/>
      <c r="B887" s="2"/>
      <c r="C887" s="2"/>
    </row>
    <row r="888">
      <c r="A888" s="111"/>
      <c r="B888" s="2"/>
      <c r="C888" s="2"/>
    </row>
    <row r="889">
      <c r="A889" s="111"/>
      <c r="B889" s="2"/>
      <c r="C889" s="2"/>
    </row>
    <row r="890">
      <c r="A890" s="111"/>
      <c r="B890" s="2"/>
      <c r="C890" s="2"/>
    </row>
    <row r="891">
      <c r="A891" s="111"/>
      <c r="B891" s="2"/>
      <c r="C891" s="2"/>
    </row>
    <row r="892">
      <c r="A892" s="111"/>
      <c r="B892" s="2"/>
      <c r="C892" s="2"/>
    </row>
    <row r="893">
      <c r="A893" s="111"/>
      <c r="B893" s="2"/>
      <c r="C893" s="2"/>
    </row>
    <row r="894">
      <c r="A894" s="111"/>
      <c r="B894" s="2"/>
      <c r="C894" s="2"/>
    </row>
    <row r="895">
      <c r="A895" s="111"/>
      <c r="B895" s="2"/>
      <c r="C895" s="2"/>
    </row>
    <row r="896">
      <c r="A896" s="111"/>
      <c r="B896" s="2"/>
      <c r="C896" s="2"/>
    </row>
    <row r="897">
      <c r="A897" s="111"/>
      <c r="B897" s="2"/>
      <c r="C897" s="2"/>
    </row>
    <row r="898">
      <c r="A898" s="111"/>
      <c r="B898" s="2"/>
      <c r="C898" s="2"/>
    </row>
    <row r="899">
      <c r="A899" s="111"/>
      <c r="B899" s="2"/>
      <c r="C899" s="2"/>
    </row>
    <row r="900">
      <c r="A900" s="111"/>
      <c r="B900" s="2"/>
      <c r="C900" s="2"/>
    </row>
    <row r="901">
      <c r="A901" s="111"/>
      <c r="B901" s="2"/>
      <c r="C901" s="2"/>
    </row>
    <row r="902">
      <c r="A902" s="111"/>
      <c r="B902" s="2"/>
      <c r="C902" s="2"/>
    </row>
    <row r="903">
      <c r="A903" s="111"/>
      <c r="B903" s="2"/>
      <c r="C903" s="2"/>
    </row>
    <row r="904">
      <c r="A904" s="111"/>
      <c r="B904" s="2"/>
      <c r="C904" s="2"/>
    </row>
    <row r="905">
      <c r="A905" s="111"/>
      <c r="B905" s="2"/>
      <c r="C905" s="2"/>
    </row>
    <row r="906">
      <c r="A906" s="111"/>
      <c r="B906" s="2"/>
      <c r="C906" s="2"/>
    </row>
    <row r="907">
      <c r="A907" s="111"/>
      <c r="B907" s="2"/>
      <c r="C907" s="2"/>
    </row>
    <row r="908">
      <c r="A908" s="111"/>
      <c r="B908" s="2"/>
      <c r="C908" s="2"/>
    </row>
    <row r="909">
      <c r="A909" s="111"/>
      <c r="B909" s="2"/>
      <c r="C909" s="2"/>
    </row>
    <row r="910">
      <c r="A910" s="111"/>
      <c r="B910" s="2"/>
      <c r="C910" s="2"/>
    </row>
    <row r="911">
      <c r="A911" s="111"/>
      <c r="B911" s="2"/>
      <c r="C911" s="2"/>
    </row>
    <row r="912">
      <c r="A912" s="111"/>
      <c r="B912" s="2"/>
      <c r="C912" s="2"/>
    </row>
    <row r="913">
      <c r="A913" s="111"/>
      <c r="B913" s="2"/>
      <c r="C913" s="2"/>
    </row>
    <row r="914">
      <c r="A914" s="111"/>
      <c r="B914" s="2"/>
      <c r="C914" s="2"/>
    </row>
    <row r="915">
      <c r="A915" s="111"/>
      <c r="B915" s="2"/>
      <c r="C915" s="2"/>
    </row>
    <row r="916">
      <c r="A916" s="111"/>
      <c r="B916" s="2"/>
      <c r="C916" s="2"/>
    </row>
    <row r="917">
      <c r="A917" s="111"/>
      <c r="B917" s="2"/>
      <c r="C917" s="2"/>
    </row>
    <row r="918">
      <c r="A918" s="111"/>
      <c r="B918" s="2"/>
      <c r="C918" s="2"/>
    </row>
    <row r="919">
      <c r="A919" s="111"/>
      <c r="B919" s="2"/>
      <c r="C919" s="2"/>
    </row>
    <row r="920">
      <c r="A920" s="111"/>
      <c r="B920" s="2"/>
      <c r="C920" s="2"/>
    </row>
    <row r="921">
      <c r="A921" s="111"/>
      <c r="B921" s="2"/>
      <c r="C921" s="2"/>
    </row>
    <row r="922">
      <c r="A922" s="111"/>
      <c r="B922" s="2"/>
      <c r="C922" s="2"/>
    </row>
    <row r="923">
      <c r="A923" s="111"/>
      <c r="B923" s="2"/>
      <c r="C923" s="2"/>
    </row>
    <row r="924">
      <c r="A924" s="111"/>
      <c r="B924" s="2"/>
      <c r="C924" s="2"/>
    </row>
    <row r="925">
      <c r="A925" s="111"/>
      <c r="B925" s="2"/>
      <c r="C925" s="2"/>
    </row>
    <row r="926">
      <c r="A926" s="111"/>
      <c r="B926" s="2"/>
      <c r="C926" s="2"/>
    </row>
    <row r="927">
      <c r="A927" s="111"/>
      <c r="B927" s="2"/>
      <c r="C927" s="2"/>
    </row>
    <row r="928">
      <c r="A928" s="111"/>
      <c r="B928" s="2"/>
      <c r="C928" s="2"/>
    </row>
    <row r="929">
      <c r="A929" s="111"/>
      <c r="B929" s="2"/>
      <c r="C929" s="2"/>
    </row>
    <row r="930">
      <c r="A930" s="111"/>
      <c r="B930" s="2"/>
      <c r="C930" s="2"/>
    </row>
    <row r="931">
      <c r="A931" s="111"/>
      <c r="B931" s="2"/>
      <c r="C931" s="2"/>
    </row>
    <row r="932">
      <c r="A932" s="111"/>
      <c r="B932" s="2"/>
      <c r="C932" s="2"/>
    </row>
    <row r="933">
      <c r="A933" s="111"/>
      <c r="B933" s="2"/>
      <c r="C933" s="2"/>
    </row>
    <row r="934">
      <c r="A934" s="111"/>
      <c r="B934" s="2"/>
      <c r="C934" s="2"/>
    </row>
    <row r="935">
      <c r="A935" s="111"/>
      <c r="B935" s="2"/>
      <c r="C935" s="2"/>
    </row>
    <row r="936">
      <c r="A936" s="111"/>
      <c r="B936" s="2"/>
      <c r="C936" s="2"/>
    </row>
    <row r="937">
      <c r="A937" s="111"/>
      <c r="B937" s="2"/>
      <c r="C937" s="2"/>
    </row>
    <row r="938">
      <c r="A938" s="111"/>
      <c r="B938" s="2"/>
      <c r="C938" s="2"/>
    </row>
    <row r="939">
      <c r="A939" s="111"/>
      <c r="B939" s="2"/>
      <c r="C939" s="2"/>
    </row>
    <row r="940">
      <c r="A940" s="111"/>
      <c r="B940" s="2"/>
      <c r="C940" s="2"/>
    </row>
    <row r="941">
      <c r="A941" s="111"/>
      <c r="B941" s="2"/>
      <c r="C941" s="2"/>
    </row>
    <row r="942">
      <c r="A942" s="111"/>
      <c r="B942" s="2"/>
      <c r="C942" s="2"/>
    </row>
    <row r="943">
      <c r="A943" s="111"/>
      <c r="B943" s="2"/>
      <c r="C943" s="2"/>
    </row>
    <row r="944">
      <c r="A944" s="111"/>
      <c r="B944" s="2"/>
      <c r="C944" s="2"/>
    </row>
    <row r="945">
      <c r="A945" s="111"/>
      <c r="B945" s="2"/>
      <c r="C945" s="2"/>
    </row>
    <row r="946">
      <c r="A946" s="111"/>
      <c r="B946" s="2"/>
      <c r="C946" s="2"/>
    </row>
    <row r="947">
      <c r="A947" s="111"/>
      <c r="B947" s="2"/>
      <c r="C947" s="2"/>
    </row>
    <row r="948">
      <c r="A948" s="111"/>
      <c r="B948" s="2"/>
      <c r="C948" s="2"/>
    </row>
    <row r="949">
      <c r="A949" s="111"/>
      <c r="B949" s="2"/>
      <c r="C949" s="2"/>
    </row>
    <row r="950">
      <c r="A950" s="111"/>
      <c r="B950" s="2"/>
      <c r="C950" s="2"/>
    </row>
    <row r="951">
      <c r="A951" s="111"/>
      <c r="B951" s="2"/>
      <c r="C951" s="2"/>
    </row>
    <row r="952">
      <c r="A952" s="111"/>
      <c r="B952" s="2"/>
      <c r="C952" s="2"/>
    </row>
    <row r="953">
      <c r="A953" s="111"/>
      <c r="B953" s="2"/>
      <c r="C953" s="2"/>
    </row>
    <row r="954">
      <c r="A954" s="111"/>
      <c r="B954" s="2"/>
      <c r="C954" s="2"/>
    </row>
    <row r="955">
      <c r="A955" s="111"/>
      <c r="B955" s="2"/>
      <c r="C955" s="2"/>
    </row>
    <row r="956">
      <c r="A956" s="111"/>
      <c r="B956" s="2"/>
      <c r="C956" s="2"/>
    </row>
    <row r="957">
      <c r="A957" s="111"/>
      <c r="B957" s="2"/>
      <c r="C957" s="2"/>
    </row>
    <row r="958">
      <c r="A958" s="111"/>
      <c r="B958" s="2"/>
      <c r="C958" s="2"/>
    </row>
    <row r="959">
      <c r="A959" s="111"/>
      <c r="B959" s="2"/>
      <c r="C959" s="2"/>
    </row>
    <row r="960">
      <c r="A960" s="111"/>
      <c r="B960" s="2"/>
      <c r="C960" s="2"/>
    </row>
    <row r="961">
      <c r="A961" s="111"/>
      <c r="B961" s="2"/>
      <c r="C961" s="2"/>
    </row>
    <row r="962">
      <c r="A962" s="111"/>
      <c r="B962" s="2"/>
      <c r="C962" s="2"/>
    </row>
    <row r="963">
      <c r="A963" s="111"/>
      <c r="B963" s="2"/>
      <c r="C963" s="2"/>
    </row>
    <row r="964">
      <c r="A964" s="111"/>
      <c r="B964" s="2"/>
      <c r="C964" s="2"/>
    </row>
    <row r="965">
      <c r="A965" s="111"/>
      <c r="B965" s="2"/>
      <c r="C965" s="2"/>
    </row>
    <row r="966">
      <c r="A966" s="111"/>
      <c r="B966" s="2"/>
      <c r="C966" s="2"/>
    </row>
    <row r="967">
      <c r="A967" s="111"/>
      <c r="B967" s="2"/>
      <c r="C967" s="2"/>
    </row>
    <row r="968">
      <c r="A968" s="111"/>
      <c r="B968" s="2"/>
      <c r="C968" s="2"/>
    </row>
    <row r="969">
      <c r="A969" s="111"/>
      <c r="B969" s="2"/>
      <c r="C969" s="2"/>
    </row>
    <row r="970">
      <c r="A970" s="111"/>
      <c r="B970" s="2"/>
      <c r="C970" s="2"/>
    </row>
    <row r="971">
      <c r="A971" s="111"/>
      <c r="B971" s="2"/>
      <c r="C971" s="2"/>
    </row>
    <row r="972">
      <c r="A972" s="111"/>
      <c r="B972" s="2"/>
      <c r="C972" s="2"/>
    </row>
    <row r="973">
      <c r="A973" s="111"/>
      <c r="B973" s="2"/>
      <c r="C973" s="2"/>
    </row>
    <row r="974">
      <c r="A974" s="111"/>
      <c r="B974" s="2"/>
      <c r="C974" s="2"/>
    </row>
    <row r="975">
      <c r="A975" s="111"/>
      <c r="B975" s="2"/>
      <c r="C975" s="2"/>
    </row>
    <row r="976">
      <c r="A976" s="111"/>
      <c r="B976" s="2"/>
      <c r="C976" s="2"/>
    </row>
    <row r="977">
      <c r="A977" s="111"/>
      <c r="B977" s="2"/>
      <c r="C977" s="2"/>
    </row>
    <row r="978">
      <c r="A978" s="111"/>
      <c r="B978" s="2"/>
      <c r="C978" s="2"/>
    </row>
    <row r="979">
      <c r="A979" s="111"/>
      <c r="B979" s="2"/>
      <c r="C979" s="2"/>
    </row>
    <row r="980">
      <c r="A980" s="111"/>
      <c r="B980" s="2"/>
      <c r="C980" s="2"/>
    </row>
    <row r="981">
      <c r="A981" s="111"/>
      <c r="B981" s="2"/>
      <c r="C981" s="2"/>
    </row>
    <row r="982">
      <c r="A982" s="111"/>
      <c r="B982" s="2"/>
      <c r="C982" s="2"/>
    </row>
    <row r="983">
      <c r="A983" s="111"/>
      <c r="B983" s="2"/>
      <c r="C983" s="2"/>
    </row>
    <row r="984">
      <c r="A984" s="111"/>
      <c r="B984" s="2"/>
      <c r="C984" s="2"/>
    </row>
    <row r="985">
      <c r="A985" s="111"/>
      <c r="B985" s="2"/>
      <c r="C985" s="2"/>
    </row>
    <row r="986">
      <c r="A986" s="111"/>
      <c r="B986" s="2"/>
      <c r="C986" s="2"/>
    </row>
    <row r="987">
      <c r="A987" s="111"/>
      <c r="B987" s="2"/>
      <c r="C987" s="2"/>
    </row>
    <row r="988">
      <c r="A988" s="111"/>
      <c r="B988" s="2"/>
      <c r="C988" s="2"/>
    </row>
    <row r="989">
      <c r="A989" s="111"/>
      <c r="B989" s="2"/>
      <c r="C989" s="2"/>
    </row>
    <row r="990">
      <c r="A990" s="111"/>
      <c r="B990" s="2"/>
      <c r="C990" s="2"/>
    </row>
    <row r="991">
      <c r="A991" s="111"/>
      <c r="B991" s="2"/>
      <c r="C991" s="2"/>
    </row>
    <row r="992">
      <c r="A992" s="111"/>
      <c r="B992" s="2"/>
      <c r="C992" s="2"/>
    </row>
    <row r="993">
      <c r="A993" s="111"/>
      <c r="B993" s="2"/>
      <c r="C993" s="2"/>
    </row>
    <row r="994">
      <c r="A994" s="111"/>
      <c r="B994" s="2"/>
      <c r="C994" s="2"/>
    </row>
    <row r="995">
      <c r="A995" s="111"/>
      <c r="B995" s="2"/>
      <c r="C995" s="2"/>
    </row>
    <row r="996">
      <c r="A996" s="111"/>
      <c r="B996" s="2"/>
      <c r="C996" s="2"/>
    </row>
    <row r="997">
      <c r="A997" s="111"/>
      <c r="B997" s="2"/>
      <c r="C997" s="2"/>
    </row>
    <row r="998">
      <c r="A998" s="111"/>
      <c r="B998" s="2"/>
      <c r="C998" s="2"/>
    </row>
    <row r="999">
      <c r="A999" s="111"/>
      <c r="B999" s="2"/>
      <c r="C999" s="2"/>
    </row>
    <row r="1000">
      <c r="A1000" s="111"/>
      <c r="B1000" s="2"/>
      <c r="C1000" s="2"/>
    </row>
    <row r="1001">
      <c r="A1001" s="111"/>
      <c r="B1001" s="2"/>
      <c r="C1001" s="2"/>
    </row>
  </sheetData>
  <mergeCells count="44">
    <mergeCell ref="B52:B83"/>
    <mergeCell ref="B84:B91"/>
    <mergeCell ref="A92:A135"/>
    <mergeCell ref="B96:B127"/>
    <mergeCell ref="B128:B135"/>
    <mergeCell ref="B40:B47"/>
    <mergeCell ref="C40:C43"/>
    <mergeCell ref="C44:C47"/>
    <mergeCell ref="A48:A91"/>
    <mergeCell ref="B48:C51"/>
    <mergeCell ref="C52:C55"/>
    <mergeCell ref="C80:C83"/>
    <mergeCell ref="B92:C95"/>
    <mergeCell ref="C116:C119"/>
    <mergeCell ref="C120:C123"/>
    <mergeCell ref="C124:C127"/>
    <mergeCell ref="C128:C131"/>
    <mergeCell ref="C132:C135"/>
    <mergeCell ref="C84:C87"/>
    <mergeCell ref="C88:C91"/>
    <mergeCell ref="C96:C99"/>
    <mergeCell ref="C100:C103"/>
    <mergeCell ref="C104:C107"/>
    <mergeCell ref="C108:C111"/>
    <mergeCell ref="C112:C115"/>
    <mergeCell ref="C16:C19"/>
    <mergeCell ref="C20:C23"/>
    <mergeCell ref="C24:C27"/>
    <mergeCell ref="C28:C31"/>
    <mergeCell ref="C32:C35"/>
    <mergeCell ref="C36:C39"/>
    <mergeCell ref="E2:I2"/>
    <mergeCell ref="J2:N2"/>
    <mergeCell ref="A4:A47"/>
    <mergeCell ref="B4:C7"/>
    <mergeCell ref="B8:B39"/>
    <mergeCell ref="C8:C11"/>
    <mergeCell ref="C12:C15"/>
    <mergeCell ref="C56:C59"/>
    <mergeCell ref="C60:C63"/>
    <mergeCell ref="C64:C67"/>
    <mergeCell ref="C68:C71"/>
    <mergeCell ref="C72:C75"/>
    <mergeCell ref="C76:C7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0.63"/>
    <col customWidth="1" min="3" max="4" width="16.13"/>
    <col customWidth="1" min="5" max="5" width="12.0"/>
  </cols>
  <sheetData>
    <row r="1" ht="1.5" customHeight="1">
      <c r="A1" s="1"/>
      <c r="B1" s="164"/>
      <c r="C1" s="2"/>
      <c r="D1" s="2"/>
      <c r="E1" s="3"/>
      <c r="F1" s="3"/>
      <c r="G1" s="3"/>
      <c r="H1" s="3"/>
    </row>
    <row r="2" ht="30.75" customHeight="1">
      <c r="A2" s="5"/>
      <c r="B2" s="165" t="s">
        <v>0</v>
      </c>
      <c r="C2" s="6"/>
      <c r="D2" s="6"/>
      <c r="E2" s="7" t="s">
        <v>1</v>
      </c>
      <c r="F2" s="8" t="s">
        <v>2</v>
      </c>
      <c r="G2" s="8" t="s">
        <v>3</v>
      </c>
      <c r="H2" s="9" t="s">
        <v>4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ht="18.75" customHeight="1">
      <c r="A3" s="1"/>
      <c r="B3" s="166" t="s">
        <v>23</v>
      </c>
      <c r="C3" s="13" t="s">
        <v>7</v>
      </c>
      <c r="D3" s="14"/>
      <c r="E3" s="167">
        <v>0.87228</v>
      </c>
      <c r="F3" s="168">
        <v>0.89197</v>
      </c>
      <c r="G3" s="168">
        <v>0.88195</v>
      </c>
      <c r="H3" s="169">
        <v>0.60601</v>
      </c>
    </row>
    <row r="4" ht="18.75" customHeight="1">
      <c r="A4" s="1"/>
      <c r="B4" s="19"/>
      <c r="C4" s="20" t="s">
        <v>8</v>
      </c>
      <c r="D4" s="21" t="s">
        <v>9</v>
      </c>
      <c r="E4" s="170">
        <v>0.87211</v>
      </c>
      <c r="F4" s="171">
        <v>0.89238</v>
      </c>
      <c r="G4" s="171">
        <v>0.88208</v>
      </c>
      <c r="H4" s="172">
        <v>0.60928</v>
      </c>
    </row>
    <row r="5" ht="18.75" customHeight="1">
      <c r="A5" s="1"/>
      <c r="B5" s="19"/>
      <c r="C5" s="26"/>
      <c r="D5" s="27" t="s">
        <v>10</v>
      </c>
      <c r="E5" s="173">
        <v>0.86864</v>
      </c>
      <c r="F5" s="174">
        <v>0.89117</v>
      </c>
      <c r="G5" s="174">
        <v>0.87968</v>
      </c>
      <c r="H5" s="175">
        <v>0.60456</v>
      </c>
    </row>
    <row r="6" ht="18.75" customHeight="1">
      <c r="A6" s="1"/>
      <c r="B6" s="19"/>
      <c r="C6" s="26"/>
      <c r="D6" s="27" t="s">
        <v>11</v>
      </c>
      <c r="E6" s="173">
        <v>0.87139</v>
      </c>
      <c r="F6" s="174">
        <v>0.88995</v>
      </c>
      <c r="G6" s="174">
        <v>0.88051</v>
      </c>
      <c r="H6" s="175">
        <v>0.60363</v>
      </c>
    </row>
    <row r="7" ht="18.75" customHeight="1">
      <c r="A7" s="1"/>
      <c r="B7" s="19"/>
      <c r="C7" s="26"/>
      <c r="D7" s="27" t="s">
        <v>12</v>
      </c>
      <c r="E7" s="173">
        <v>0.87529</v>
      </c>
      <c r="F7" s="174">
        <v>0.89265</v>
      </c>
      <c r="G7" s="174">
        <v>0.88384</v>
      </c>
      <c r="H7" s="175">
        <v>0.61026</v>
      </c>
    </row>
    <row r="8" ht="18.75" customHeight="1">
      <c r="A8" s="1"/>
      <c r="B8" s="19"/>
      <c r="C8" s="26"/>
      <c r="D8" s="27" t="s">
        <v>13</v>
      </c>
      <c r="E8" s="173">
        <v>0.87423</v>
      </c>
      <c r="F8" s="174">
        <v>0.89141</v>
      </c>
      <c r="G8" s="174">
        <v>0.88268</v>
      </c>
      <c r="H8" s="175">
        <v>0.60836</v>
      </c>
    </row>
    <row r="9" ht="18.75" customHeight="1">
      <c r="A9" s="1"/>
      <c r="B9" s="19"/>
      <c r="C9" s="26"/>
      <c r="D9" s="27" t="s">
        <v>14</v>
      </c>
      <c r="E9" s="173">
        <v>0.87039</v>
      </c>
      <c r="F9" s="174">
        <v>0.88955</v>
      </c>
      <c r="G9" s="174">
        <v>0.87981</v>
      </c>
      <c r="H9" s="175">
        <v>0.60211</v>
      </c>
    </row>
    <row r="10" ht="18.75" customHeight="1">
      <c r="A10" s="1"/>
      <c r="B10" s="19"/>
      <c r="C10" s="26"/>
      <c r="D10" s="27" t="s">
        <v>15</v>
      </c>
      <c r="E10" s="173">
        <v>0.87165</v>
      </c>
      <c r="F10" s="174">
        <v>0.89348</v>
      </c>
      <c r="G10" s="174">
        <v>0.88237</v>
      </c>
      <c r="H10" s="175">
        <v>0.60186</v>
      </c>
    </row>
    <row r="11" ht="18.75" customHeight="1">
      <c r="A11" s="1"/>
      <c r="B11" s="19"/>
      <c r="C11" s="32"/>
      <c r="D11" s="33" t="s">
        <v>16</v>
      </c>
      <c r="E11" s="176">
        <v>0.87478</v>
      </c>
      <c r="F11" s="177">
        <v>0.89558</v>
      </c>
      <c r="G11" s="177">
        <v>0.88496</v>
      </c>
      <c r="H11" s="178">
        <v>0.60878</v>
      </c>
    </row>
    <row r="12" ht="18.75" customHeight="1">
      <c r="A12" s="1"/>
      <c r="B12" s="19"/>
      <c r="C12" s="20" t="s">
        <v>17</v>
      </c>
      <c r="D12" s="21" t="s">
        <v>18</v>
      </c>
      <c r="E12" s="170">
        <v>0.87933</v>
      </c>
      <c r="F12" s="171">
        <v>0.90436</v>
      </c>
      <c r="G12" s="171">
        <v>0.89163</v>
      </c>
      <c r="H12" s="172">
        <v>0.61283</v>
      </c>
    </row>
    <row r="13" ht="18.75" customHeight="1">
      <c r="A13" s="1"/>
      <c r="B13" s="37"/>
      <c r="C13" s="32"/>
      <c r="D13" s="27" t="s">
        <v>19</v>
      </c>
      <c r="E13" s="179">
        <v>0.86524</v>
      </c>
      <c r="F13" s="180">
        <v>0.87957</v>
      </c>
      <c r="G13" s="180">
        <v>0.87228</v>
      </c>
      <c r="H13" s="181">
        <v>0.5992</v>
      </c>
    </row>
    <row r="14" ht="18.75" customHeight="1">
      <c r="A14" s="1"/>
      <c r="B14" s="166" t="s">
        <v>41</v>
      </c>
      <c r="C14" s="42" t="s">
        <v>7</v>
      </c>
      <c r="D14" s="43"/>
      <c r="E14" s="182">
        <v>0.82593</v>
      </c>
      <c r="F14" s="183">
        <v>0.8473</v>
      </c>
      <c r="G14" s="183">
        <v>0.83638</v>
      </c>
      <c r="H14" s="184">
        <v>0.54045</v>
      </c>
    </row>
    <row r="15" ht="18.75" customHeight="1">
      <c r="A15" s="1"/>
      <c r="B15" s="19"/>
      <c r="C15" s="21" t="s">
        <v>8</v>
      </c>
      <c r="D15" s="21" t="s">
        <v>9</v>
      </c>
      <c r="E15" s="185">
        <v>0.82427</v>
      </c>
      <c r="F15" s="186">
        <v>0.84277</v>
      </c>
      <c r="G15" s="186">
        <v>0.83322</v>
      </c>
      <c r="H15" s="187">
        <v>0.53534</v>
      </c>
    </row>
    <row r="16" ht="18.75" customHeight="1">
      <c r="A16" s="1"/>
      <c r="B16" s="19"/>
      <c r="C16" s="45"/>
      <c r="D16" s="27" t="s">
        <v>10</v>
      </c>
      <c r="E16" s="182">
        <v>0.82635</v>
      </c>
      <c r="F16" s="183">
        <v>0.84701</v>
      </c>
      <c r="G16" s="183">
        <v>0.83647</v>
      </c>
      <c r="H16" s="184">
        <v>0.53259</v>
      </c>
    </row>
    <row r="17" ht="18.75" customHeight="1">
      <c r="A17" s="1"/>
      <c r="B17" s="19"/>
      <c r="C17" s="45"/>
      <c r="D17" s="27" t="s">
        <v>11</v>
      </c>
      <c r="E17" s="182">
        <v>0.82433</v>
      </c>
      <c r="F17" s="183">
        <v>0.84625</v>
      </c>
      <c r="G17" s="183">
        <v>0.83506</v>
      </c>
      <c r="H17" s="184">
        <v>0.54177</v>
      </c>
    </row>
    <row r="18" ht="18.75" customHeight="1">
      <c r="A18" s="1"/>
      <c r="B18" s="19"/>
      <c r="C18" s="45"/>
      <c r="D18" s="27" t="s">
        <v>12</v>
      </c>
      <c r="E18" s="182">
        <v>0.83574</v>
      </c>
      <c r="F18" s="183">
        <v>0.85487</v>
      </c>
      <c r="G18" s="183">
        <v>0.84513</v>
      </c>
      <c r="H18" s="184">
        <v>0.55048</v>
      </c>
    </row>
    <row r="19" ht="18.75" customHeight="1">
      <c r="A19" s="1"/>
      <c r="B19" s="19"/>
      <c r="C19" s="45"/>
      <c r="D19" s="27" t="s">
        <v>13</v>
      </c>
      <c r="E19" s="182">
        <v>0.83379</v>
      </c>
      <c r="F19" s="183">
        <v>0.8543</v>
      </c>
      <c r="G19" s="183">
        <v>0.84383</v>
      </c>
      <c r="H19" s="184">
        <v>0.54759</v>
      </c>
    </row>
    <row r="20" ht="18.75" customHeight="1">
      <c r="A20" s="1"/>
      <c r="B20" s="19"/>
      <c r="C20" s="45"/>
      <c r="D20" s="27" t="s">
        <v>14</v>
      </c>
      <c r="E20" s="182">
        <v>0.82323</v>
      </c>
      <c r="F20" s="183">
        <v>0.84809</v>
      </c>
      <c r="G20" s="183">
        <v>0.83542</v>
      </c>
      <c r="H20" s="184">
        <v>0.54163</v>
      </c>
    </row>
    <row r="21" ht="18.75" customHeight="1">
      <c r="A21" s="1"/>
      <c r="B21" s="19"/>
      <c r="C21" s="45"/>
      <c r="D21" s="27" t="s">
        <v>15</v>
      </c>
      <c r="E21" s="182">
        <v>0.8136</v>
      </c>
      <c r="F21" s="183">
        <v>0.83896</v>
      </c>
      <c r="G21" s="183">
        <v>0.82598</v>
      </c>
      <c r="H21" s="184">
        <v>0.532</v>
      </c>
    </row>
    <row r="22" ht="18.75" customHeight="1">
      <c r="A22" s="1"/>
      <c r="B22" s="19"/>
      <c r="C22" s="46"/>
      <c r="D22" s="33" t="s">
        <v>16</v>
      </c>
      <c r="E22" s="188">
        <v>0.82685</v>
      </c>
      <c r="F22" s="189">
        <v>0.84616</v>
      </c>
      <c r="G22" s="189">
        <v>0.8363</v>
      </c>
      <c r="H22" s="190">
        <v>0.54227</v>
      </c>
    </row>
    <row r="23" ht="18.75" customHeight="1">
      <c r="A23" s="1"/>
      <c r="B23" s="19"/>
      <c r="C23" s="21" t="s">
        <v>17</v>
      </c>
      <c r="D23" s="27" t="s">
        <v>18</v>
      </c>
      <c r="E23" s="182">
        <v>0.82921</v>
      </c>
      <c r="F23" s="183">
        <v>0.85527</v>
      </c>
      <c r="G23" s="183">
        <v>0.84197</v>
      </c>
      <c r="H23" s="184">
        <v>0.54332</v>
      </c>
    </row>
    <row r="24" ht="18.75" customHeight="1">
      <c r="A24" s="1"/>
      <c r="B24" s="37"/>
      <c r="C24" s="48"/>
      <c r="D24" s="49" t="s">
        <v>19</v>
      </c>
      <c r="E24" s="182">
        <v>0.82266</v>
      </c>
      <c r="F24" s="183">
        <v>0.83933</v>
      </c>
      <c r="G24" s="183">
        <v>0.8308</v>
      </c>
      <c r="H24" s="184">
        <v>0.53758</v>
      </c>
    </row>
    <row r="25" ht="18.75" customHeight="1">
      <c r="A25" s="1"/>
      <c r="B25" s="166" t="s">
        <v>42</v>
      </c>
      <c r="C25" s="50" t="s">
        <v>7</v>
      </c>
      <c r="D25" s="51"/>
      <c r="E25" s="191">
        <v>0.88983</v>
      </c>
      <c r="F25" s="192">
        <v>0.90292</v>
      </c>
      <c r="G25" s="192">
        <v>0.89627</v>
      </c>
      <c r="H25" s="193">
        <v>0.62579</v>
      </c>
    </row>
    <row r="26" ht="18.75" customHeight="1">
      <c r="A26" s="1"/>
      <c r="B26" s="19"/>
      <c r="C26" s="20" t="s">
        <v>8</v>
      </c>
      <c r="D26" s="21" t="s">
        <v>9</v>
      </c>
      <c r="E26" s="185">
        <v>0.89176</v>
      </c>
      <c r="F26" s="186">
        <v>0.90393</v>
      </c>
      <c r="G26" s="186">
        <v>0.89775</v>
      </c>
      <c r="H26" s="187">
        <v>0.62578</v>
      </c>
    </row>
    <row r="27" ht="18.75" customHeight="1">
      <c r="A27" s="1"/>
      <c r="B27" s="19"/>
      <c r="C27" s="26"/>
      <c r="D27" s="27" t="s">
        <v>10</v>
      </c>
      <c r="E27" s="182">
        <v>0.88315</v>
      </c>
      <c r="F27" s="183">
        <v>0.89946</v>
      </c>
      <c r="G27" s="183">
        <v>0.89116</v>
      </c>
      <c r="H27" s="184">
        <v>0.61902</v>
      </c>
    </row>
    <row r="28" ht="18.75" customHeight="1">
      <c r="A28" s="1"/>
      <c r="B28" s="19"/>
      <c r="C28" s="26"/>
      <c r="D28" s="27" t="s">
        <v>11</v>
      </c>
      <c r="E28" s="182">
        <v>0.8897</v>
      </c>
      <c r="F28" s="183">
        <v>0.90046</v>
      </c>
      <c r="G28" s="183">
        <v>0.89501</v>
      </c>
      <c r="H28" s="184">
        <v>0.62164</v>
      </c>
    </row>
    <row r="29" ht="18.75" customHeight="1">
      <c r="A29" s="1"/>
      <c r="B29" s="19"/>
      <c r="C29" s="26"/>
      <c r="D29" s="27" t="s">
        <v>12</v>
      </c>
      <c r="E29" s="182">
        <v>0.89416</v>
      </c>
      <c r="F29" s="183">
        <v>0.90568</v>
      </c>
      <c r="G29" s="183">
        <v>0.89984</v>
      </c>
      <c r="H29" s="184">
        <v>0.6349</v>
      </c>
    </row>
    <row r="30" ht="18.75" customHeight="1">
      <c r="A30" s="1"/>
      <c r="B30" s="19"/>
      <c r="C30" s="26"/>
      <c r="D30" s="27" t="s">
        <v>13</v>
      </c>
      <c r="E30" s="182">
        <v>0.89067</v>
      </c>
      <c r="F30" s="183">
        <v>0.89835</v>
      </c>
      <c r="G30" s="183">
        <v>0.89446</v>
      </c>
      <c r="H30" s="184">
        <v>0.63064</v>
      </c>
    </row>
    <row r="31" ht="18.75" customHeight="1">
      <c r="A31" s="1"/>
      <c r="B31" s="19"/>
      <c r="C31" s="26"/>
      <c r="D31" s="27" t="s">
        <v>14</v>
      </c>
      <c r="E31" s="182">
        <v>0.88907</v>
      </c>
      <c r="F31" s="183">
        <v>0.90783</v>
      </c>
      <c r="G31" s="183">
        <v>0.89831</v>
      </c>
      <c r="H31" s="184">
        <v>0.62829</v>
      </c>
    </row>
    <row r="32" ht="18.75" customHeight="1">
      <c r="A32" s="1"/>
      <c r="B32" s="19"/>
      <c r="C32" s="26"/>
      <c r="D32" s="27" t="s">
        <v>15</v>
      </c>
      <c r="E32" s="182">
        <v>0.88425</v>
      </c>
      <c r="F32" s="183">
        <v>0.90361</v>
      </c>
      <c r="G32" s="183">
        <v>0.89377</v>
      </c>
      <c r="H32" s="184">
        <v>0.61628</v>
      </c>
    </row>
    <row r="33" ht="18.75" customHeight="1">
      <c r="A33" s="1"/>
      <c r="B33" s="19"/>
      <c r="C33" s="32"/>
      <c r="D33" s="33" t="s">
        <v>16</v>
      </c>
      <c r="E33" s="188">
        <v>0.89696</v>
      </c>
      <c r="F33" s="189">
        <v>0.90402</v>
      </c>
      <c r="G33" s="189">
        <v>0.90041</v>
      </c>
      <c r="H33" s="190">
        <v>0.63061</v>
      </c>
    </row>
    <row r="34" ht="18.75" customHeight="1">
      <c r="A34" s="1"/>
      <c r="B34" s="19"/>
      <c r="C34" s="20" t="s">
        <v>17</v>
      </c>
      <c r="D34" s="21" t="s">
        <v>18</v>
      </c>
      <c r="E34" s="185">
        <v>0.9079</v>
      </c>
      <c r="F34" s="186">
        <v>0.92329</v>
      </c>
      <c r="G34" s="186">
        <v>0.91549</v>
      </c>
      <c r="H34" s="187">
        <v>0.64627</v>
      </c>
    </row>
    <row r="35" ht="18.75" customHeight="1">
      <c r="A35" s="1"/>
      <c r="B35" s="37"/>
      <c r="C35" s="52"/>
      <c r="D35" s="49" t="s">
        <v>19</v>
      </c>
      <c r="E35" s="194">
        <v>0.87176</v>
      </c>
      <c r="F35" s="195">
        <v>0.88254</v>
      </c>
      <c r="G35" s="195">
        <v>0.87704</v>
      </c>
      <c r="H35" s="196">
        <v>0.6053</v>
      </c>
    </row>
    <row r="36" ht="18.75" customHeight="1">
      <c r="A36" s="1"/>
      <c r="B36" s="197" t="s">
        <v>22</v>
      </c>
      <c r="C36" s="54" t="s">
        <v>7</v>
      </c>
      <c r="D36" s="55"/>
      <c r="E36" s="56">
        <v>0.89203</v>
      </c>
      <c r="F36" s="56">
        <v>0.90456</v>
      </c>
      <c r="G36" s="56">
        <v>0.89819</v>
      </c>
      <c r="H36" s="57">
        <v>0.62645</v>
      </c>
    </row>
    <row r="37" ht="18.75" customHeight="1">
      <c r="A37" s="1"/>
      <c r="B37" s="58"/>
      <c r="C37" s="59" t="s">
        <v>8</v>
      </c>
      <c r="D37" s="60" t="s">
        <v>9</v>
      </c>
      <c r="E37" s="61">
        <v>0.89333</v>
      </c>
      <c r="F37" s="61">
        <v>0.90635</v>
      </c>
      <c r="G37" s="61">
        <v>0.89976</v>
      </c>
      <c r="H37" s="62">
        <v>0.62239</v>
      </c>
    </row>
    <row r="38" ht="18.75" customHeight="1">
      <c r="A38" s="1"/>
      <c r="B38" s="58"/>
      <c r="C38" s="63"/>
      <c r="D38" s="60" t="s">
        <v>10</v>
      </c>
      <c r="E38" s="61">
        <v>0.88969</v>
      </c>
      <c r="F38" s="61">
        <v>0.90029</v>
      </c>
      <c r="G38" s="61">
        <v>0.89489</v>
      </c>
      <c r="H38" s="62">
        <v>0.62573</v>
      </c>
    </row>
    <row r="39" ht="18.75" customHeight="1">
      <c r="A39" s="1"/>
      <c r="B39" s="58"/>
      <c r="C39" s="63"/>
      <c r="D39" s="60" t="s">
        <v>11</v>
      </c>
      <c r="E39" s="61">
        <v>0.89126</v>
      </c>
      <c r="F39" s="61">
        <v>0.90284</v>
      </c>
      <c r="G39" s="61">
        <v>0.89692</v>
      </c>
      <c r="H39" s="62">
        <v>0.61944</v>
      </c>
    </row>
    <row r="40" ht="18.75" customHeight="1">
      <c r="A40" s="1"/>
      <c r="B40" s="58"/>
      <c r="C40" s="63"/>
      <c r="D40" s="60" t="s">
        <v>12</v>
      </c>
      <c r="E40" s="61">
        <v>0.89366</v>
      </c>
      <c r="F40" s="61">
        <v>0.9084</v>
      </c>
      <c r="G40" s="61">
        <v>0.90092</v>
      </c>
      <c r="H40" s="62">
        <v>0.63233</v>
      </c>
    </row>
    <row r="41" ht="18.75" customHeight="1">
      <c r="A41" s="1"/>
      <c r="B41" s="58"/>
      <c r="C41" s="63"/>
      <c r="D41" s="60" t="s">
        <v>13</v>
      </c>
      <c r="E41" s="61">
        <v>0.89015</v>
      </c>
      <c r="F41" s="61">
        <v>0.90092</v>
      </c>
      <c r="G41" s="61">
        <v>0.89549</v>
      </c>
      <c r="H41" s="62">
        <v>0.63325</v>
      </c>
    </row>
    <row r="42" ht="18.75" customHeight="1">
      <c r="A42" s="1"/>
      <c r="B42" s="58"/>
      <c r="C42" s="63"/>
      <c r="D42" s="60" t="s">
        <v>14</v>
      </c>
      <c r="E42" s="61">
        <v>0.89308</v>
      </c>
      <c r="F42" s="61">
        <v>0.90492</v>
      </c>
      <c r="G42" s="61">
        <v>0.89889</v>
      </c>
      <c r="H42" s="62">
        <v>0.62645</v>
      </c>
    </row>
    <row r="43" ht="18.75" customHeight="1">
      <c r="A43" s="1"/>
      <c r="B43" s="58"/>
      <c r="C43" s="63"/>
      <c r="D43" s="60" t="s">
        <v>15</v>
      </c>
      <c r="E43" s="61">
        <v>0.89023</v>
      </c>
      <c r="F43" s="61">
        <v>0.90786</v>
      </c>
      <c r="G43" s="61">
        <v>0.8989</v>
      </c>
      <c r="H43" s="62">
        <v>0.62104</v>
      </c>
    </row>
    <row r="44" ht="18.75" customHeight="1">
      <c r="A44" s="1"/>
      <c r="B44" s="58"/>
      <c r="C44" s="64"/>
      <c r="D44" s="65" t="s">
        <v>16</v>
      </c>
      <c r="E44" s="66">
        <v>0.89538</v>
      </c>
      <c r="F44" s="66">
        <v>0.9046</v>
      </c>
      <c r="G44" s="66">
        <v>0.89991</v>
      </c>
      <c r="H44" s="67">
        <v>0.63184</v>
      </c>
    </row>
    <row r="45" ht="18.75" customHeight="1">
      <c r="A45" s="1"/>
      <c r="B45" s="58"/>
      <c r="C45" s="59" t="s">
        <v>17</v>
      </c>
      <c r="D45" s="60" t="s">
        <v>18</v>
      </c>
      <c r="E45" s="61">
        <v>0.90848</v>
      </c>
      <c r="F45" s="61">
        <v>0.92566</v>
      </c>
      <c r="G45" s="61">
        <v>0.91696</v>
      </c>
      <c r="H45" s="62">
        <v>0.64547</v>
      </c>
    </row>
    <row r="46" ht="18.75" customHeight="1">
      <c r="A46" s="1"/>
      <c r="B46" s="68"/>
      <c r="C46" s="69"/>
      <c r="D46" s="70" t="s">
        <v>19</v>
      </c>
      <c r="E46" s="71">
        <v>0.87558</v>
      </c>
      <c r="F46" s="71">
        <v>0.88346</v>
      </c>
      <c r="G46" s="71">
        <v>0.87943</v>
      </c>
      <c r="H46" s="72">
        <v>0.60744</v>
      </c>
    </row>
    <row r="47" ht="18.75" customHeight="1">
      <c r="A47" s="1"/>
      <c r="B47" s="197" t="s">
        <v>43</v>
      </c>
      <c r="C47" s="54" t="s">
        <v>7</v>
      </c>
      <c r="D47" s="55"/>
      <c r="E47" s="56">
        <v>0.87802</v>
      </c>
      <c r="F47" s="56">
        <v>0.87869</v>
      </c>
      <c r="G47" s="56">
        <v>0.87824</v>
      </c>
      <c r="H47" s="57">
        <v>0.60258</v>
      </c>
    </row>
    <row r="48" ht="18.75" customHeight="1">
      <c r="A48" s="1"/>
      <c r="B48" s="58"/>
      <c r="C48" s="59" t="s">
        <v>8</v>
      </c>
      <c r="D48" s="60" t="s">
        <v>9</v>
      </c>
      <c r="E48" s="61">
        <v>0.8831</v>
      </c>
      <c r="F48" s="61">
        <v>0.88318</v>
      </c>
      <c r="G48" s="61">
        <v>0.88307</v>
      </c>
      <c r="H48" s="62">
        <v>0.61414</v>
      </c>
    </row>
    <row r="49" ht="18.75" customHeight="1">
      <c r="A49" s="1"/>
      <c r="B49" s="58"/>
      <c r="C49" s="63"/>
      <c r="D49" s="60" t="s">
        <v>10</v>
      </c>
      <c r="E49" s="61">
        <v>0.88299</v>
      </c>
      <c r="F49" s="61">
        <v>0.88366</v>
      </c>
      <c r="G49" s="61">
        <v>0.88324</v>
      </c>
      <c r="H49" s="62">
        <v>0.60716</v>
      </c>
    </row>
    <row r="50" ht="18.75" customHeight="1">
      <c r="A50" s="1"/>
      <c r="B50" s="58"/>
      <c r="C50" s="63"/>
      <c r="D50" s="60" t="s">
        <v>11</v>
      </c>
      <c r="E50" s="61">
        <v>0.86953</v>
      </c>
      <c r="F50" s="61">
        <v>0.87137</v>
      </c>
      <c r="G50" s="61">
        <v>0.87025</v>
      </c>
      <c r="H50" s="62">
        <v>0.5908</v>
      </c>
    </row>
    <row r="51" ht="18.75" customHeight="1">
      <c r="A51" s="1"/>
      <c r="B51" s="58"/>
      <c r="C51" s="63"/>
      <c r="D51" s="60" t="s">
        <v>12</v>
      </c>
      <c r="E51" s="61">
        <v>0.86932</v>
      </c>
      <c r="F51" s="61">
        <v>0.87796</v>
      </c>
      <c r="G51" s="61">
        <v>0.87353</v>
      </c>
      <c r="H51" s="62">
        <v>0.59195</v>
      </c>
    </row>
    <row r="52" ht="18.75" customHeight="1">
      <c r="A52" s="1"/>
      <c r="B52" s="58"/>
      <c r="C52" s="63"/>
      <c r="D52" s="60" t="s">
        <v>13</v>
      </c>
      <c r="E52" s="61">
        <v>0.88538</v>
      </c>
      <c r="F52" s="61">
        <v>0.88137</v>
      </c>
      <c r="G52" s="61">
        <v>0.88324</v>
      </c>
      <c r="H52" s="62">
        <v>0.61173</v>
      </c>
    </row>
    <row r="53" ht="18.75" customHeight="1">
      <c r="A53" s="1"/>
      <c r="B53" s="58"/>
      <c r="C53" s="63"/>
      <c r="D53" s="60" t="s">
        <v>14</v>
      </c>
      <c r="E53" s="61">
        <v>0.88299</v>
      </c>
      <c r="F53" s="61">
        <v>0.88437</v>
      </c>
      <c r="G53" s="61">
        <v>0.8836</v>
      </c>
      <c r="H53" s="62">
        <v>0.60865</v>
      </c>
    </row>
    <row r="54" ht="18.75" customHeight="1">
      <c r="A54" s="1"/>
      <c r="B54" s="58"/>
      <c r="C54" s="63"/>
      <c r="D54" s="60" t="s">
        <v>15</v>
      </c>
      <c r="E54" s="61">
        <v>0.87498</v>
      </c>
      <c r="F54" s="61">
        <v>0.87269</v>
      </c>
      <c r="G54" s="61">
        <v>0.8737</v>
      </c>
      <c r="H54" s="62">
        <v>0.59655</v>
      </c>
    </row>
    <row r="55" ht="18.75" customHeight="1">
      <c r="A55" s="1"/>
      <c r="B55" s="58"/>
      <c r="C55" s="64"/>
      <c r="D55" s="65" t="s">
        <v>16</v>
      </c>
      <c r="E55" s="66">
        <v>0.87625</v>
      </c>
      <c r="F55" s="66">
        <v>0.87516</v>
      </c>
      <c r="G55" s="66">
        <v>0.8756</v>
      </c>
      <c r="H55" s="67">
        <v>0.60044</v>
      </c>
    </row>
    <row r="56" ht="18.75" customHeight="1">
      <c r="A56" s="1"/>
      <c r="B56" s="58"/>
      <c r="C56" s="59" t="s">
        <v>17</v>
      </c>
      <c r="D56" s="60" t="s">
        <v>18</v>
      </c>
      <c r="E56" s="61">
        <v>0.89524</v>
      </c>
      <c r="F56" s="61">
        <v>0.89106</v>
      </c>
      <c r="G56" s="61">
        <v>0.89305</v>
      </c>
      <c r="H56" s="62">
        <v>0.6151</v>
      </c>
    </row>
    <row r="57" ht="18.75" customHeight="1">
      <c r="A57" s="1"/>
      <c r="B57" s="68"/>
      <c r="C57" s="69"/>
      <c r="D57" s="70" t="s">
        <v>19</v>
      </c>
      <c r="E57" s="71">
        <v>0.8608</v>
      </c>
      <c r="F57" s="71">
        <v>0.86631</v>
      </c>
      <c r="G57" s="71">
        <v>0.86343</v>
      </c>
      <c r="H57" s="72">
        <v>0.59006</v>
      </c>
    </row>
    <row r="58" ht="18.75" customHeight="1">
      <c r="A58" s="1"/>
      <c r="B58" s="197" t="s">
        <v>44</v>
      </c>
      <c r="C58" s="54" t="s">
        <v>7</v>
      </c>
      <c r="D58" s="55"/>
      <c r="E58" s="56">
        <v>0.81891</v>
      </c>
      <c r="F58" s="56">
        <v>0.8458</v>
      </c>
      <c r="G58" s="56">
        <v>0.83205</v>
      </c>
      <c r="H58" s="57">
        <v>0.53412</v>
      </c>
    </row>
    <row r="59" ht="18.75" customHeight="1">
      <c r="A59" s="1"/>
      <c r="B59" s="58"/>
      <c r="C59" s="59" t="s">
        <v>8</v>
      </c>
      <c r="D59" s="60" t="s">
        <v>9</v>
      </c>
      <c r="E59" s="61">
        <v>0.83178</v>
      </c>
      <c r="F59" s="61">
        <v>0.85661</v>
      </c>
      <c r="G59" s="61">
        <v>0.84393</v>
      </c>
      <c r="H59" s="62">
        <v>0.54222</v>
      </c>
    </row>
    <row r="60" ht="18.75" customHeight="1">
      <c r="A60" s="1"/>
      <c r="B60" s="58"/>
      <c r="C60" s="63"/>
      <c r="D60" s="60" t="s">
        <v>10</v>
      </c>
      <c r="E60" s="61">
        <v>0.81493</v>
      </c>
      <c r="F60" s="61">
        <v>0.84257</v>
      </c>
      <c r="G60" s="61">
        <v>0.82843</v>
      </c>
      <c r="H60" s="62">
        <v>0.52773</v>
      </c>
    </row>
    <row r="61" ht="18.75" customHeight="1">
      <c r="A61" s="1"/>
      <c r="B61" s="58"/>
      <c r="C61" s="63"/>
      <c r="D61" s="60" t="s">
        <v>11</v>
      </c>
      <c r="E61" s="61">
        <v>0.80979</v>
      </c>
      <c r="F61" s="61">
        <v>0.83467</v>
      </c>
      <c r="G61" s="61">
        <v>0.82189</v>
      </c>
      <c r="H61" s="62">
        <v>0.52767</v>
      </c>
    </row>
    <row r="62" ht="18.75" customHeight="1">
      <c r="A62" s="1"/>
      <c r="B62" s="58"/>
      <c r="C62" s="63"/>
      <c r="D62" s="60" t="s">
        <v>12</v>
      </c>
      <c r="E62" s="61">
        <v>0.81951</v>
      </c>
      <c r="F62" s="61">
        <v>0.85072</v>
      </c>
      <c r="G62" s="61">
        <v>0.83479</v>
      </c>
      <c r="H62" s="62">
        <v>0.5394</v>
      </c>
    </row>
    <row r="63" ht="18.75" customHeight="1">
      <c r="A63" s="1"/>
      <c r="B63" s="58"/>
      <c r="C63" s="63"/>
      <c r="D63" s="60" t="s">
        <v>13</v>
      </c>
      <c r="E63" s="61">
        <v>0.82867</v>
      </c>
      <c r="F63" s="61">
        <v>0.85147</v>
      </c>
      <c r="G63" s="61">
        <v>0.83987</v>
      </c>
      <c r="H63" s="62">
        <v>0.53976</v>
      </c>
    </row>
    <row r="64" ht="18.75" customHeight="1">
      <c r="A64" s="1"/>
      <c r="B64" s="58"/>
      <c r="C64" s="63"/>
      <c r="D64" s="60" t="s">
        <v>14</v>
      </c>
      <c r="E64" s="61">
        <v>0.82023</v>
      </c>
      <c r="F64" s="61">
        <v>0.84654</v>
      </c>
      <c r="G64" s="61">
        <v>0.8331</v>
      </c>
      <c r="H64" s="62">
        <v>0.53655</v>
      </c>
    </row>
    <row r="65" ht="18.75" customHeight="1">
      <c r="A65" s="1"/>
      <c r="B65" s="58"/>
      <c r="C65" s="63"/>
      <c r="D65" s="60" t="s">
        <v>15</v>
      </c>
      <c r="E65" s="61">
        <v>0.81515</v>
      </c>
      <c r="F65" s="61">
        <v>0.84528</v>
      </c>
      <c r="G65" s="61">
        <v>0.82981</v>
      </c>
      <c r="H65" s="62">
        <v>0.52782</v>
      </c>
    </row>
    <row r="66" ht="18.75" customHeight="1">
      <c r="A66" s="1"/>
      <c r="B66" s="58"/>
      <c r="C66" s="64"/>
      <c r="D66" s="65" t="s">
        <v>16</v>
      </c>
      <c r="E66" s="66">
        <v>0.81062</v>
      </c>
      <c r="F66" s="66">
        <v>0.83771</v>
      </c>
      <c r="G66" s="66">
        <v>0.82385</v>
      </c>
      <c r="H66" s="67">
        <v>0.53192</v>
      </c>
    </row>
    <row r="67" ht="18.75" customHeight="1">
      <c r="A67" s="1"/>
      <c r="B67" s="58"/>
      <c r="C67" s="59" t="s">
        <v>17</v>
      </c>
      <c r="D67" s="60" t="s">
        <v>18</v>
      </c>
      <c r="E67" s="61">
        <v>0.82039</v>
      </c>
      <c r="F67" s="61">
        <v>0.85346</v>
      </c>
      <c r="G67" s="61">
        <v>0.83654</v>
      </c>
      <c r="H67" s="62">
        <v>0.53426</v>
      </c>
    </row>
    <row r="68" ht="18.75" customHeight="1">
      <c r="A68" s="1"/>
      <c r="B68" s="68"/>
      <c r="C68" s="69"/>
      <c r="D68" s="70" t="s">
        <v>19</v>
      </c>
      <c r="E68" s="71">
        <v>0.81743</v>
      </c>
      <c r="F68" s="71">
        <v>0.83814</v>
      </c>
      <c r="G68" s="71">
        <v>0.82755</v>
      </c>
      <c r="H68" s="72">
        <v>0.53399</v>
      </c>
    </row>
    <row r="69" ht="18.75" customHeight="1">
      <c r="A69" s="1"/>
      <c r="B69" s="197" t="s">
        <v>45</v>
      </c>
      <c r="C69" s="54" t="s">
        <v>7</v>
      </c>
      <c r="D69" s="55"/>
      <c r="E69" s="56">
        <v>0.88842</v>
      </c>
      <c r="F69" s="56">
        <v>0.89998</v>
      </c>
      <c r="G69" s="56">
        <v>0.8941</v>
      </c>
      <c r="H69" s="57">
        <v>0.62495</v>
      </c>
    </row>
    <row r="70" ht="18.75" customHeight="1">
      <c r="A70" s="1"/>
      <c r="B70" s="58"/>
      <c r="C70" s="59" t="s">
        <v>8</v>
      </c>
      <c r="D70" s="60" t="s">
        <v>9</v>
      </c>
      <c r="E70" s="61">
        <v>0.88793</v>
      </c>
      <c r="F70" s="61">
        <v>0.90085</v>
      </c>
      <c r="G70" s="61">
        <v>0.8943</v>
      </c>
      <c r="H70" s="62">
        <v>0.62364</v>
      </c>
    </row>
    <row r="71" ht="18.75" customHeight="1">
      <c r="A71" s="1"/>
      <c r="B71" s="58"/>
      <c r="C71" s="63"/>
      <c r="D71" s="60" t="s">
        <v>10</v>
      </c>
      <c r="E71" s="61">
        <v>0.88752</v>
      </c>
      <c r="F71" s="61">
        <v>0.89833</v>
      </c>
      <c r="G71" s="61">
        <v>0.89284</v>
      </c>
      <c r="H71" s="62">
        <v>0.6246</v>
      </c>
    </row>
    <row r="72" ht="18.75" customHeight="1">
      <c r="A72" s="1"/>
      <c r="B72" s="58"/>
      <c r="C72" s="63"/>
      <c r="D72" s="60" t="s">
        <v>11</v>
      </c>
      <c r="E72" s="61">
        <v>0.88806</v>
      </c>
      <c r="F72" s="61">
        <v>0.89994</v>
      </c>
      <c r="G72" s="61">
        <v>0.89389</v>
      </c>
      <c r="H72" s="62">
        <v>0.62422</v>
      </c>
    </row>
    <row r="73" ht="18.75" customHeight="1">
      <c r="A73" s="1"/>
      <c r="B73" s="58"/>
      <c r="C73" s="63"/>
      <c r="D73" s="60" t="s">
        <v>12</v>
      </c>
      <c r="E73" s="61">
        <v>0.89322</v>
      </c>
      <c r="F73" s="61">
        <v>0.90095</v>
      </c>
      <c r="G73" s="61">
        <v>0.89703</v>
      </c>
      <c r="H73" s="62">
        <v>0.63352</v>
      </c>
    </row>
    <row r="74" ht="18.75" customHeight="1">
      <c r="A74" s="1"/>
      <c r="B74" s="58"/>
      <c r="C74" s="63"/>
      <c r="D74" s="60" t="s">
        <v>13</v>
      </c>
      <c r="E74" s="61">
        <v>0.89176</v>
      </c>
      <c r="F74" s="61">
        <v>0.89665</v>
      </c>
      <c r="G74" s="61">
        <v>0.89417</v>
      </c>
      <c r="H74" s="62">
        <v>0.63158</v>
      </c>
    </row>
    <row r="75" ht="18.75" customHeight="1">
      <c r="A75" s="1"/>
      <c r="B75" s="58"/>
      <c r="C75" s="63"/>
      <c r="D75" s="60" t="s">
        <v>14</v>
      </c>
      <c r="E75" s="61">
        <v>0.88591</v>
      </c>
      <c r="F75" s="61">
        <v>0.9033</v>
      </c>
      <c r="G75" s="61">
        <v>0.89443</v>
      </c>
      <c r="H75" s="62">
        <v>0.62259</v>
      </c>
    </row>
    <row r="76" ht="18.75" customHeight="1">
      <c r="A76" s="1"/>
      <c r="B76" s="58"/>
      <c r="C76" s="63"/>
      <c r="D76" s="60" t="s">
        <v>15</v>
      </c>
      <c r="E76" s="61">
        <v>0.88743</v>
      </c>
      <c r="F76" s="61">
        <v>0.9015</v>
      </c>
      <c r="G76" s="61">
        <v>0.89434</v>
      </c>
      <c r="H76" s="62">
        <v>0.62093</v>
      </c>
    </row>
    <row r="77" ht="18.75" customHeight="1">
      <c r="A77" s="1"/>
      <c r="B77" s="58"/>
      <c r="C77" s="64"/>
      <c r="D77" s="65" t="s">
        <v>16</v>
      </c>
      <c r="E77" s="66">
        <v>0.88503</v>
      </c>
      <c r="F77" s="66">
        <v>0.89786</v>
      </c>
      <c r="G77" s="66">
        <v>0.89134</v>
      </c>
      <c r="H77" s="67">
        <v>0.61755</v>
      </c>
    </row>
    <row r="78" ht="18.75" customHeight="1">
      <c r="A78" s="1"/>
      <c r="B78" s="58"/>
      <c r="C78" s="59" t="s">
        <v>17</v>
      </c>
      <c r="D78" s="60" t="s">
        <v>18</v>
      </c>
      <c r="E78" s="61">
        <v>0.90102</v>
      </c>
      <c r="F78" s="61">
        <v>0.9186</v>
      </c>
      <c r="G78" s="61">
        <v>0.90968</v>
      </c>
      <c r="H78" s="62">
        <v>0.63798</v>
      </c>
    </row>
    <row r="79" ht="18.75" customHeight="1">
      <c r="A79" s="1"/>
      <c r="B79" s="68"/>
      <c r="C79" s="69"/>
      <c r="D79" s="70" t="s">
        <v>19</v>
      </c>
      <c r="E79" s="71">
        <v>0.87583</v>
      </c>
      <c r="F79" s="71">
        <v>0.88136</v>
      </c>
      <c r="G79" s="71">
        <v>0.87852</v>
      </c>
      <c r="H79" s="72">
        <v>0.61193</v>
      </c>
    </row>
    <row r="80" ht="18.75" customHeight="1">
      <c r="A80" s="1"/>
      <c r="B80" s="166" t="s">
        <v>46</v>
      </c>
      <c r="C80" s="50" t="s">
        <v>7</v>
      </c>
      <c r="D80" s="51"/>
      <c r="E80" s="191">
        <v>0.89367</v>
      </c>
      <c r="F80" s="192">
        <v>0.90164</v>
      </c>
      <c r="G80" s="192">
        <v>0.89758</v>
      </c>
      <c r="H80" s="193">
        <v>0.6315</v>
      </c>
    </row>
    <row r="81" ht="18.75" customHeight="1">
      <c r="A81" s="1"/>
      <c r="B81" s="19"/>
      <c r="C81" s="20" t="s">
        <v>8</v>
      </c>
      <c r="D81" s="21" t="s">
        <v>9</v>
      </c>
      <c r="E81" s="185">
        <v>0.89197</v>
      </c>
      <c r="F81" s="186">
        <v>0.90096</v>
      </c>
      <c r="G81" s="186">
        <v>0.8964</v>
      </c>
      <c r="H81" s="187">
        <v>0.63454</v>
      </c>
    </row>
    <row r="82" ht="18.75" customHeight="1">
      <c r="A82" s="1"/>
      <c r="B82" s="19"/>
      <c r="C82" s="26"/>
      <c r="D82" s="27" t="s">
        <v>10</v>
      </c>
      <c r="E82" s="182">
        <v>0.89235</v>
      </c>
      <c r="F82" s="183">
        <v>0.90052</v>
      </c>
      <c r="G82" s="183">
        <v>0.89637</v>
      </c>
      <c r="H82" s="184">
        <v>0.62683</v>
      </c>
    </row>
    <row r="83" ht="18.75" customHeight="1">
      <c r="A83" s="1"/>
      <c r="B83" s="19"/>
      <c r="C83" s="26"/>
      <c r="D83" s="27" t="s">
        <v>11</v>
      </c>
      <c r="E83" s="182">
        <v>0.89415</v>
      </c>
      <c r="F83" s="183">
        <v>0.90094</v>
      </c>
      <c r="G83" s="183">
        <v>0.89746</v>
      </c>
      <c r="H83" s="184">
        <v>0.63599</v>
      </c>
    </row>
    <row r="84" ht="18.75" customHeight="1">
      <c r="A84" s="1"/>
      <c r="B84" s="19"/>
      <c r="C84" s="26"/>
      <c r="D84" s="27" t="s">
        <v>12</v>
      </c>
      <c r="E84" s="182">
        <v>0.89086</v>
      </c>
      <c r="F84" s="183">
        <v>0.90085</v>
      </c>
      <c r="G84" s="183">
        <v>0.89579</v>
      </c>
      <c r="H84" s="184">
        <v>0.6299</v>
      </c>
    </row>
    <row r="85" ht="18.75" customHeight="1">
      <c r="A85" s="1"/>
      <c r="B85" s="19"/>
      <c r="C85" s="26"/>
      <c r="D85" s="27" t="s">
        <v>13</v>
      </c>
      <c r="E85" s="182">
        <v>0.89492</v>
      </c>
      <c r="F85" s="183">
        <v>0.89797</v>
      </c>
      <c r="G85" s="183">
        <v>0.89641</v>
      </c>
      <c r="H85" s="184">
        <v>0.63637</v>
      </c>
    </row>
    <row r="86" ht="18.75" customHeight="1">
      <c r="A86" s="1"/>
      <c r="B86" s="19"/>
      <c r="C86" s="26"/>
      <c r="D86" s="27" t="s">
        <v>14</v>
      </c>
      <c r="E86" s="182">
        <v>0.89939</v>
      </c>
      <c r="F86" s="183">
        <v>0.90716</v>
      </c>
      <c r="G86" s="183">
        <v>0.90317</v>
      </c>
      <c r="H86" s="184">
        <v>0.63532</v>
      </c>
    </row>
    <row r="87" ht="18.75" customHeight="1">
      <c r="A87" s="1"/>
      <c r="B87" s="19"/>
      <c r="C87" s="26"/>
      <c r="D87" s="27" t="s">
        <v>15</v>
      </c>
      <c r="E87" s="182">
        <v>0.89293</v>
      </c>
      <c r="F87" s="183">
        <v>0.90411</v>
      </c>
      <c r="G87" s="183">
        <v>0.89842</v>
      </c>
      <c r="H87" s="184">
        <v>0.62846</v>
      </c>
    </row>
    <row r="88" ht="18.75" customHeight="1">
      <c r="A88" s="1"/>
      <c r="B88" s="19"/>
      <c r="C88" s="32"/>
      <c r="D88" s="33" t="s">
        <v>16</v>
      </c>
      <c r="E88" s="188">
        <v>0.89247</v>
      </c>
      <c r="F88" s="189">
        <v>0.90016</v>
      </c>
      <c r="G88" s="189">
        <v>0.89624</v>
      </c>
      <c r="H88" s="190">
        <v>0.62346</v>
      </c>
    </row>
    <row r="89" ht="18.75" customHeight="1">
      <c r="A89" s="1"/>
      <c r="B89" s="19"/>
      <c r="C89" s="20" t="s">
        <v>17</v>
      </c>
      <c r="D89" s="21" t="s">
        <v>18</v>
      </c>
      <c r="E89" s="185">
        <v>0.9056</v>
      </c>
      <c r="F89" s="186">
        <v>0.91998</v>
      </c>
      <c r="G89" s="186">
        <v>0.9127</v>
      </c>
      <c r="H89" s="187">
        <v>0.64775</v>
      </c>
    </row>
    <row r="90" ht="18.75" customHeight="1">
      <c r="A90" s="1"/>
      <c r="B90" s="37"/>
      <c r="C90" s="52"/>
      <c r="D90" s="49" t="s">
        <v>19</v>
      </c>
      <c r="E90" s="194">
        <v>0.88174</v>
      </c>
      <c r="F90" s="195">
        <v>0.88329</v>
      </c>
      <c r="G90" s="195">
        <v>0.88246</v>
      </c>
      <c r="H90" s="196">
        <v>0.61526</v>
      </c>
    </row>
    <row r="91">
      <c r="A91" s="73"/>
      <c r="B91" s="198"/>
      <c r="C91" s="2"/>
      <c r="D91" s="2"/>
    </row>
    <row r="92">
      <c r="A92" s="73"/>
      <c r="B92" s="198"/>
      <c r="C92" s="2"/>
      <c r="D92" s="2"/>
    </row>
    <row r="93">
      <c r="A93" s="73"/>
      <c r="B93" s="198"/>
      <c r="C93" s="2"/>
      <c r="D93" s="2"/>
    </row>
    <row r="94">
      <c r="A94" s="73"/>
      <c r="B94" s="198"/>
      <c r="C94" s="2"/>
      <c r="D94" s="2"/>
    </row>
    <row r="95">
      <c r="A95" s="73"/>
      <c r="B95" s="198"/>
      <c r="C95" s="2"/>
      <c r="D95" s="2"/>
    </row>
    <row r="96">
      <c r="A96" s="73"/>
      <c r="B96" s="198"/>
      <c r="C96" s="2"/>
      <c r="D96" s="2"/>
    </row>
    <row r="97">
      <c r="A97" s="73"/>
      <c r="B97" s="198"/>
      <c r="C97" s="2"/>
      <c r="D97" s="2"/>
    </row>
    <row r="98">
      <c r="A98" s="73"/>
      <c r="B98" s="198"/>
      <c r="C98" s="2"/>
      <c r="D98" s="2"/>
    </row>
    <row r="99">
      <c r="A99" s="73"/>
      <c r="B99" s="198"/>
      <c r="C99" s="2"/>
      <c r="D99" s="2"/>
    </row>
    <row r="100">
      <c r="A100" s="73"/>
      <c r="B100" s="198"/>
      <c r="C100" s="2"/>
      <c r="D100" s="2"/>
    </row>
    <row r="101">
      <c r="A101" s="73"/>
      <c r="B101" s="198"/>
      <c r="C101" s="2"/>
      <c r="D101" s="2"/>
    </row>
    <row r="102">
      <c r="A102" s="73"/>
      <c r="B102" s="198"/>
      <c r="C102" s="2"/>
      <c r="D102" s="2"/>
    </row>
    <row r="103">
      <c r="A103" s="73"/>
      <c r="B103" s="198"/>
      <c r="C103" s="2"/>
      <c r="D103" s="2"/>
    </row>
    <row r="104">
      <c r="A104" s="73"/>
      <c r="B104" s="198"/>
      <c r="C104" s="2"/>
      <c r="D104" s="2"/>
    </row>
    <row r="105">
      <c r="A105" s="73"/>
      <c r="B105" s="198"/>
      <c r="C105" s="2"/>
      <c r="D105" s="2"/>
    </row>
    <row r="106">
      <c r="A106" s="73"/>
      <c r="B106" s="198"/>
      <c r="C106" s="2"/>
      <c r="D106" s="2"/>
    </row>
    <row r="107">
      <c r="A107" s="73"/>
      <c r="B107" s="198"/>
      <c r="C107" s="2"/>
      <c r="D107" s="2"/>
    </row>
    <row r="108">
      <c r="A108" s="73"/>
      <c r="B108" s="198"/>
      <c r="C108" s="2"/>
      <c r="D108" s="2"/>
    </row>
    <row r="109">
      <c r="A109" s="73"/>
      <c r="B109" s="198"/>
      <c r="C109" s="2"/>
      <c r="D109" s="2"/>
    </row>
    <row r="110">
      <c r="A110" s="73"/>
      <c r="B110" s="198"/>
      <c r="C110" s="2"/>
      <c r="D110" s="2"/>
    </row>
    <row r="111">
      <c r="A111" s="73"/>
      <c r="B111" s="198"/>
      <c r="C111" s="2"/>
      <c r="D111" s="2"/>
    </row>
    <row r="112">
      <c r="A112" s="73"/>
      <c r="B112" s="198"/>
      <c r="C112" s="2"/>
      <c r="D112" s="2"/>
    </row>
    <row r="113">
      <c r="A113" s="73"/>
      <c r="B113" s="198"/>
      <c r="C113" s="2"/>
      <c r="D113" s="2"/>
    </row>
    <row r="114">
      <c r="A114" s="73"/>
      <c r="B114" s="198"/>
      <c r="C114" s="2"/>
      <c r="D114" s="2"/>
    </row>
    <row r="115">
      <c r="A115" s="73"/>
      <c r="B115" s="198"/>
      <c r="C115" s="2"/>
      <c r="D115" s="2"/>
    </row>
    <row r="116">
      <c r="A116" s="73"/>
      <c r="B116" s="198"/>
      <c r="C116" s="2"/>
      <c r="D116" s="2"/>
    </row>
    <row r="117">
      <c r="A117" s="73"/>
      <c r="B117" s="198"/>
      <c r="C117" s="2"/>
      <c r="D117" s="2"/>
    </row>
    <row r="118">
      <c r="A118" s="73"/>
      <c r="B118" s="198"/>
      <c r="C118" s="2"/>
      <c r="D118" s="2"/>
    </row>
    <row r="119">
      <c r="A119" s="73"/>
      <c r="B119" s="198"/>
      <c r="C119" s="2"/>
      <c r="D119" s="2"/>
    </row>
    <row r="120">
      <c r="A120" s="73"/>
      <c r="B120" s="198"/>
      <c r="C120" s="2"/>
      <c r="D120" s="2"/>
    </row>
    <row r="121">
      <c r="A121" s="73"/>
      <c r="B121" s="198"/>
      <c r="C121" s="2"/>
      <c r="D121" s="2"/>
    </row>
    <row r="122">
      <c r="A122" s="73"/>
      <c r="B122" s="198"/>
      <c r="C122" s="2"/>
      <c r="D122" s="2"/>
    </row>
    <row r="123">
      <c r="A123" s="73"/>
      <c r="B123" s="198"/>
      <c r="C123" s="2"/>
      <c r="D123" s="2"/>
    </row>
    <row r="124">
      <c r="A124" s="73"/>
      <c r="B124" s="198"/>
      <c r="C124" s="2"/>
      <c r="D124" s="2"/>
    </row>
    <row r="125">
      <c r="A125" s="73"/>
      <c r="B125" s="198"/>
      <c r="C125" s="2"/>
      <c r="D125" s="2"/>
    </row>
    <row r="126">
      <c r="A126" s="73"/>
      <c r="B126" s="198"/>
      <c r="C126" s="2"/>
      <c r="D126" s="2"/>
    </row>
    <row r="127">
      <c r="A127" s="73"/>
      <c r="B127" s="198"/>
      <c r="C127" s="2"/>
      <c r="D127" s="2"/>
    </row>
    <row r="128">
      <c r="A128" s="73"/>
      <c r="B128" s="198"/>
      <c r="C128" s="2"/>
      <c r="D128" s="2"/>
    </row>
    <row r="129">
      <c r="A129" s="73"/>
      <c r="B129" s="198"/>
      <c r="C129" s="2"/>
      <c r="D129" s="2"/>
    </row>
    <row r="130">
      <c r="A130" s="73"/>
      <c r="B130" s="198"/>
      <c r="C130" s="2"/>
      <c r="D130" s="2"/>
    </row>
    <row r="131">
      <c r="A131" s="73"/>
      <c r="B131" s="198"/>
      <c r="C131" s="2"/>
      <c r="D131" s="2"/>
    </row>
    <row r="132">
      <c r="A132" s="73"/>
      <c r="B132" s="198"/>
      <c r="C132" s="2"/>
      <c r="D132" s="2"/>
    </row>
    <row r="133">
      <c r="A133" s="73"/>
      <c r="B133" s="198"/>
      <c r="C133" s="2"/>
      <c r="D133" s="2"/>
    </row>
    <row r="134">
      <c r="A134" s="73"/>
      <c r="B134" s="198"/>
      <c r="C134" s="2"/>
      <c r="D134" s="2"/>
    </row>
    <row r="135">
      <c r="A135" s="73"/>
      <c r="B135" s="198"/>
      <c r="C135" s="2"/>
      <c r="D135" s="2"/>
    </row>
    <row r="136">
      <c r="A136" s="73"/>
      <c r="B136" s="198"/>
      <c r="C136" s="2"/>
      <c r="D136" s="2"/>
    </row>
    <row r="137">
      <c r="A137" s="73"/>
      <c r="B137" s="198"/>
      <c r="C137" s="2"/>
      <c r="D137" s="2"/>
    </row>
    <row r="138">
      <c r="A138" s="73"/>
      <c r="B138" s="198"/>
      <c r="C138" s="2"/>
      <c r="D138" s="2"/>
    </row>
    <row r="139">
      <c r="A139" s="73"/>
      <c r="B139" s="198"/>
      <c r="C139" s="2"/>
      <c r="D139" s="2"/>
    </row>
    <row r="140">
      <c r="A140" s="73"/>
      <c r="B140" s="198"/>
      <c r="C140" s="2"/>
      <c r="D140" s="2"/>
    </row>
    <row r="141">
      <c r="A141" s="73"/>
      <c r="B141" s="198"/>
      <c r="C141" s="2"/>
      <c r="D141" s="2"/>
    </row>
    <row r="142">
      <c r="A142" s="73"/>
      <c r="B142" s="198"/>
      <c r="C142" s="2"/>
      <c r="D142" s="2"/>
    </row>
    <row r="143">
      <c r="A143" s="73"/>
      <c r="B143" s="198"/>
      <c r="C143" s="2"/>
      <c r="D143" s="2"/>
    </row>
    <row r="144">
      <c r="A144" s="73"/>
      <c r="B144" s="198"/>
      <c r="C144" s="2"/>
      <c r="D144" s="2"/>
    </row>
    <row r="145">
      <c r="A145" s="73"/>
      <c r="B145" s="198"/>
      <c r="C145" s="2"/>
      <c r="D145" s="2"/>
    </row>
    <row r="146">
      <c r="A146" s="73"/>
      <c r="B146" s="198"/>
      <c r="C146" s="2"/>
      <c r="D146" s="2"/>
    </row>
    <row r="147">
      <c r="A147" s="73"/>
      <c r="B147" s="198"/>
      <c r="C147" s="2"/>
      <c r="D147" s="2"/>
    </row>
    <row r="148">
      <c r="A148" s="73"/>
      <c r="B148" s="198"/>
      <c r="C148" s="2"/>
      <c r="D148" s="2"/>
    </row>
    <row r="149">
      <c r="A149" s="73"/>
      <c r="B149" s="198"/>
      <c r="C149" s="2"/>
      <c r="D149" s="2"/>
    </row>
    <row r="150">
      <c r="A150" s="73"/>
      <c r="B150" s="198"/>
      <c r="C150" s="2"/>
      <c r="D150" s="2"/>
    </row>
    <row r="151">
      <c r="A151" s="73"/>
      <c r="B151" s="198"/>
      <c r="C151" s="2"/>
      <c r="D151" s="2"/>
    </row>
    <row r="152">
      <c r="A152" s="73"/>
      <c r="B152" s="198"/>
      <c r="C152" s="2"/>
      <c r="D152" s="2"/>
    </row>
    <row r="153">
      <c r="A153" s="73"/>
      <c r="B153" s="198"/>
      <c r="C153" s="2"/>
      <c r="D153" s="2"/>
    </row>
    <row r="154">
      <c r="A154" s="73"/>
      <c r="B154" s="198"/>
      <c r="C154" s="2"/>
      <c r="D154" s="2"/>
    </row>
    <row r="155">
      <c r="A155" s="73"/>
      <c r="B155" s="198"/>
      <c r="C155" s="2"/>
      <c r="D155" s="2"/>
    </row>
    <row r="156">
      <c r="A156" s="73"/>
      <c r="B156" s="198"/>
      <c r="C156" s="2"/>
      <c r="D156" s="2"/>
    </row>
    <row r="157">
      <c r="A157" s="73"/>
      <c r="B157" s="198"/>
      <c r="C157" s="2"/>
      <c r="D157" s="2"/>
    </row>
    <row r="158">
      <c r="A158" s="73"/>
      <c r="B158" s="198"/>
      <c r="C158" s="2"/>
      <c r="D158" s="2"/>
    </row>
    <row r="159">
      <c r="A159" s="73"/>
      <c r="B159" s="198"/>
      <c r="C159" s="2"/>
      <c r="D159" s="2"/>
    </row>
    <row r="160">
      <c r="A160" s="73"/>
      <c r="B160" s="198"/>
      <c r="C160" s="2"/>
      <c r="D160" s="2"/>
    </row>
    <row r="161">
      <c r="A161" s="73"/>
      <c r="B161" s="198"/>
      <c r="C161" s="2"/>
      <c r="D161" s="2"/>
    </row>
    <row r="162">
      <c r="A162" s="73"/>
      <c r="B162" s="198"/>
      <c r="C162" s="2"/>
      <c r="D162" s="2"/>
    </row>
    <row r="163">
      <c r="A163" s="73"/>
      <c r="B163" s="198"/>
      <c r="C163" s="2"/>
      <c r="D163" s="2"/>
    </row>
    <row r="164">
      <c r="A164" s="73"/>
      <c r="B164" s="198"/>
      <c r="C164" s="2"/>
      <c r="D164" s="2"/>
    </row>
    <row r="165">
      <c r="A165" s="73"/>
      <c r="B165" s="198"/>
      <c r="C165" s="2"/>
      <c r="D165" s="2"/>
    </row>
    <row r="166">
      <c r="A166" s="73"/>
      <c r="B166" s="198"/>
      <c r="C166" s="2"/>
      <c r="D166" s="2"/>
    </row>
    <row r="167">
      <c r="A167" s="73"/>
      <c r="B167" s="198"/>
      <c r="C167" s="2"/>
      <c r="D167" s="2"/>
    </row>
    <row r="168">
      <c r="A168" s="73"/>
      <c r="B168" s="198"/>
      <c r="C168" s="2"/>
      <c r="D168" s="2"/>
    </row>
    <row r="169">
      <c r="A169" s="73"/>
      <c r="B169" s="198"/>
      <c r="C169" s="2"/>
      <c r="D169" s="2"/>
    </row>
    <row r="170">
      <c r="A170" s="73"/>
      <c r="B170" s="198"/>
      <c r="C170" s="2"/>
      <c r="D170" s="2"/>
    </row>
    <row r="171">
      <c r="A171" s="73"/>
      <c r="B171" s="198"/>
      <c r="C171" s="2"/>
      <c r="D171" s="2"/>
    </row>
    <row r="172">
      <c r="A172" s="73"/>
      <c r="B172" s="198"/>
      <c r="C172" s="2"/>
      <c r="D172" s="2"/>
    </row>
    <row r="173">
      <c r="A173" s="73"/>
      <c r="B173" s="198"/>
      <c r="C173" s="2"/>
      <c r="D173" s="2"/>
    </row>
    <row r="174">
      <c r="A174" s="73"/>
      <c r="B174" s="198"/>
      <c r="C174" s="2"/>
      <c r="D174" s="2"/>
    </row>
    <row r="175">
      <c r="A175" s="73"/>
      <c r="B175" s="198"/>
      <c r="C175" s="2"/>
      <c r="D175" s="2"/>
    </row>
    <row r="176">
      <c r="A176" s="73"/>
      <c r="B176" s="198"/>
      <c r="C176" s="2"/>
      <c r="D176" s="2"/>
    </row>
    <row r="177">
      <c r="A177" s="73"/>
      <c r="B177" s="198"/>
      <c r="C177" s="2"/>
      <c r="D177" s="2"/>
    </row>
    <row r="178">
      <c r="A178" s="73"/>
      <c r="B178" s="198"/>
      <c r="C178" s="2"/>
      <c r="D178" s="2"/>
    </row>
    <row r="179">
      <c r="A179" s="73"/>
      <c r="B179" s="198"/>
      <c r="C179" s="2"/>
      <c r="D179" s="2"/>
    </row>
    <row r="180">
      <c r="A180" s="73"/>
      <c r="B180" s="198"/>
      <c r="C180" s="2"/>
      <c r="D180" s="2"/>
    </row>
    <row r="181">
      <c r="A181" s="73"/>
      <c r="B181" s="198"/>
      <c r="C181" s="2"/>
      <c r="D181" s="2"/>
    </row>
    <row r="182">
      <c r="A182" s="73"/>
      <c r="B182" s="198"/>
      <c r="C182" s="2"/>
      <c r="D182" s="2"/>
    </row>
    <row r="183">
      <c r="A183" s="73"/>
      <c r="B183" s="198"/>
      <c r="C183" s="2"/>
      <c r="D183" s="2"/>
    </row>
    <row r="184">
      <c r="A184" s="73"/>
      <c r="B184" s="198"/>
      <c r="C184" s="2"/>
      <c r="D184" s="2"/>
    </row>
    <row r="185">
      <c r="A185" s="73"/>
      <c r="B185" s="198"/>
      <c r="C185" s="2"/>
      <c r="D185" s="2"/>
    </row>
    <row r="186">
      <c r="A186" s="73"/>
      <c r="B186" s="198"/>
      <c r="C186" s="2"/>
      <c r="D186" s="2"/>
    </row>
    <row r="187">
      <c r="A187" s="73"/>
      <c r="B187" s="198"/>
      <c r="C187" s="2"/>
      <c r="D187" s="2"/>
    </row>
    <row r="188">
      <c r="A188" s="73"/>
      <c r="B188" s="198"/>
      <c r="C188" s="2"/>
      <c r="D188" s="2"/>
    </row>
    <row r="189">
      <c r="A189" s="73"/>
      <c r="B189" s="198"/>
      <c r="C189" s="2"/>
      <c r="D189" s="2"/>
    </row>
    <row r="190">
      <c r="A190" s="73"/>
      <c r="B190" s="198"/>
      <c r="C190" s="2"/>
      <c r="D190" s="2"/>
    </row>
    <row r="191">
      <c r="A191" s="73"/>
      <c r="B191" s="198"/>
      <c r="C191" s="2"/>
      <c r="D191" s="2"/>
    </row>
    <row r="192">
      <c r="A192" s="73"/>
      <c r="B192" s="198"/>
      <c r="C192" s="2"/>
      <c r="D192" s="2"/>
    </row>
    <row r="193">
      <c r="A193" s="73"/>
      <c r="B193" s="198"/>
      <c r="C193" s="2"/>
      <c r="D193" s="2"/>
    </row>
    <row r="194">
      <c r="A194" s="73"/>
      <c r="B194" s="198"/>
      <c r="C194" s="2"/>
      <c r="D194" s="2"/>
    </row>
    <row r="195">
      <c r="A195" s="73"/>
      <c r="B195" s="198"/>
      <c r="C195" s="2"/>
      <c r="D195" s="2"/>
    </row>
    <row r="196">
      <c r="A196" s="73"/>
      <c r="B196" s="198"/>
      <c r="C196" s="2"/>
      <c r="D196" s="2"/>
    </row>
    <row r="197">
      <c r="A197" s="73"/>
      <c r="B197" s="198"/>
      <c r="C197" s="2"/>
      <c r="D197" s="2"/>
    </row>
    <row r="198">
      <c r="A198" s="73"/>
      <c r="B198" s="198"/>
      <c r="C198" s="2"/>
      <c r="D198" s="2"/>
    </row>
    <row r="199">
      <c r="A199" s="73"/>
      <c r="B199" s="198"/>
      <c r="C199" s="2"/>
      <c r="D199" s="2"/>
    </row>
    <row r="200">
      <c r="A200" s="73"/>
      <c r="B200" s="198"/>
      <c r="C200" s="2"/>
      <c r="D200" s="2"/>
    </row>
    <row r="201">
      <c r="A201" s="73"/>
      <c r="B201" s="198"/>
      <c r="C201" s="2"/>
      <c r="D201" s="2"/>
    </row>
    <row r="202">
      <c r="A202" s="73"/>
      <c r="B202" s="198"/>
      <c r="C202" s="2"/>
      <c r="D202" s="2"/>
    </row>
    <row r="203">
      <c r="A203" s="73"/>
      <c r="B203" s="198"/>
      <c r="C203" s="2"/>
      <c r="D203" s="2"/>
    </row>
    <row r="204">
      <c r="A204" s="73"/>
      <c r="B204" s="198"/>
      <c r="C204" s="2"/>
      <c r="D204" s="2"/>
    </row>
    <row r="205">
      <c r="A205" s="73"/>
      <c r="B205" s="198"/>
      <c r="C205" s="2"/>
      <c r="D205" s="2"/>
    </row>
    <row r="206">
      <c r="A206" s="73"/>
      <c r="B206" s="198"/>
      <c r="C206" s="2"/>
      <c r="D206" s="2"/>
    </row>
    <row r="207">
      <c r="A207" s="73"/>
      <c r="B207" s="198"/>
      <c r="C207" s="2"/>
      <c r="D207" s="2"/>
    </row>
    <row r="208">
      <c r="A208" s="73"/>
      <c r="B208" s="198"/>
      <c r="C208" s="2"/>
      <c r="D208" s="2"/>
    </row>
    <row r="209">
      <c r="A209" s="73"/>
      <c r="B209" s="198"/>
      <c r="C209" s="2"/>
      <c r="D209" s="2"/>
    </row>
    <row r="210">
      <c r="A210" s="73"/>
      <c r="B210" s="198"/>
      <c r="C210" s="2"/>
      <c r="D210" s="2"/>
    </row>
    <row r="211">
      <c r="A211" s="73"/>
      <c r="B211" s="198"/>
      <c r="C211" s="2"/>
      <c r="D211" s="2"/>
    </row>
    <row r="212">
      <c r="A212" s="73"/>
      <c r="B212" s="198"/>
      <c r="C212" s="2"/>
      <c r="D212" s="2"/>
    </row>
    <row r="213">
      <c r="A213" s="73"/>
      <c r="B213" s="198"/>
      <c r="C213" s="2"/>
      <c r="D213" s="2"/>
    </row>
    <row r="214">
      <c r="A214" s="73"/>
      <c r="B214" s="198"/>
      <c r="C214" s="2"/>
      <c r="D214" s="2"/>
    </row>
    <row r="215">
      <c r="A215" s="73"/>
      <c r="B215" s="198"/>
      <c r="C215" s="2"/>
      <c r="D215" s="2"/>
    </row>
    <row r="216">
      <c r="A216" s="73"/>
      <c r="B216" s="198"/>
      <c r="C216" s="2"/>
      <c r="D216" s="2"/>
    </row>
    <row r="217">
      <c r="A217" s="73"/>
      <c r="B217" s="198"/>
      <c r="C217" s="2"/>
      <c r="D217" s="2"/>
    </row>
    <row r="218">
      <c r="A218" s="73"/>
      <c r="B218" s="198"/>
      <c r="C218" s="2"/>
      <c r="D218" s="2"/>
    </row>
    <row r="219">
      <c r="A219" s="73"/>
      <c r="B219" s="198"/>
      <c r="C219" s="2"/>
      <c r="D219" s="2"/>
    </row>
    <row r="220">
      <c r="A220" s="73"/>
      <c r="B220" s="198"/>
      <c r="C220" s="2"/>
      <c r="D220" s="2"/>
    </row>
    <row r="221">
      <c r="A221" s="73"/>
      <c r="B221" s="198"/>
      <c r="C221" s="2"/>
      <c r="D221" s="2"/>
    </row>
    <row r="222">
      <c r="A222" s="73"/>
      <c r="B222" s="198"/>
      <c r="C222" s="2"/>
      <c r="D222" s="2"/>
    </row>
    <row r="223">
      <c r="A223" s="73"/>
      <c r="B223" s="198"/>
      <c r="C223" s="2"/>
      <c r="D223" s="2"/>
    </row>
    <row r="224">
      <c r="A224" s="73"/>
      <c r="B224" s="198"/>
      <c r="C224" s="2"/>
      <c r="D224" s="2"/>
    </row>
    <row r="225">
      <c r="A225" s="73"/>
      <c r="B225" s="198"/>
      <c r="C225" s="2"/>
      <c r="D225" s="2"/>
    </row>
    <row r="226">
      <c r="A226" s="73"/>
      <c r="B226" s="198"/>
      <c r="C226" s="2"/>
      <c r="D226" s="2"/>
    </row>
    <row r="227">
      <c r="A227" s="73"/>
      <c r="B227" s="198"/>
      <c r="C227" s="2"/>
      <c r="D227" s="2"/>
    </row>
    <row r="228">
      <c r="A228" s="73"/>
      <c r="B228" s="198"/>
      <c r="C228" s="2"/>
      <c r="D228" s="2"/>
    </row>
    <row r="229">
      <c r="A229" s="73"/>
      <c r="B229" s="198"/>
      <c r="C229" s="2"/>
      <c r="D229" s="2"/>
    </row>
    <row r="230">
      <c r="A230" s="73"/>
      <c r="B230" s="198"/>
      <c r="C230" s="2"/>
      <c r="D230" s="2"/>
    </row>
    <row r="231">
      <c r="A231" s="73"/>
      <c r="B231" s="198"/>
      <c r="C231" s="2"/>
      <c r="D231" s="2"/>
    </row>
    <row r="232">
      <c r="A232" s="73"/>
      <c r="B232" s="198"/>
      <c r="C232" s="2"/>
      <c r="D232" s="2"/>
    </row>
    <row r="233">
      <c r="A233" s="73"/>
      <c r="B233" s="198"/>
      <c r="C233" s="2"/>
      <c r="D233" s="2"/>
    </row>
    <row r="234">
      <c r="A234" s="73"/>
      <c r="B234" s="198"/>
      <c r="C234" s="2"/>
      <c r="D234" s="2"/>
    </row>
    <row r="235">
      <c r="A235" s="73"/>
      <c r="B235" s="198"/>
      <c r="C235" s="2"/>
      <c r="D235" s="2"/>
    </row>
    <row r="236">
      <c r="A236" s="73"/>
      <c r="B236" s="198"/>
      <c r="C236" s="2"/>
      <c r="D236" s="2"/>
    </row>
    <row r="237">
      <c r="A237" s="73"/>
      <c r="B237" s="198"/>
      <c r="C237" s="2"/>
      <c r="D237" s="2"/>
    </row>
    <row r="238">
      <c r="A238" s="73"/>
      <c r="B238" s="198"/>
      <c r="C238" s="2"/>
      <c r="D238" s="2"/>
    </row>
    <row r="239">
      <c r="A239" s="73"/>
      <c r="B239" s="198"/>
      <c r="C239" s="2"/>
      <c r="D239" s="2"/>
    </row>
    <row r="240">
      <c r="A240" s="73"/>
      <c r="B240" s="198"/>
      <c r="C240" s="2"/>
      <c r="D240" s="2"/>
    </row>
    <row r="241">
      <c r="A241" s="73"/>
      <c r="B241" s="198"/>
      <c r="C241" s="2"/>
      <c r="D241" s="2"/>
    </row>
    <row r="242">
      <c r="A242" s="73"/>
      <c r="B242" s="198"/>
      <c r="C242" s="2"/>
      <c r="D242" s="2"/>
    </row>
    <row r="243">
      <c r="A243" s="73"/>
      <c r="B243" s="198"/>
      <c r="C243" s="2"/>
      <c r="D243" s="2"/>
    </row>
    <row r="244">
      <c r="A244" s="73"/>
      <c r="B244" s="198"/>
      <c r="C244" s="2"/>
      <c r="D244" s="2"/>
    </row>
    <row r="245">
      <c r="A245" s="73"/>
      <c r="B245" s="198"/>
      <c r="C245" s="2"/>
      <c r="D245" s="2"/>
    </row>
    <row r="246">
      <c r="A246" s="73"/>
      <c r="B246" s="198"/>
      <c r="C246" s="2"/>
      <c r="D246" s="2"/>
    </row>
    <row r="247">
      <c r="A247" s="73"/>
      <c r="B247" s="198"/>
      <c r="C247" s="2"/>
      <c r="D247" s="2"/>
    </row>
    <row r="248">
      <c r="A248" s="73"/>
      <c r="B248" s="198"/>
      <c r="C248" s="2"/>
      <c r="D248" s="2"/>
    </row>
    <row r="249">
      <c r="A249" s="73"/>
      <c r="B249" s="198"/>
      <c r="C249" s="2"/>
      <c r="D249" s="2"/>
    </row>
    <row r="250">
      <c r="A250" s="73"/>
      <c r="B250" s="198"/>
      <c r="C250" s="2"/>
      <c r="D250" s="2"/>
    </row>
    <row r="251">
      <c r="A251" s="73"/>
      <c r="B251" s="198"/>
      <c r="C251" s="2"/>
      <c r="D251" s="2"/>
    </row>
    <row r="252">
      <c r="A252" s="73"/>
      <c r="B252" s="198"/>
      <c r="C252" s="2"/>
      <c r="D252" s="2"/>
    </row>
    <row r="253">
      <c r="A253" s="73"/>
      <c r="B253" s="198"/>
      <c r="C253" s="2"/>
      <c r="D253" s="2"/>
    </row>
    <row r="254">
      <c r="A254" s="73"/>
      <c r="B254" s="198"/>
      <c r="C254" s="2"/>
      <c r="D254" s="2"/>
    </row>
    <row r="255">
      <c r="A255" s="73"/>
      <c r="B255" s="198"/>
      <c r="C255" s="2"/>
      <c r="D255" s="2"/>
    </row>
    <row r="256">
      <c r="A256" s="73"/>
      <c r="B256" s="198"/>
      <c r="C256" s="2"/>
      <c r="D256" s="2"/>
    </row>
    <row r="257">
      <c r="A257" s="73"/>
      <c r="B257" s="198"/>
      <c r="C257" s="2"/>
      <c r="D257" s="2"/>
    </row>
    <row r="258">
      <c r="A258" s="73"/>
      <c r="B258" s="198"/>
      <c r="C258" s="2"/>
      <c r="D258" s="2"/>
    </row>
    <row r="259">
      <c r="A259" s="73"/>
      <c r="B259" s="198"/>
      <c r="C259" s="2"/>
      <c r="D259" s="2"/>
    </row>
    <row r="260">
      <c r="A260" s="73"/>
      <c r="B260" s="198"/>
      <c r="C260" s="2"/>
      <c r="D260" s="2"/>
    </row>
    <row r="261">
      <c r="A261" s="73"/>
      <c r="B261" s="198"/>
      <c r="C261" s="2"/>
      <c r="D261" s="2"/>
    </row>
    <row r="262">
      <c r="A262" s="73"/>
      <c r="B262" s="198"/>
      <c r="C262" s="2"/>
      <c r="D262" s="2"/>
    </row>
    <row r="263">
      <c r="A263" s="73"/>
      <c r="B263" s="198"/>
      <c r="C263" s="2"/>
      <c r="D263" s="2"/>
    </row>
    <row r="264">
      <c r="A264" s="73"/>
      <c r="B264" s="198"/>
      <c r="C264" s="2"/>
      <c r="D264" s="2"/>
    </row>
    <row r="265">
      <c r="A265" s="73"/>
      <c r="B265" s="198"/>
      <c r="C265" s="2"/>
      <c r="D265" s="2"/>
    </row>
    <row r="266">
      <c r="A266" s="73"/>
      <c r="B266" s="198"/>
      <c r="C266" s="2"/>
      <c r="D266" s="2"/>
    </row>
    <row r="267">
      <c r="A267" s="73"/>
      <c r="B267" s="198"/>
      <c r="C267" s="2"/>
      <c r="D267" s="2"/>
    </row>
    <row r="268">
      <c r="A268" s="73"/>
      <c r="B268" s="198"/>
      <c r="C268" s="2"/>
      <c r="D268" s="2"/>
    </row>
    <row r="269">
      <c r="A269" s="73"/>
      <c r="B269" s="198"/>
      <c r="C269" s="2"/>
      <c r="D269" s="2"/>
    </row>
    <row r="270">
      <c r="A270" s="73"/>
      <c r="B270" s="198"/>
      <c r="C270" s="2"/>
      <c r="D270" s="2"/>
    </row>
    <row r="271">
      <c r="A271" s="73"/>
      <c r="B271" s="198"/>
      <c r="C271" s="2"/>
      <c r="D271" s="2"/>
    </row>
    <row r="272">
      <c r="A272" s="73"/>
      <c r="B272" s="198"/>
      <c r="C272" s="2"/>
      <c r="D272" s="2"/>
    </row>
    <row r="273">
      <c r="A273" s="73"/>
      <c r="B273" s="198"/>
      <c r="C273" s="2"/>
      <c r="D273" s="2"/>
    </row>
    <row r="274">
      <c r="A274" s="73"/>
      <c r="B274" s="198"/>
      <c r="C274" s="2"/>
      <c r="D274" s="2"/>
    </row>
    <row r="275">
      <c r="A275" s="73"/>
      <c r="B275" s="198"/>
      <c r="C275" s="2"/>
      <c r="D275" s="2"/>
    </row>
    <row r="276">
      <c r="A276" s="73"/>
      <c r="B276" s="198"/>
      <c r="C276" s="2"/>
      <c r="D276" s="2"/>
    </row>
    <row r="277">
      <c r="A277" s="73"/>
      <c r="B277" s="198"/>
      <c r="C277" s="2"/>
      <c r="D277" s="2"/>
    </row>
    <row r="278">
      <c r="A278" s="73"/>
      <c r="B278" s="198"/>
      <c r="C278" s="2"/>
      <c r="D278" s="2"/>
    </row>
    <row r="279">
      <c r="A279" s="73"/>
      <c r="B279" s="198"/>
      <c r="C279" s="2"/>
      <c r="D279" s="2"/>
    </row>
    <row r="280">
      <c r="A280" s="73"/>
      <c r="B280" s="198"/>
      <c r="C280" s="2"/>
      <c r="D280" s="2"/>
    </row>
    <row r="281">
      <c r="A281" s="73"/>
      <c r="B281" s="198"/>
      <c r="C281" s="2"/>
      <c r="D281" s="2"/>
    </row>
    <row r="282">
      <c r="A282" s="73"/>
      <c r="B282" s="198"/>
      <c r="C282" s="2"/>
      <c r="D282" s="2"/>
    </row>
    <row r="283">
      <c r="A283" s="73"/>
      <c r="B283" s="198"/>
      <c r="C283" s="2"/>
      <c r="D283" s="2"/>
    </row>
    <row r="284">
      <c r="A284" s="73"/>
      <c r="B284" s="198"/>
      <c r="C284" s="2"/>
      <c r="D284" s="2"/>
    </row>
    <row r="285">
      <c r="A285" s="73"/>
      <c r="B285" s="198"/>
      <c r="C285" s="2"/>
      <c r="D285" s="2"/>
    </row>
    <row r="286">
      <c r="A286" s="73"/>
      <c r="B286" s="198"/>
      <c r="C286" s="2"/>
      <c r="D286" s="2"/>
    </row>
    <row r="287">
      <c r="A287" s="73"/>
      <c r="B287" s="198"/>
      <c r="C287" s="2"/>
      <c r="D287" s="2"/>
    </row>
    <row r="288">
      <c r="A288" s="73"/>
      <c r="B288" s="198"/>
      <c r="C288" s="2"/>
      <c r="D288" s="2"/>
    </row>
    <row r="289">
      <c r="A289" s="73"/>
      <c r="B289" s="198"/>
      <c r="C289" s="2"/>
      <c r="D289" s="2"/>
    </row>
    <row r="290">
      <c r="A290" s="73"/>
      <c r="B290" s="198"/>
      <c r="C290" s="2"/>
      <c r="D290" s="2"/>
    </row>
    <row r="291">
      <c r="A291" s="73"/>
      <c r="B291" s="198"/>
      <c r="C291" s="2"/>
      <c r="D291" s="2"/>
    </row>
    <row r="292">
      <c r="A292" s="73"/>
      <c r="B292" s="198"/>
      <c r="C292" s="2"/>
      <c r="D292" s="2"/>
    </row>
    <row r="293">
      <c r="A293" s="73"/>
      <c r="B293" s="198"/>
      <c r="C293" s="2"/>
      <c r="D293" s="2"/>
    </row>
    <row r="294">
      <c r="A294" s="73"/>
      <c r="B294" s="198"/>
      <c r="C294" s="2"/>
      <c r="D294" s="2"/>
    </row>
    <row r="295">
      <c r="A295" s="73"/>
      <c r="B295" s="198"/>
      <c r="C295" s="2"/>
      <c r="D295" s="2"/>
    </row>
    <row r="296">
      <c r="A296" s="73"/>
      <c r="B296" s="198"/>
      <c r="C296" s="2"/>
      <c r="D296" s="2"/>
    </row>
    <row r="297">
      <c r="A297" s="73"/>
      <c r="B297" s="198"/>
      <c r="C297" s="2"/>
      <c r="D297" s="2"/>
    </row>
    <row r="298">
      <c r="A298" s="73"/>
      <c r="B298" s="198"/>
      <c r="C298" s="2"/>
      <c r="D298" s="2"/>
    </row>
    <row r="299">
      <c r="A299" s="73"/>
      <c r="B299" s="198"/>
      <c r="C299" s="2"/>
      <c r="D299" s="2"/>
    </row>
    <row r="300">
      <c r="A300" s="73"/>
      <c r="B300" s="198"/>
      <c r="C300" s="2"/>
      <c r="D300" s="2"/>
    </row>
    <row r="301">
      <c r="A301" s="73"/>
      <c r="B301" s="198"/>
      <c r="C301" s="2"/>
      <c r="D301" s="2"/>
    </row>
    <row r="302">
      <c r="A302" s="73"/>
      <c r="B302" s="198"/>
      <c r="C302" s="2"/>
      <c r="D302" s="2"/>
    </row>
    <row r="303">
      <c r="A303" s="73"/>
      <c r="B303" s="198"/>
      <c r="C303" s="2"/>
      <c r="D303" s="2"/>
    </row>
    <row r="304">
      <c r="A304" s="73"/>
      <c r="B304" s="198"/>
      <c r="C304" s="2"/>
      <c r="D304" s="2"/>
    </row>
    <row r="305">
      <c r="A305" s="73"/>
      <c r="B305" s="198"/>
      <c r="C305" s="2"/>
      <c r="D305" s="2"/>
    </row>
    <row r="306">
      <c r="A306" s="73"/>
      <c r="B306" s="198"/>
      <c r="C306" s="2"/>
      <c r="D306" s="2"/>
    </row>
    <row r="307">
      <c r="A307" s="73"/>
      <c r="B307" s="198"/>
      <c r="C307" s="2"/>
      <c r="D307" s="2"/>
    </row>
    <row r="308">
      <c r="A308" s="73"/>
      <c r="B308" s="198"/>
      <c r="C308" s="2"/>
      <c r="D308" s="2"/>
    </row>
    <row r="309">
      <c r="A309" s="73"/>
      <c r="B309" s="198"/>
      <c r="C309" s="2"/>
      <c r="D309" s="2"/>
    </row>
    <row r="310">
      <c r="A310" s="73"/>
      <c r="B310" s="198"/>
      <c r="C310" s="2"/>
      <c r="D310" s="2"/>
    </row>
    <row r="311">
      <c r="A311" s="73"/>
      <c r="B311" s="198"/>
      <c r="C311" s="2"/>
      <c r="D311" s="2"/>
    </row>
    <row r="312">
      <c r="A312" s="73"/>
      <c r="B312" s="198"/>
      <c r="C312" s="2"/>
      <c r="D312" s="2"/>
    </row>
    <row r="313">
      <c r="A313" s="73"/>
      <c r="B313" s="198"/>
      <c r="C313" s="2"/>
      <c r="D313" s="2"/>
    </row>
    <row r="314">
      <c r="A314" s="73"/>
      <c r="B314" s="198"/>
      <c r="C314" s="2"/>
      <c r="D314" s="2"/>
    </row>
    <row r="315">
      <c r="A315" s="73"/>
      <c r="B315" s="198"/>
      <c r="C315" s="2"/>
      <c r="D315" s="2"/>
    </row>
    <row r="316">
      <c r="A316" s="73"/>
      <c r="B316" s="198"/>
      <c r="C316" s="2"/>
      <c r="D316" s="2"/>
    </row>
    <row r="317">
      <c r="A317" s="73"/>
      <c r="B317" s="198"/>
      <c r="C317" s="2"/>
      <c r="D317" s="2"/>
    </row>
    <row r="318">
      <c r="A318" s="73"/>
      <c r="B318" s="198"/>
      <c r="C318" s="2"/>
      <c r="D318" s="2"/>
    </row>
    <row r="319">
      <c r="A319" s="73"/>
      <c r="B319" s="198"/>
      <c r="C319" s="2"/>
      <c r="D319" s="2"/>
    </row>
    <row r="320">
      <c r="A320" s="73"/>
      <c r="B320" s="198"/>
      <c r="C320" s="2"/>
      <c r="D320" s="2"/>
    </row>
    <row r="321">
      <c r="A321" s="73"/>
      <c r="B321" s="198"/>
      <c r="C321" s="2"/>
      <c r="D321" s="2"/>
    </row>
    <row r="322">
      <c r="A322" s="73"/>
      <c r="B322" s="198"/>
      <c r="C322" s="2"/>
      <c r="D322" s="2"/>
    </row>
    <row r="323">
      <c r="A323" s="73"/>
      <c r="B323" s="198"/>
      <c r="C323" s="2"/>
      <c r="D323" s="2"/>
    </row>
    <row r="324">
      <c r="A324" s="73"/>
      <c r="B324" s="198"/>
      <c r="C324" s="2"/>
      <c r="D324" s="2"/>
    </row>
    <row r="325">
      <c r="A325" s="73"/>
      <c r="B325" s="198"/>
      <c r="C325" s="2"/>
      <c r="D325" s="2"/>
    </row>
    <row r="326">
      <c r="A326" s="73"/>
      <c r="B326" s="198"/>
      <c r="C326" s="2"/>
      <c r="D326" s="2"/>
    </row>
    <row r="327">
      <c r="A327" s="73"/>
      <c r="B327" s="198"/>
      <c r="C327" s="2"/>
      <c r="D327" s="2"/>
    </row>
    <row r="328">
      <c r="A328" s="73"/>
      <c r="B328" s="198"/>
      <c r="C328" s="2"/>
      <c r="D328" s="2"/>
    </row>
    <row r="329">
      <c r="A329" s="73"/>
      <c r="B329" s="198"/>
      <c r="C329" s="2"/>
      <c r="D329" s="2"/>
    </row>
    <row r="330">
      <c r="A330" s="73"/>
      <c r="B330" s="198"/>
      <c r="C330" s="2"/>
      <c r="D330" s="2"/>
    </row>
    <row r="331">
      <c r="A331" s="73"/>
      <c r="B331" s="198"/>
      <c r="C331" s="2"/>
      <c r="D331" s="2"/>
    </row>
    <row r="332">
      <c r="A332" s="73"/>
      <c r="B332" s="198"/>
      <c r="C332" s="2"/>
      <c r="D332" s="2"/>
    </row>
    <row r="333">
      <c r="A333" s="73"/>
      <c r="B333" s="198"/>
      <c r="C333" s="2"/>
      <c r="D333" s="2"/>
    </row>
    <row r="334">
      <c r="A334" s="73"/>
      <c r="B334" s="198"/>
      <c r="C334" s="2"/>
      <c r="D334" s="2"/>
    </row>
    <row r="335">
      <c r="A335" s="73"/>
      <c r="B335" s="198"/>
      <c r="C335" s="2"/>
      <c r="D335" s="2"/>
    </row>
    <row r="336">
      <c r="A336" s="73"/>
      <c r="B336" s="198"/>
      <c r="C336" s="2"/>
      <c r="D336" s="2"/>
    </row>
    <row r="337">
      <c r="A337" s="73"/>
      <c r="B337" s="198"/>
      <c r="C337" s="2"/>
      <c r="D337" s="2"/>
    </row>
    <row r="338">
      <c r="A338" s="73"/>
      <c r="B338" s="198"/>
      <c r="C338" s="2"/>
      <c r="D338" s="2"/>
    </row>
    <row r="339">
      <c r="A339" s="73"/>
      <c r="B339" s="198"/>
      <c r="C339" s="2"/>
      <c r="D339" s="2"/>
    </row>
    <row r="340">
      <c r="A340" s="73"/>
      <c r="B340" s="198"/>
      <c r="C340" s="2"/>
      <c r="D340" s="2"/>
    </row>
    <row r="341">
      <c r="A341" s="73"/>
      <c r="B341" s="198"/>
      <c r="C341" s="2"/>
      <c r="D341" s="2"/>
    </row>
    <row r="342">
      <c r="A342" s="73"/>
      <c r="B342" s="198"/>
      <c r="C342" s="2"/>
      <c r="D342" s="2"/>
    </row>
    <row r="343">
      <c r="A343" s="73"/>
      <c r="B343" s="198"/>
      <c r="C343" s="2"/>
      <c r="D343" s="2"/>
    </row>
    <row r="344">
      <c r="A344" s="73"/>
      <c r="B344" s="198"/>
      <c r="C344" s="2"/>
      <c r="D344" s="2"/>
    </row>
    <row r="345">
      <c r="A345" s="73"/>
      <c r="B345" s="198"/>
      <c r="C345" s="2"/>
      <c r="D345" s="2"/>
    </row>
    <row r="346">
      <c r="A346" s="73"/>
      <c r="B346" s="198"/>
      <c r="C346" s="2"/>
      <c r="D346" s="2"/>
    </row>
    <row r="347">
      <c r="A347" s="73"/>
      <c r="B347" s="198"/>
      <c r="C347" s="2"/>
      <c r="D347" s="2"/>
    </row>
    <row r="348">
      <c r="A348" s="73"/>
      <c r="B348" s="198"/>
      <c r="C348" s="2"/>
      <c r="D348" s="2"/>
    </row>
    <row r="349">
      <c r="A349" s="73"/>
      <c r="B349" s="198"/>
      <c r="C349" s="2"/>
      <c r="D349" s="2"/>
    </row>
    <row r="350">
      <c r="A350" s="73"/>
      <c r="B350" s="198"/>
      <c r="C350" s="2"/>
      <c r="D350" s="2"/>
    </row>
    <row r="351">
      <c r="A351" s="73"/>
      <c r="B351" s="198"/>
      <c r="C351" s="2"/>
      <c r="D351" s="2"/>
    </row>
    <row r="352">
      <c r="A352" s="73"/>
      <c r="B352" s="198"/>
      <c r="C352" s="2"/>
      <c r="D352" s="2"/>
    </row>
    <row r="353">
      <c r="A353" s="73"/>
      <c r="B353" s="198"/>
      <c r="C353" s="2"/>
      <c r="D353" s="2"/>
    </row>
    <row r="354">
      <c r="A354" s="73"/>
      <c r="B354" s="198"/>
      <c r="C354" s="2"/>
      <c r="D354" s="2"/>
    </row>
    <row r="355">
      <c r="A355" s="73"/>
      <c r="B355" s="198"/>
      <c r="C355" s="2"/>
      <c r="D355" s="2"/>
    </row>
    <row r="356">
      <c r="A356" s="73"/>
      <c r="B356" s="198"/>
      <c r="C356" s="2"/>
      <c r="D356" s="2"/>
    </row>
    <row r="357">
      <c r="A357" s="73"/>
      <c r="B357" s="198"/>
      <c r="C357" s="2"/>
      <c r="D357" s="2"/>
    </row>
    <row r="358">
      <c r="A358" s="73"/>
      <c r="B358" s="198"/>
      <c r="C358" s="2"/>
      <c r="D358" s="2"/>
    </row>
    <row r="359">
      <c r="A359" s="73"/>
      <c r="B359" s="198"/>
      <c r="C359" s="2"/>
      <c r="D359" s="2"/>
    </row>
    <row r="360">
      <c r="A360" s="73"/>
      <c r="B360" s="198"/>
      <c r="C360" s="2"/>
      <c r="D360" s="2"/>
    </row>
    <row r="361">
      <c r="A361" s="73"/>
      <c r="B361" s="198"/>
      <c r="C361" s="2"/>
      <c r="D361" s="2"/>
    </row>
    <row r="362">
      <c r="A362" s="73"/>
      <c r="B362" s="198"/>
      <c r="C362" s="2"/>
      <c r="D362" s="2"/>
    </row>
    <row r="363">
      <c r="A363" s="73"/>
      <c r="B363" s="198"/>
      <c r="C363" s="2"/>
      <c r="D363" s="2"/>
    </row>
    <row r="364">
      <c r="A364" s="73"/>
      <c r="B364" s="198"/>
      <c r="C364" s="2"/>
      <c r="D364" s="2"/>
    </row>
    <row r="365">
      <c r="A365" s="73"/>
      <c r="B365" s="198"/>
      <c r="C365" s="2"/>
      <c r="D365" s="2"/>
    </row>
    <row r="366">
      <c r="A366" s="73"/>
      <c r="B366" s="198"/>
      <c r="C366" s="2"/>
      <c r="D366" s="2"/>
    </row>
    <row r="367">
      <c r="A367" s="73"/>
      <c r="B367" s="198"/>
      <c r="C367" s="2"/>
      <c r="D367" s="2"/>
    </row>
    <row r="368">
      <c r="A368" s="73"/>
      <c r="B368" s="198"/>
      <c r="C368" s="2"/>
      <c r="D368" s="2"/>
    </row>
    <row r="369">
      <c r="A369" s="73"/>
      <c r="B369" s="198"/>
      <c r="C369" s="2"/>
      <c r="D369" s="2"/>
    </row>
    <row r="370">
      <c r="A370" s="73"/>
      <c r="B370" s="198"/>
      <c r="C370" s="2"/>
      <c r="D370" s="2"/>
    </row>
    <row r="371">
      <c r="A371" s="73"/>
      <c r="B371" s="198"/>
      <c r="C371" s="2"/>
      <c r="D371" s="2"/>
    </row>
    <row r="372">
      <c r="A372" s="73"/>
      <c r="B372" s="198"/>
      <c r="C372" s="2"/>
      <c r="D372" s="2"/>
    </row>
    <row r="373">
      <c r="A373" s="73"/>
      <c r="B373" s="198"/>
      <c r="C373" s="2"/>
      <c r="D373" s="2"/>
    </row>
    <row r="374">
      <c r="A374" s="73"/>
      <c r="B374" s="198"/>
      <c r="C374" s="2"/>
      <c r="D374" s="2"/>
    </row>
    <row r="375">
      <c r="A375" s="73"/>
      <c r="B375" s="198"/>
      <c r="C375" s="2"/>
      <c r="D375" s="2"/>
    </row>
    <row r="376">
      <c r="A376" s="73"/>
      <c r="B376" s="198"/>
      <c r="C376" s="2"/>
      <c r="D376" s="2"/>
    </row>
    <row r="377">
      <c r="A377" s="73"/>
      <c r="B377" s="198"/>
      <c r="C377" s="2"/>
      <c r="D377" s="2"/>
    </row>
    <row r="378">
      <c r="A378" s="73"/>
      <c r="B378" s="198"/>
      <c r="C378" s="2"/>
      <c r="D378" s="2"/>
    </row>
    <row r="379">
      <c r="A379" s="73"/>
      <c r="B379" s="198"/>
      <c r="C379" s="2"/>
      <c r="D379" s="2"/>
    </row>
    <row r="380">
      <c r="A380" s="73"/>
      <c r="B380" s="198"/>
      <c r="C380" s="2"/>
      <c r="D380" s="2"/>
    </row>
    <row r="381">
      <c r="A381" s="73"/>
      <c r="B381" s="198"/>
      <c r="C381" s="2"/>
      <c r="D381" s="2"/>
    </row>
    <row r="382">
      <c r="A382" s="73"/>
      <c r="B382" s="198"/>
      <c r="C382" s="2"/>
      <c r="D382" s="2"/>
    </row>
    <row r="383">
      <c r="A383" s="73"/>
      <c r="B383" s="198"/>
      <c r="C383" s="2"/>
      <c r="D383" s="2"/>
    </row>
    <row r="384">
      <c r="A384" s="73"/>
      <c r="B384" s="198"/>
      <c r="C384" s="2"/>
      <c r="D384" s="2"/>
    </row>
    <row r="385">
      <c r="A385" s="73"/>
      <c r="B385" s="198"/>
      <c r="C385" s="2"/>
      <c r="D385" s="2"/>
    </row>
    <row r="386">
      <c r="A386" s="73"/>
      <c r="B386" s="198"/>
      <c r="C386" s="2"/>
      <c r="D386" s="2"/>
    </row>
    <row r="387">
      <c r="A387" s="73"/>
      <c r="B387" s="198"/>
      <c r="C387" s="2"/>
      <c r="D387" s="2"/>
    </row>
    <row r="388">
      <c r="A388" s="73"/>
      <c r="B388" s="198"/>
      <c r="C388" s="2"/>
      <c r="D388" s="2"/>
    </row>
    <row r="389">
      <c r="A389" s="73"/>
      <c r="B389" s="198"/>
      <c r="C389" s="2"/>
      <c r="D389" s="2"/>
    </row>
    <row r="390">
      <c r="A390" s="73"/>
      <c r="B390" s="198"/>
      <c r="C390" s="2"/>
      <c r="D390" s="2"/>
    </row>
    <row r="391">
      <c r="A391" s="73"/>
      <c r="B391" s="198"/>
      <c r="C391" s="2"/>
      <c r="D391" s="2"/>
    </row>
    <row r="392">
      <c r="A392" s="73"/>
      <c r="B392" s="198"/>
      <c r="C392" s="2"/>
      <c r="D392" s="2"/>
    </row>
    <row r="393">
      <c r="A393" s="73"/>
      <c r="B393" s="198"/>
      <c r="C393" s="2"/>
      <c r="D393" s="2"/>
    </row>
    <row r="394">
      <c r="A394" s="73"/>
      <c r="B394" s="198"/>
      <c r="C394" s="2"/>
      <c r="D394" s="2"/>
    </row>
    <row r="395">
      <c r="A395" s="73"/>
      <c r="B395" s="198"/>
      <c r="C395" s="2"/>
      <c r="D395" s="2"/>
    </row>
    <row r="396">
      <c r="A396" s="73"/>
      <c r="B396" s="198"/>
      <c r="C396" s="2"/>
      <c r="D396" s="2"/>
    </row>
    <row r="397">
      <c r="A397" s="73"/>
      <c r="B397" s="198"/>
      <c r="C397" s="2"/>
      <c r="D397" s="2"/>
    </row>
    <row r="398">
      <c r="A398" s="73"/>
      <c r="B398" s="198"/>
      <c r="C398" s="2"/>
      <c r="D398" s="2"/>
    </row>
    <row r="399">
      <c r="A399" s="73"/>
      <c r="B399" s="198"/>
      <c r="C399" s="2"/>
      <c r="D399" s="2"/>
    </row>
    <row r="400">
      <c r="A400" s="73"/>
      <c r="B400" s="198"/>
      <c r="C400" s="2"/>
      <c r="D400" s="2"/>
    </row>
    <row r="401">
      <c r="A401" s="73"/>
      <c r="B401" s="198"/>
      <c r="C401" s="2"/>
      <c r="D401" s="2"/>
    </row>
    <row r="402">
      <c r="A402" s="73"/>
      <c r="B402" s="198"/>
      <c r="C402" s="2"/>
      <c r="D402" s="2"/>
    </row>
    <row r="403">
      <c r="A403" s="73"/>
      <c r="B403" s="198"/>
      <c r="C403" s="2"/>
      <c r="D403" s="2"/>
    </row>
    <row r="404">
      <c r="A404" s="73"/>
      <c r="B404" s="198"/>
      <c r="C404" s="2"/>
      <c r="D404" s="2"/>
    </row>
    <row r="405">
      <c r="A405" s="73"/>
      <c r="B405" s="198"/>
      <c r="C405" s="2"/>
      <c r="D405" s="2"/>
    </row>
    <row r="406">
      <c r="A406" s="73"/>
      <c r="B406" s="198"/>
      <c r="C406" s="2"/>
      <c r="D406" s="2"/>
    </row>
    <row r="407">
      <c r="A407" s="73"/>
      <c r="B407" s="198"/>
      <c r="C407" s="2"/>
      <c r="D407" s="2"/>
    </row>
    <row r="408">
      <c r="A408" s="73"/>
      <c r="B408" s="198"/>
      <c r="C408" s="2"/>
      <c r="D408" s="2"/>
    </row>
    <row r="409">
      <c r="A409" s="73"/>
      <c r="B409" s="198"/>
      <c r="C409" s="2"/>
      <c r="D409" s="2"/>
    </row>
    <row r="410">
      <c r="A410" s="73"/>
      <c r="B410" s="198"/>
      <c r="C410" s="2"/>
      <c r="D410" s="2"/>
    </row>
    <row r="411">
      <c r="A411" s="73"/>
      <c r="B411" s="198"/>
      <c r="C411" s="2"/>
      <c r="D411" s="2"/>
    </row>
    <row r="412">
      <c r="A412" s="73"/>
      <c r="B412" s="198"/>
      <c r="C412" s="2"/>
      <c r="D412" s="2"/>
    </row>
    <row r="413">
      <c r="A413" s="73"/>
      <c r="B413" s="198"/>
      <c r="C413" s="2"/>
      <c r="D413" s="2"/>
    </row>
    <row r="414">
      <c r="A414" s="73"/>
      <c r="B414" s="198"/>
      <c r="C414" s="2"/>
      <c r="D414" s="2"/>
    </row>
    <row r="415">
      <c r="A415" s="73"/>
      <c r="B415" s="198"/>
      <c r="C415" s="2"/>
      <c r="D415" s="2"/>
    </row>
    <row r="416">
      <c r="A416" s="73"/>
      <c r="B416" s="198"/>
      <c r="C416" s="2"/>
      <c r="D416" s="2"/>
    </row>
    <row r="417">
      <c r="A417" s="73"/>
      <c r="B417" s="198"/>
      <c r="C417" s="2"/>
      <c r="D417" s="2"/>
    </row>
    <row r="418">
      <c r="A418" s="73"/>
      <c r="B418" s="198"/>
      <c r="C418" s="2"/>
      <c r="D418" s="2"/>
    </row>
    <row r="419">
      <c r="A419" s="73"/>
      <c r="B419" s="198"/>
      <c r="C419" s="2"/>
      <c r="D419" s="2"/>
    </row>
    <row r="420">
      <c r="A420" s="73"/>
      <c r="B420" s="198"/>
      <c r="C420" s="2"/>
      <c r="D420" s="2"/>
    </row>
    <row r="421">
      <c r="A421" s="73"/>
      <c r="B421" s="198"/>
      <c r="C421" s="2"/>
      <c r="D421" s="2"/>
    </row>
    <row r="422">
      <c r="A422" s="73"/>
      <c r="B422" s="198"/>
      <c r="C422" s="2"/>
      <c r="D422" s="2"/>
    </row>
    <row r="423">
      <c r="A423" s="73"/>
      <c r="B423" s="198"/>
      <c r="C423" s="2"/>
      <c r="D423" s="2"/>
    </row>
    <row r="424">
      <c r="A424" s="73"/>
      <c r="B424" s="198"/>
      <c r="C424" s="2"/>
      <c r="D424" s="2"/>
    </row>
    <row r="425">
      <c r="A425" s="73"/>
      <c r="B425" s="198"/>
      <c r="C425" s="2"/>
      <c r="D425" s="2"/>
    </row>
    <row r="426">
      <c r="A426" s="73"/>
      <c r="B426" s="198"/>
      <c r="C426" s="2"/>
      <c r="D426" s="2"/>
    </row>
    <row r="427">
      <c r="A427" s="73"/>
      <c r="B427" s="198"/>
      <c r="C427" s="2"/>
      <c r="D427" s="2"/>
    </row>
    <row r="428">
      <c r="A428" s="73"/>
      <c r="B428" s="198"/>
      <c r="C428" s="2"/>
      <c r="D428" s="2"/>
    </row>
    <row r="429">
      <c r="A429" s="73"/>
      <c r="B429" s="198"/>
      <c r="C429" s="2"/>
      <c r="D429" s="2"/>
    </row>
    <row r="430">
      <c r="A430" s="73"/>
      <c r="B430" s="198"/>
      <c r="C430" s="2"/>
      <c r="D430" s="2"/>
    </row>
    <row r="431">
      <c r="A431" s="73"/>
      <c r="B431" s="198"/>
      <c r="C431" s="2"/>
      <c r="D431" s="2"/>
    </row>
    <row r="432">
      <c r="A432" s="73"/>
      <c r="B432" s="198"/>
      <c r="C432" s="2"/>
      <c r="D432" s="2"/>
    </row>
    <row r="433">
      <c r="A433" s="73"/>
      <c r="B433" s="198"/>
      <c r="C433" s="2"/>
      <c r="D433" s="2"/>
    </row>
    <row r="434">
      <c r="A434" s="73"/>
      <c r="B434" s="198"/>
      <c r="C434" s="2"/>
      <c r="D434" s="2"/>
    </row>
    <row r="435">
      <c r="A435" s="73"/>
      <c r="B435" s="198"/>
      <c r="C435" s="2"/>
      <c r="D435" s="2"/>
    </row>
    <row r="436">
      <c r="A436" s="73"/>
      <c r="B436" s="198"/>
      <c r="C436" s="2"/>
      <c r="D436" s="2"/>
    </row>
    <row r="437">
      <c r="A437" s="73"/>
      <c r="B437" s="198"/>
      <c r="C437" s="2"/>
      <c r="D437" s="2"/>
    </row>
    <row r="438">
      <c r="A438" s="73"/>
      <c r="B438" s="198"/>
      <c r="C438" s="2"/>
      <c r="D438" s="2"/>
    </row>
    <row r="439">
      <c r="A439" s="73"/>
      <c r="B439" s="198"/>
      <c r="C439" s="2"/>
      <c r="D439" s="2"/>
    </row>
    <row r="440">
      <c r="A440" s="73"/>
      <c r="B440" s="198"/>
      <c r="C440" s="2"/>
      <c r="D440" s="2"/>
    </row>
    <row r="441">
      <c r="A441" s="73"/>
      <c r="B441" s="198"/>
      <c r="C441" s="2"/>
      <c r="D441" s="2"/>
    </row>
    <row r="442">
      <c r="A442" s="73"/>
      <c r="B442" s="198"/>
      <c r="C442" s="2"/>
      <c r="D442" s="2"/>
    </row>
    <row r="443">
      <c r="A443" s="73"/>
      <c r="B443" s="198"/>
      <c r="C443" s="2"/>
      <c r="D443" s="2"/>
    </row>
    <row r="444">
      <c r="A444" s="73"/>
      <c r="B444" s="198"/>
      <c r="C444" s="2"/>
      <c r="D444" s="2"/>
    </row>
    <row r="445">
      <c r="A445" s="73"/>
      <c r="B445" s="198"/>
      <c r="C445" s="2"/>
      <c r="D445" s="2"/>
    </row>
    <row r="446">
      <c r="A446" s="73"/>
      <c r="B446" s="198"/>
      <c r="C446" s="2"/>
      <c r="D446" s="2"/>
    </row>
    <row r="447">
      <c r="A447" s="73"/>
      <c r="B447" s="198"/>
      <c r="C447" s="2"/>
      <c r="D447" s="2"/>
    </row>
    <row r="448">
      <c r="A448" s="73"/>
      <c r="B448" s="198"/>
      <c r="C448" s="2"/>
      <c r="D448" s="2"/>
    </row>
    <row r="449">
      <c r="A449" s="73"/>
      <c r="B449" s="198"/>
      <c r="C449" s="2"/>
      <c r="D449" s="2"/>
    </row>
    <row r="450">
      <c r="A450" s="73"/>
      <c r="B450" s="198"/>
      <c r="C450" s="2"/>
      <c r="D450" s="2"/>
    </row>
    <row r="451">
      <c r="A451" s="73"/>
      <c r="B451" s="198"/>
      <c r="C451" s="2"/>
      <c r="D451" s="2"/>
    </row>
    <row r="452">
      <c r="A452" s="73"/>
      <c r="B452" s="198"/>
      <c r="C452" s="2"/>
      <c r="D452" s="2"/>
    </row>
    <row r="453">
      <c r="A453" s="73"/>
      <c r="B453" s="198"/>
      <c r="C453" s="2"/>
      <c r="D453" s="2"/>
    </row>
    <row r="454">
      <c r="A454" s="73"/>
      <c r="B454" s="198"/>
      <c r="C454" s="2"/>
      <c r="D454" s="2"/>
    </row>
    <row r="455">
      <c r="A455" s="73"/>
      <c r="B455" s="198"/>
      <c r="C455" s="2"/>
      <c r="D455" s="2"/>
    </row>
    <row r="456">
      <c r="A456" s="73"/>
      <c r="B456" s="198"/>
      <c r="C456" s="2"/>
      <c r="D456" s="2"/>
    </row>
    <row r="457">
      <c r="A457" s="73"/>
      <c r="B457" s="198"/>
      <c r="C457" s="2"/>
      <c r="D457" s="2"/>
    </row>
    <row r="458">
      <c r="A458" s="73"/>
      <c r="B458" s="198"/>
      <c r="C458" s="2"/>
      <c r="D458" s="2"/>
    </row>
    <row r="459">
      <c r="A459" s="73"/>
      <c r="B459" s="198"/>
      <c r="C459" s="2"/>
      <c r="D459" s="2"/>
    </row>
    <row r="460">
      <c r="A460" s="73"/>
      <c r="B460" s="198"/>
      <c r="C460" s="2"/>
      <c r="D460" s="2"/>
    </row>
    <row r="461">
      <c r="A461" s="73"/>
      <c r="B461" s="198"/>
      <c r="C461" s="2"/>
      <c r="D461" s="2"/>
    </row>
    <row r="462">
      <c r="A462" s="73"/>
      <c r="B462" s="198"/>
      <c r="C462" s="2"/>
      <c r="D462" s="2"/>
    </row>
    <row r="463">
      <c r="A463" s="73"/>
      <c r="B463" s="198"/>
      <c r="C463" s="2"/>
      <c r="D463" s="2"/>
    </row>
    <row r="464">
      <c r="A464" s="73"/>
      <c r="B464" s="198"/>
      <c r="C464" s="2"/>
      <c r="D464" s="2"/>
    </row>
    <row r="465">
      <c r="A465" s="73"/>
      <c r="B465" s="198"/>
      <c r="C465" s="2"/>
      <c r="D465" s="2"/>
    </row>
    <row r="466">
      <c r="A466" s="73"/>
      <c r="B466" s="198"/>
      <c r="C466" s="2"/>
      <c r="D466" s="2"/>
    </row>
    <row r="467">
      <c r="A467" s="73"/>
      <c r="B467" s="198"/>
      <c r="C467" s="2"/>
      <c r="D467" s="2"/>
    </row>
    <row r="468">
      <c r="A468" s="73"/>
      <c r="B468" s="198"/>
      <c r="C468" s="2"/>
      <c r="D468" s="2"/>
    </row>
    <row r="469">
      <c r="A469" s="73"/>
      <c r="B469" s="198"/>
      <c r="C469" s="2"/>
      <c r="D469" s="2"/>
    </row>
    <row r="470">
      <c r="A470" s="73"/>
      <c r="B470" s="198"/>
      <c r="C470" s="2"/>
      <c r="D470" s="2"/>
    </row>
    <row r="471">
      <c r="A471" s="73"/>
      <c r="B471" s="198"/>
      <c r="C471" s="2"/>
      <c r="D471" s="2"/>
    </row>
    <row r="472">
      <c r="A472" s="73"/>
      <c r="B472" s="198"/>
      <c r="C472" s="2"/>
      <c r="D472" s="2"/>
    </row>
    <row r="473">
      <c r="A473" s="73"/>
      <c r="B473" s="198"/>
      <c r="C473" s="2"/>
      <c r="D473" s="2"/>
    </row>
    <row r="474">
      <c r="A474" s="73"/>
      <c r="B474" s="198"/>
      <c r="C474" s="2"/>
      <c r="D474" s="2"/>
    </row>
    <row r="475">
      <c r="A475" s="73"/>
      <c r="B475" s="198"/>
      <c r="C475" s="2"/>
      <c r="D475" s="2"/>
    </row>
    <row r="476">
      <c r="A476" s="73"/>
      <c r="B476" s="198"/>
      <c r="C476" s="2"/>
      <c r="D476" s="2"/>
    </row>
    <row r="477">
      <c r="A477" s="73"/>
      <c r="B477" s="198"/>
      <c r="C477" s="2"/>
      <c r="D477" s="2"/>
    </row>
    <row r="478">
      <c r="A478" s="73"/>
      <c r="B478" s="198"/>
      <c r="C478" s="2"/>
      <c r="D478" s="2"/>
    </row>
    <row r="479">
      <c r="A479" s="73"/>
      <c r="B479" s="198"/>
      <c r="C479" s="2"/>
      <c r="D479" s="2"/>
    </row>
    <row r="480">
      <c r="A480" s="73"/>
      <c r="B480" s="198"/>
      <c r="C480" s="2"/>
      <c r="D480" s="2"/>
    </row>
    <row r="481">
      <c r="A481" s="73"/>
      <c r="B481" s="198"/>
      <c r="C481" s="2"/>
      <c r="D481" s="2"/>
    </row>
    <row r="482">
      <c r="A482" s="73"/>
      <c r="B482" s="198"/>
      <c r="C482" s="2"/>
      <c r="D482" s="2"/>
    </row>
    <row r="483">
      <c r="A483" s="73"/>
      <c r="B483" s="198"/>
      <c r="C483" s="2"/>
      <c r="D483" s="2"/>
    </row>
    <row r="484">
      <c r="A484" s="73"/>
      <c r="B484" s="198"/>
      <c r="C484" s="2"/>
      <c r="D484" s="2"/>
    </row>
    <row r="485">
      <c r="A485" s="73"/>
      <c r="B485" s="198"/>
      <c r="C485" s="2"/>
      <c r="D485" s="2"/>
    </row>
    <row r="486">
      <c r="A486" s="73"/>
      <c r="B486" s="198"/>
      <c r="C486" s="2"/>
      <c r="D486" s="2"/>
    </row>
    <row r="487">
      <c r="A487" s="73"/>
      <c r="B487" s="198"/>
      <c r="C487" s="2"/>
      <c r="D487" s="2"/>
    </row>
    <row r="488">
      <c r="A488" s="73"/>
      <c r="B488" s="198"/>
      <c r="C488" s="2"/>
      <c r="D488" s="2"/>
    </row>
    <row r="489">
      <c r="A489" s="73"/>
      <c r="B489" s="198"/>
      <c r="C489" s="2"/>
      <c r="D489" s="2"/>
    </row>
    <row r="490">
      <c r="A490" s="73"/>
      <c r="B490" s="198"/>
      <c r="C490" s="2"/>
      <c r="D490" s="2"/>
    </row>
    <row r="491">
      <c r="A491" s="73"/>
      <c r="B491" s="198"/>
      <c r="C491" s="2"/>
      <c r="D491" s="2"/>
    </row>
    <row r="492">
      <c r="A492" s="73"/>
      <c r="B492" s="198"/>
      <c r="C492" s="2"/>
      <c r="D492" s="2"/>
    </row>
    <row r="493">
      <c r="A493" s="73"/>
      <c r="B493" s="198"/>
      <c r="C493" s="2"/>
      <c r="D493" s="2"/>
    </row>
    <row r="494">
      <c r="A494" s="73"/>
      <c r="B494" s="198"/>
      <c r="C494" s="2"/>
      <c r="D494" s="2"/>
    </row>
    <row r="495">
      <c r="A495" s="73"/>
      <c r="B495" s="198"/>
      <c r="C495" s="2"/>
      <c r="D495" s="2"/>
    </row>
    <row r="496">
      <c r="A496" s="73"/>
      <c r="B496" s="198"/>
      <c r="C496" s="2"/>
      <c r="D496" s="2"/>
    </row>
    <row r="497">
      <c r="A497" s="73"/>
      <c r="B497" s="198"/>
      <c r="C497" s="2"/>
      <c r="D497" s="2"/>
    </row>
    <row r="498">
      <c r="A498" s="73"/>
      <c r="B498" s="198"/>
      <c r="C498" s="2"/>
      <c r="D498" s="2"/>
    </row>
    <row r="499">
      <c r="A499" s="73"/>
      <c r="B499" s="198"/>
      <c r="C499" s="2"/>
      <c r="D499" s="2"/>
    </row>
    <row r="500">
      <c r="A500" s="73"/>
      <c r="B500" s="198"/>
      <c r="C500" s="2"/>
      <c r="D500" s="2"/>
    </row>
    <row r="501">
      <c r="A501" s="73"/>
      <c r="B501" s="198"/>
      <c r="C501" s="2"/>
      <c r="D501" s="2"/>
    </row>
    <row r="502">
      <c r="A502" s="73"/>
      <c r="B502" s="198"/>
      <c r="C502" s="2"/>
      <c r="D502" s="2"/>
    </row>
    <row r="503">
      <c r="A503" s="73"/>
      <c r="B503" s="198"/>
      <c r="C503" s="2"/>
      <c r="D503" s="2"/>
    </row>
    <row r="504">
      <c r="A504" s="73"/>
      <c r="B504" s="198"/>
      <c r="C504" s="2"/>
      <c r="D504" s="2"/>
    </row>
    <row r="505">
      <c r="A505" s="73"/>
      <c r="B505" s="198"/>
      <c r="C505" s="2"/>
      <c r="D505" s="2"/>
    </row>
    <row r="506">
      <c r="A506" s="73"/>
      <c r="B506" s="198"/>
      <c r="C506" s="2"/>
      <c r="D506" s="2"/>
    </row>
    <row r="507">
      <c r="A507" s="73"/>
      <c r="B507" s="198"/>
      <c r="C507" s="2"/>
      <c r="D507" s="2"/>
    </row>
    <row r="508">
      <c r="A508" s="73"/>
      <c r="B508" s="198"/>
      <c r="C508" s="2"/>
      <c r="D508" s="2"/>
    </row>
    <row r="509">
      <c r="A509" s="73"/>
      <c r="B509" s="198"/>
      <c r="C509" s="2"/>
      <c r="D509" s="2"/>
    </row>
    <row r="510">
      <c r="A510" s="73"/>
      <c r="B510" s="198"/>
      <c r="C510" s="2"/>
      <c r="D510" s="2"/>
    </row>
    <row r="511">
      <c r="A511" s="73"/>
      <c r="B511" s="198"/>
      <c r="C511" s="2"/>
      <c r="D511" s="2"/>
    </row>
    <row r="512">
      <c r="A512" s="73"/>
      <c r="B512" s="198"/>
      <c r="C512" s="2"/>
      <c r="D512" s="2"/>
    </row>
    <row r="513">
      <c r="A513" s="73"/>
      <c r="B513" s="198"/>
      <c r="C513" s="2"/>
      <c r="D513" s="2"/>
    </row>
    <row r="514">
      <c r="A514" s="73"/>
      <c r="B514" s="198"/>
      <c r="C514" s="2"/>
      <c r="D514" s="2"/>
    </row>
    <row r="515">
      <c r="A515" s="73"/>
      <c r="B515" s="198"/>
      <c r="C515" s="2"/>
      <c r="D515" s="2"/>
    </row>
    <row r="516">
      <c r="A516" s="73"/>
      <c r="B516" s="198"/>
      <c r="C516" s="2"/>
      <c r="D516" s="2"/>
    </row>
    <row r="517">
      <c r="A517" s="73"/>
      <c r="B517" s="198"/>
      <c r="C517" s="2"/>
      <c r="D517" s="2"/>
    </row>
    <row r="518">
      <c r="A518" s="73"/>
      <c r="B518" s="198"/>
      <c r="C518" s="2"/>
      <c r="D518" s="2"/>
    </row>
    <row r="519">
      <c r="A519" s="73"/>
      <c r="B519" s="198"/>
      <c r="C519" s="2"/>
      <c r="D519" s="2"/>
    </row>
    <row r="520">
      <c r="A520" s="73"/>
      <c r="B520" s="198"/>
      <c r="C520" s="2"/>
      <c r="D520" s="2"/>
    </row>
    <row r="521">
      <c r="A521" s="73"/>
      <c r="B521" s="198"/>
      <c r="C521" s="2"/>
      <c r="D521" s="2"/>
    </row>
    <row r="522">
      <c r="A522" s="73"/>
      <c r="B522" s="198"/>
      <c r="C522" s="2"/>
      <c r="D522" s="2"/>
    </row>
    <row r="523">
      <c r="A523" s="73"/>
      <c r="B523" s="198"/>
      <c r="C523" s="2"/>
      <c r="D523" s="2"/>
    </row>
    <row r="524">
      <c r="A524" s="73"/>
      <c r="B524" s="198"/>
      <c r="C524" s="2"/>
      <c r="D524" s="2"/>
    </row>
    <row r="525">
      <c r="A525" s="73"/>
      <c r="B525" s="198"/>
      <c r="C525" s="2"/>
      <c r="D525" s="2"/>
    </row>
    <row r="526">
      <c r="A526" s="73"/>
      <c r="B526" s="198"/>
      <c r="C526" s="2"/>
      <c r="D526" s="2"/>
    </row>
    <row r="527">
      <c r="A527" s="73"/>
      <c r="B527" s="198"/>
      <c r="C527" s="2"/>
      <c r="D527" s="2"/>
    </row>
    <row r="528">
      <c r="A528" s="73"/>
      <c r="B528" s="198"/>
      <c r="C528" s="2"/>
      <c r="D528" s="2"/>
    </row>
    <row r="529">
      <c r="A529" s="73"/>
      <c r="B529" s="198"/>
      <c r="C529" s="2"/>
      <c r="D529" s="2"/>
    </row>
    <row r="530">
      <c r="A530" s="73"/>
      <c r="B530" s="198"/>
      <c r="C530" s="2"/>
      <c r="D530" s="2"/>
    </row>
    <row r="531">
      <c r="A531" s="73"/>
      <c r="B531" s="198"/>
      <c r="C531" s="2"/>
      <c r="D531" s="2"/>
    </row>
    <row r="532">
      <c r="A532" s="73"/>
      <c r="B532" s="198"/>
      <c r="C532" s="2"/>
      <c r="D532" s="2"/>
    </row>
    <row r="533">
      <c r="A533" s="73"/>
      <c r="B533" s="198"/>
      <c r="C533" s="2"/>
      <c r="D533" s="2"/>
    </row>
    <row r="534">
      <c r="A534" s="73"/>
      <c r="B534" s="198"/>
      <c r="C534" s="2"/>
      <c r="D534" s="2"/>
    </row>
    <row r="535">
      <c r="A535" s="73"/>
      <c r="B535" s="198"/>
      <c r="C535" s="2"/>
      <c r="D535" s="2"/>
    </row>
    <row r="536">
      <c r="A536" s="73"/>
      <c r="B536" s="198"/>
      <c r="C536" s="2"/>
      <c r="D536" s="2"/>
    </row>
    <row r="537">
      <c r="A537" s="73"/>
      <c r="B537" s="198"/>
      <c r="C537" s="2"/>
      <c r="D537" s="2"/>
    </row>
    <row r="538">
      <c r="A538" s="73"/>
      <c r="B538" s="198"/>
      <c r="C538" s="2"/>
      <c r="D538" s="2"/>
    </row>
    <row r="539">
      <c r="A539" s="73"/>
      <c r="B539" s="198"/>
      <c r="C539" s="2"/>
      <c r="D539" s="2"/>
    </row>
    <row r="540">
      <c r="A540" s="73"/>
      <c r="B540" s="198"/>
      <c r="C540" s="2"/>
      <c r="D540" s="2"/>
    </row>
    <row r="541">
      <c r="A541" s="73"/>
      <c r="B541" s="198"/>
      <c r="C541" s="2"/>
      <c r="D541" s="2"/>
    </row>
    <row r="542">
      <c r="A542" s="73"/>
      <c r="B542" s="198"/>
      <c r="C542" s="2"/>
      <c r="D542" s="2"/>
    </row>
    <row r="543">
      <c r="A543" s="73"/>
      <c r="B543" s="198"/>
      <c r="C543" s="2"/>
      <c r="D543" s="2"/>
    </row>
    <row r="544">
      <c r="A544" s="73"/>
      <c r="B544" s="198"/>
      <c r="C544" s="2"/>
      <c r="D544" s="2"/>
    </row>
    <row r="545">
      <c r="A545" s="73"/>
      <c r="B545" s="198"/>
      <c r="C545" s="2"/>
      <c r="D545" s="2"/>
    </row>
    <row r="546">
      <c r="A546" s="73"/>
      <c r="B546" s="198"/>
      <c r="C546" s="2"/>
      <c r="D546" s="2"/>
    </row>
    <row r="547">
      <c r="A547" s="73"/>
      <c r="B547" s="198"/>
      <c r="C547" s="2"/>
      <c r="D547" s="2"/>
    </row>
    <row r="548">
      <c r="A548" s="73"/>
      <c r="B548" s="198"/>
      <c r="C548" s="2"/>
      <c r="D548" s="2"/>
    </row>
    <row r="549">
      <c r="A549" s="73"/>
      <c r="B549" s="198"/>
      <c r="C549" s="2"/>
      <c r="D549" s="2"/>
    </row>
    <row r="550">
      <c r="A550" s="73"/>
      <c r="B550" s="198"/>
      <c r="C550" s="2"/>
      <c r="D550" s="2"/>
    </row>
    <row r="551">
      <c r="A551" s="73"/>
      <c r="B551" s="198"/>
      <c r="C551" s="2"/>
      <c r="D551" s="2"/>
    </row>
    <row r="552">
      <c r="A552" s="73"/>
      <c r="B552" s="198"/>
      <c r="C552" s="2"/>
      <c r="D552" s="2"/>
    </row>
    <row r="553">
      <c r="A553" s="73"/>
      <c r="B553" s="198"/>
      <c r="C553" s="2"/>
      <c r="D553" s="2"/>
    </row>
    <row r="554">
      <c r="A554" s="73"/>
      <c r="B554" s="198"/>
      <c r="C554" s="2"/>
      <c r="D554" s="2"/>
    </row>
    <row r="555">
      <c r="A555" s="73"/>
      <c r="B555" s="198"/>
      <c r="C555" s="2"/>
      <c r="D555" s="2"/>
    </row>
    <row r="556">
      <c r="A556" s="73"/>
      <c r="B556" s="198"/>
      <c r="C556" s="2"/>
      <c r="D556" s="2"/>
    </row>
    <row r="557">
      <c r="A557" s="73"/>
      <c r="B557" s="198"/>
      <c r="C557" s="2"/>
      <c r="D557" s="2"/>
    </row>
    <row r="558">
      <c r="A558" s="73"/>
      <c r="B558" s="198"/>
      <c r="C558" s="2"/>
      <c r="D558" s="2"/>
    </row>
    <row r="559">
      <c r="A559" s="73"/>
      <c r="B559" s="198"/>
      <c r="C559" s="2"/>
      <c r="D559" s="2"/>
    </row>
    <row r="560">
      <c r="A560" s="73"/>
      <c r="B560" s="198"/>
      <c r="C560" s="2"/>
      <c r="D560" s="2"/>
    </row>
    <row r="561">
      <c r="A561" s="73"/>
      <c r="B561" s="198"/>
      <c r="C561" s="2"/>
      <c r="D561" s="2"/>
    </row>
    <row r="562">
      <c r="A562" s="73"/>
      <c r="B562" s="198"/>
      <c r="C562" s="2"/>
      <c r="D562" s="2"/>
    </row>
    <row r="563">
      <c r="A563" s="73"/>
      <c r="B563" s="198"/>
      <c r="C563" s="2"/>
      <c r="D563" s="2"/>
    </row>
    <row r="564">
      <c r="A564" s="73"/>
      <c r="B564" s="198"/>
      <c r="C564" s="2"/>
      <c r="D564" s="2"/>
    </row>
    <row r="565">
      <c r="A565" s="73"/>
      <c r="B565" s="198"/>
      <c r="C565" s="2"/>
      <c r="D565" s="2"/>
    </row>
    <row r="566">
      <c r="A566" s="73"/>
      <c r="B566" s="198"/>
      <c r="C566" s="2"/>
      <c r="D566" s="2"/>
    </row>
    <row r="567">
      <c r="A567" s="73"/>
      <c r="B567" s="198"/>
      <c r="C567" s="2"/>
      <c r="D567" s="2"/>
    </row>
    <row r="568">
      <c r="A568" s="73"/>
      <c r="B568" s="198"/>
      <c r="C568" s="2"/>
      <c r="D568" s="2"/>
    </row>
    <row r="569">
      <c r="A569" s="73"/>
      <c r="B569" s="198"/>
      <c r="C569" s="2"/>
      <c r="D569" s="2"/>
    </row>
    <row r="570">
      <c r="A570" s="73"/>
      <c r="B570" s="198"/>
      <c r="C570" s="2"/>
      <c r="D570" s="2"/>
    </row>
    <row r="571">
      <c r="A571" s="73"/>
      <c r="B571" s="198"/>
      <c r="C571" s="2"/>
      <c r="D571" s="2"/>
    </row>
    <row r="572">
      <c r="A572" s="73"/>
      <c r="B572" s="198"/>
      <c r="C572" s="2"/>
      <c r="D572" s="2"/>
    </row>
    <row r="573">
      <c r="A573" s="73"/>
      <c r="B573" s="198"/>
      <c r="C573" s="2"/>
      <c r="D573" s="2"/>
    </row>
    <row r="574">
      <c r="A574" s="73"/>
      <c r="B574" s="198"/>
      <c r="C574" s="2"/>
      <c r="D574" s="2"/>
    </row>
    <row r="575">
      <c r="A575" s="73"/>
      <c r="B575" s="198"/>
      <c r="C575" s="2"/>
      <c r="D575" s="2"/>
    </row>
    <row r="576">
      <c r="A576" s="73"/>
      <c r="B576" s="198"/>
      <c r="C576" s="2"/>
      <c r="D576" s="2"/>
    </row>
    <row r="577">
      <c r="A577" s="73"/>
      <c r="B577" s="198"/>
      <c r="C577" s="2"/>
      <c r="D577" s="2"/>
    </row>
    <row r="578">
      <c r="A578" s="73"/>
      <c r="B578" s="198"/>
      <c r="C578" s="2"/>
      <c r="D578" s="2"/>
    </row>
    <row r="579">
      <c r="A579" s="73"/>
      <c r="B579" s="198"/>
      <c r="C579" s="2"/>
      <c r="D579" s="2"/>
    </row>
    <row r="580">
      <c r="A580" s="73"/>
      <c r="B580" s="198"/>
      <c r="C580" s="2"/>
      <c r="D580" s="2"/>
    </row>
    <row r="581">
      <c r="A581" s="73"/>
      <c r="B581" s="198"/>
      <c r="C581" s="2"/>
      <c r="D581" s="2"/>
    </row>
    <row r="582">
      <c r="A582" s="73"/>
      <c r="B582" s="198"/>
      <c r="C582" s="2"/>
      <c r="D582" s="2"/>
    </row>
    <row r="583">
      <c r="A583" s="73"/>
      <c r="B583" s="198"/>
      <c r="C583" s="2"/>
      <c r="D583" s="2"/>
    </row>
    <row r="584">
      <c r="A584" s="73"/>
      <c r="B584" s="198"/>
      <c r="C584" s="2"/>
      <c r="D584" s="2"/>
    </row>
    <row r="585">
      <c r="A585" s="73"/>
      <c r="B585" s="198"/>
      <c r="C585" s="2"/>
      <c r="D585" s="2"/>
    </row>
    <row r="586">
      <c r="A586" s="73"/>
      <c r="B586" s="198"/>
      <c r="C586" s="2"/>
      <c r="D586" s="2"/>
    </row>
    <row r="587">
      <c r="A587" s="73"/>
      <c r="B587" s="198"/>
      <c r="C587" s="2"/>
      <c r="D587" s="2"/>
    </row>
    <row r="588">
      <c r="A588" s="73"/>
      <c r="B588" s="198"/>
      <c r="C588" s="2"/>
      <c r="D588" s="2"/>
    </row>
    <row r="589">
      <c r="A589" s="73"/>
      <c r="B589" s="198"/>
      <c r="C589" s="2"/>
      <c r="D589" s="2"/>
    </row>
    <row r="590">
      <c r="A590" s="73"/>
      <c r="B590" s="198"/>
      <c r="C590" s="2"/>
      <c r="D590" s="2"/>
    </row>
    <row r="591">
      <c r="A591" s="73"/>
      <c r="B591" s="198"/>
      <c r="C591" s="2"/>
      <c r="D591" s="2"/>
    </row>
    <row r="592">
      <c r="A592" s="73"/>
      <c r="B592" s="198"/>
      <c r="C592" s="2"/>
      <c r="D592" s="2"/>
    </row>
    <row r="593">
      <c r="A593" s="73"/>
      <c r="B593" s="198"/>
      <c r="C593" s="2"/>
      <c r="D593" s="2"/>
    </row>
    <row r="594">
      <c r="A594" s="73"/>
      <c r="B594" s="198"/>
      <c r="C594" s="2"/>
      <c r="D594" s="2"/>
    </row>
    <row r="595">
      <c r="A595" s="73"/>
      <c r="B595" s="198"/>
      <c r="C595" s="2"/>
      <c r="D595" s="2"/>
    </row>
    <row r="596">
      <c r="A596" s="73"/>
      <c r="B596" s="198"/>
      <c r="C596" s="2"/>
      <c r="D596" s="2"/>
    </row>
    <row r="597">
      <c r="A597" s="73"/>
      <c r="B597" s="198"/>
      <c r="C597" s="2"/>
      <c r="D597" s="2"/>
    </row>
    <row r="598">
      <c r="A598" s="73"/>
      <c r="B598" s="198"/>
      <c r="C598" s="2"/>
      <c r="D598" s="2"/>
    </row>
    <row r="599">
      <c r="A599" s="73"/>
      <c r="B599" s="198"/>
      <c r="C599" s="2"/>
      <c r="D599" s="2"/>
    </row>
    <row r="600">
      <c r="A600" s="73"/>
      <c r="B600" s="198"/>
      <c r="C600" s="2"/>
      <c r="D600" s="2"/>
    </row>
    <row r="601">
      <c r="A601" s="73"/>
      <c r="B601" s="198"/>
      <c r="C601" s="2"/>
      <c r="D601" s="2"/>
    </row>
    <row r="602">
      <c r="A602" s="73"/>
      <c r="B602" s="198"/>
      <c r="C602" s="2"/>
      <c r="D602" s="2"/>
    </row>
    <row r="603">
      <c r="A603" s="73"/>
      <c r="B603" s="198"/>
      <c r="C603" s="2"/>
      <c r="D603" s="2"/>
    </row>
    <row r="604">
      <c r="A604" s="73"/>
      <c r="B604" s="198"/>
      <c r="C604" s="2"/>
      <c r="D604" s="2"/>
    </row>
    <row r="605">
      <c r="A605" s="73"/>
      <c r="B605" s="198"/>
      <c r="C605" s="2"/>
      <c r="D605" s="2"/>
    </row>
    <row r="606">
      <c r="A606" s="73"/>
      <c r="B606" s="198"/>
      <c r="C606" s="2"/>
      <c r="D606" s="2"/>
    </row>
    <row r="607">
      <c r="A607" s="73"/>
      <c r="B607" s="198"/>
      <c r="C607" s="2"/>
      <c r="D607" s="2"/>
    </row>
    <row r="608">
      <c r="A608" s="73"/>
      <c r="B608" s="198"/>
      <c r="C608" s="2"/>
      <c r="D608" s="2"/>
    </row>
    <row r="609">
      <c r="A609" s="73"/>
      <c r="B609" s="198"/>
      <c r="C609" s="2"/>
      <c r="D609" s="2"/>
    </row>
    <row r="610">
      <c r="A610" s="73"/>
      <c r="B610" s="198"/>
      <c r="C610" s="2"/>
      <c r="D610" s="2"/>
    </row>
    <row r="611">
      <c r="A611" s="73"/>
      <c r="B611" s="198"/>
      <c r="C611" s="2"/>
      <c r="D611" s="2"/>
    </row>
    <row r="612">
      <c r="A612" s="73"/>
      <c r="B612" s="198"/>
      <c r="C612" s="2"/>
      <c r="D612" s="2"/>
    </row>
    <row r="613">
      <c r="A613" s="73"/>
      <c r="B613" s="198"/>
      <c r="C613" s="2"/>
      <c r="D613" s="2"/>
    </row>
    <row r="614">
      <c r="A614" s="73"/>
      <c r="B614" s="198"/>
      <c r="C614" s="2"/>
      <c r="D614" s="2"/>
    </row>
    <row r="615">
      <c r="A615" s="73"/>
      <c r="B615" s="198"/>
      <c r="C615" s="2"/>
      <c r="D615" s="2"/>
    </row>
    <row r="616">
      <c r="A616" s="73"/>
      <c r="B616" s="198"/>
      <c r="C616" s="2"/>
      <c r="D616" s="2"/>
    </row>
    <row r="617">
      <c r="A617" s="73"/>
      <c r="B617" s="198"/>
      <c r="C617" s="2"/>
      <c r="D617" s="2"/>
    </row>
    <row r="618">
      <c r="A618" s="73"/>
      <c r="B618" s="198"/>
      <c r="C618" s="2"/>
      <c r="D618" s="2"/>
    </row>
    <row r="619">
      <c r="A619" s="73"/>
      <c r="B619" s="198"/>
      <c r="C619" s="2"/>
      <c r="D619" s="2"/>
    </row>
    <row r="620">
      <c r="A620" s="73"/>
      <c r="B620" s="198"/>
      <c r="C620" s="2"/>
      <c r="D620" s="2"/>
    </row>
    <row r="621">
      <c r="A621" s="73"/>
      <c r="B621" s="198"/>
      <c r="C621" s="2"/>
      <c r="D621" s="2"/>
    </row>
    <row r="622">
      <c r="A622" s="73"/>
      <c r="B622" s="198"/>
      <c r="C622" s="2"/>
      <c r="D622" s="2"/>
    </row>
    <row r="623">
      <c r="A623" s="73"/>
      <c r="B623" s="198"/>
      <c r="C623" s="2"/>
      <c r="D623" s="2"/>
    </row>
    <row r="624">
      <c r="A624" s="73"/>
      <c r="B624" s="198"/>
      <c r="C624" s="2"/>
      <c r="D624" s="2"/>
    </row>
    <row r="625">
      <c r="A625" s="73"/>
      <c r="B625" s="198"/>
      <c r="C625" s="2"/>
      <c r="D625" s="2"/>
    </row>
    <row r="626">
      <c r="A626" s="73"/>
      <c r="B626" s="198"/>
      <c r="C626" s="2"/>
      <c r="D626" s="2"/>
    </row>
    <row r="627">
      <c r="A627" s="73"/>
      <c r="B627" s="198"/>
      <c r="C627" s="2"/>
      <c r="D627" s="2"/>
    </row>
    <row r="628">
      <c r="A628" s="73"/>
      <c r="B628" s="198"/>
      <c r="C628" s="2"/>
      <c r="D628" s="2"/>
    </row>
    <row r="629">
      <c r="A629" s="73"/>
      <c r="B629" s="198"/>
      <c r="C629" s="2"/>
      <c r="D629" s="2"/>
    </row>
    <row r="630">
      <c r="A630" s="73"/>
      <c r="B630" s="198"/>
      <c r="C630" s="2"/>
      <c r="D630" s="2"/>
    </row>
    <row r="631">
      <c r="A631" s="73"/>
      <c r="B631" s="198"/>
      <c r="C631" s="2"/>
      <c r="D631" s="2"/>
    </row>
    <row r="632">
      <c r="A632" s="73"/>
      <c r="B632" s="198"/>
      <c r="C632" s="2"/>
      <c r="D632" s="2"/>
    </row>
    <row r="633">
      <c r="A633" s="73"/>
      <c r="B633" s="198"/>
      <c r="C633" s="2"/>
      <c r="D633" s="2"/>
    </row>
    <row r="634">
      <c r="A634" s="73"/>
      <c r="B634" s="198"/>
      <c r="C634" s="2"/>
      <c r="D634" s="2"/>
    </row>
    <row r="635">
      <c r="A635" s="73"/>
      <c r="B635" s="198"/>
      <c r="C635" s="2"/>
      <c r="D635" s="2"/>
    </row>
    <row r="636">
      <c r="A636" s="73"/>
      <c r="B636" s="198"/>
      <c r="C636" s="2"/>
      <c r="D636" s="2"/>
    </row>
    <row r="637">
      <c r="A637" s="73"/>
      <c r="B637" s="198"/>
      <c r="C637" s="2"/>
      <c r="D637" s="2"/>
    </row>
    <row r="638">
      <c r="A638" s="73"/>
      <c r="B638" s="198"/>
      <c r="C638" s="2"/>
      <c r="D638" s="2"/>
    </row>
    <row r="639">
      <c r="A639" s="73"/>
      <c r="B639" s="198"/>
      <c r="C639" s="2"/>
      <c r="D639" s="2"/>
    </row>
    <row r="640">
      <c r="A640" s="73"/>
      <c r="B640" s="198"/>
      <c r="C640" s="2"/>
      <c r="D640" s="2"/>
    </row>
    <row r="641">
      <c r="A641" s="73"/>
      <c r="B641" s="198"/>
      <c r="C641" s="2"/>
      <c r="D641" s="2"/>
    </row>
    <row r="642">
      <c r="A642" s="73"/>
      <c r="B642" s="198"/>
      <c r="C642" s="2"/>
      <c r="D642" s="2"/>
    </row>
    <row r="643">
      <c r="A643" s="73"/>
      <c r="B643" s="198"/>
      <c r="C643" s="2"/>
      <c r="D643" s="2"/>
    </row>
    <row r="644">
      <c r="A644" s="73"/>
      <c r="B644" s="198"/>
      <c r="C644" s="2"/>
      <c r="D644" s="2"/>
    </row>
    <row r="645">
      <c r="A645" s="73"/>
      <c r="B645" s="198"/>
      <c r="C645" s="2"/>
      <c r="D645" s="2"/>
    </row>
    <row r="646">
      <c r="A646" s="73"/>
      <c r="B646" s="198"/>
      <c r="C646" s="2"/>
      <c r="D646" s="2"/>
    </row>
    <row r="647">
      <c r="A647" s="73"/>
      <c r="B647" s="198"/>
      <c r="C647" s="2"/>
      <c r="D647" s="2"/>
    </row>
    <row r="648">
      <c r="A648" s="73"/>
      <c r="B648" s="198"/>
      <c r="C648" s="2"/>
      <c r="D648" s="2"/>
    </row>
    <row r="649">
      <c r="A649" s="73"/>
      <c r="B649" s="198"/>
      <c r="C649" s="2"/>
      <c r="D649" s="2"/>
    </row>
    <row r="650">
      <c r="A650" s="73"/>
      <c r="B650" s="198"/>
      <c r="C650" s="2"/>
      <c r="D650" s="2"/>
    </row>
    <row r="651">
      <c r="A651" s="73"/>
      <c r="B651" s="198"/>
      <c r="C651" s="2"/>
      <c r="D651" s="2"/>
    </row>
    <row r="652">
      <c r="A652" s="73"/>
      <c r="B652" s="198"/>
      <c r="C652" s="2"/>
      <c r="D652" s="2"/>
    </row>
    <row r="653">
      <c r="A653" s="73"/>
      <c r="B653" s="198"/>
      <c r="C653" s="2"/>
      <c r="D653" s="2"/>
    </row>
    <row r="654">
      <c r="A654" s="73"/>
      <c r="B654" s="198"/>
      <c r="C654" s="2"/>
      <c r="D654" s="2"/>
    </row>
    <row r="655">
      <c r="A655" s="73"/>
      <c r="B655" s="198"/>
      <c r="C655" s="2"/>
      <c r="D655" s="2"/>
    </row>
    <row r="656">
      <c r="A656" s="73"/>
      <c r="B656" s="198"/>
      <c r="C656" s="2"/>
      <c r="D656" s="2"/>
    </row>
    <row r="657">
      <c r="A657" s="73"/>
      <c r="B657" s="198"/>
      <c r="C657" s="2"/>
      <c r="D657" s="2"/>
    </row>
    <row r="658">
      <c r="A658" s="73"/>
      <c r="B658" s="198"/>
      <c r="C658" s="2"/>
      <c r="D658" s="2"/>
    </row>
    <row r="659">
      <c r="A659" s="73"/>
      <c r="B659" s="198"/>
      <c r="C659" s="2"/>
      <c r="D659" s="2"/>
    </row>
    <row r="660">
      <c r="A660" s="73"/>
      <c r="B660" s="198"/>
      <c r="C660" s="2"/>
      <c r="D660" s="2"/>
    </row>
    <row r="661">
      <c r="A661" s="73"/>
      <c r="B661" s="198"/>
      <c r="C661" s="2"/>
      <c r="D661" s="2"/>
    </row>
    <row r="662">
      <c r="A662" s="73"/>
      <c r="B662" s="198"/>
      <c r="C662" s="2"/>
      <c r="D662" s="2"/>
    </row>
    <row r="663">
      <c r="A663" s="73"/>
      <c r="B663" s="198"/>
      <c r="C663" s="2"/>
      <c r="D663" s="2"/>
    </row>
    <row r="664">
      <c r="A664" s="73"/>
      <c r="B664" s="198"/>
      <c r="C664" s="2"/>
      <c r="D664" s="2"/>
    </row>
    <row r="665">
      <c r="A665" s="73"/>
      <c r="B665" s="198"/>
      <c r="C665" s="2"/>
      <c r="D665" s="2"/>
    </row>
    <row r="666">
      <c r="A666" s="73"/>
      <c r="B666" s="198"/>
      <c r="C666" s="2"/>
      <c r="D666" s="2"/>
    </row>
    <row r="667">
      <c r="A667" s="73"/>
      <c r="B667" s="198"/>
      <c r="C667" s="2"/>
      <c r="D667" s="2"/>
    </row>
    <row r="668">
      <c r="A668" s="73"/>
      <c r="B668" s="198"/>
      <c r="C668" s="2"/>
      <c r="D668" s="2"/>
    </row>
    <row r="669">
      <c r="A669" s="73"/>
      <c r="B669" s="198"/>
      <c r="C669" s="2"/>
      <c r="D669" s="2"/>
    </row>
    <row r="670">
      <c r="A670" s="73"/>
      <c r="B670" s="198"/>
      <c r="C670" s="2"/>
      <c r="D670" s="2"/>
    </row>
    <row r="671">
      <c r="A671" s="73"/>
      <c r="B671" s="198"/>
      <c r="C671" s="2"/>
      <c r="D671" s="2"/>
    </row>
    <row r="672">
      <c r="A672" s="73"/>
      <c r="B672" s="198"/>
      <c r="C672" s="2"/>
      <c r="D672" s="2"/>
    </row>
    <row r="673">
      <c r="A673" s="73"/>
      <c r="B673" s="198"/>
      <c r="C673" s="2"/>
      <c r="D673" s="2"/>
    </row>
    <row r="674">
      <c r="A674" s="73"/>
      <c r="B674" s="198"/>
      <c r="C674" s="2"/>
      <c r="D674" s="2"/>
    </row>
    <row r="675">
      <c r="A675" s="73"/>
      <c r="B675" s="198"/>
      <c r="C675" s="2"/>
      <c r="D675" s="2"/>
    </row>
    <row r="676">
      <c r="A676" s="73"/>
      <c r="B676" s="198"/>
      <c r="C676" s="2"/>
      <c r="D676" s="2"/>
    </row>
    <row r="677">
      <c r="A677" s="73"/>
      <c r="B677" s="198"/>
      <c r="C677" s="2"/>
      <c r="D677" s="2"/>
    </row>
    <row r="678">
      <c r="A678" s="73"/>
      <c r="B678" s="198"/>
      <c r="C678" s="2"/>
      <c r="D678" s="2"/>
    </row>
    <row r="679">
      <c r="A679" s="73"/>
      <c r="B679" s="198"/>
      <c r="C679" s="2"/>
      <c r="D679" s="2"/>
    </row>
    <row r="680">
      <c r="A680" s="73"/>
      <c r="B680" s="198"/>
      <c r="C680" s="2"/>
      <c r="D680" s="2"/>
    </row>
    <row r="681">
      <c r="A681" s="73"/>
      <c r="B681" s="198"/>
      <c r="C681" s="2"/>
      <c r="D681" s="2"/>
    </row>
    <row r="682">
      <c r="A682" s="73"/>
      <c r="B682" s="198"/>
      <c r="C682" s="2"/>
      <c r="D682" s="2"/>
    </row>
    <row r="683">
      <c r="A683" s="73"/>
      <c r="B683" s="198"/>
      <c r="C683" s="2"/>
      <c r="D683" s="2"/>
    </row>
    <row r="684">
      <c r="A684" s="73"/>
      <c r="B684" s="198"/>
      <c r="C684" s="2"/>
      <c r="D684" s="2"/>
    </row>
    <row r="685">
      <c r="A685" s="73"/>
      <c r="B685" s="198"/>
      <c r="C685" s="2"/>
      <c r="D685" s="2"/>
    </row>
    <row r="686">
      <c r="A686" s="73"/>
      <c r="B686" s="198"/>
      <c r="C686" s="2"/>
      <c r="D686" s="2"/>
    </row>
    <row r="687">
      <c r="A687" s="73"/>
      <c r="B687" s="198"/>
      <c r="C687" s="2"/>
      <c r="D687" s="2"/>
    </row>
    <row r="688">
      <c r="A688" s="73"/>
      <c r="B688" s="198"/>
      <c r="C688" s="2"/>
      <c r="D688" s="2"/>
    </row>
    <row r="689">
      <c r="A689" s="73"/>
      <c r="B689" s="198"/>
      <c r="C689" s="2"/>
      <c r="D689" s="2"/>
    </row>
    <row r="690">
      <c r="A690" s="73"/>
      <c r="B690" s="198"/>
      <c r="C690" s="2"/>
      <c r="D690" s="2"/>
    </row>
    <row r="691">
      <c r="A691" s="73"/>
      <c r="B691" s="198"/>
      <c r="C691" s="2"/>
      <c r="D691" s="2"/>
    </row>
    <row r="692">
      <c r="A692" s="73"/>
      <c r="B692" s="198"/>
      <c r="C692" s="2"/>
      <c r="D692" s="2"/>
    </row>
    <row r="693">
      <c r="A693" s="73"/>
      <c r="B693" s="198"/>
      <c r="C693" s="2"/>
      <c r="D693" s="2"/>
    </row>
    <row r="694">
      <c r="A694" s="73"/>
      <c r="B694" s="198"/>
      <c r="C694" s="2"/>
      <c r="D694" s="2"/>
    </row>
    <row r="695">
      <c r="A695" s="73"/>
      <c r="B695" s="198"/>
      <c r="C695" s="2"/>
      <c r="D695" s="2"/>
    </row>
    <row r="696">
      <c r="A696" s="73"/>
      <c r="B696" s="198"/>
      <c r="C696" s="2"/>
      <c r="D696" s="2"/>
    </row>
    <row r="697">
      <c r="A697" s="73"/>
      <c r="B697" s="198"/>
      <c r="C697" s="2"/>
      <c r="D697" s="2"/>
    </row>
    <row r="698">
      <c r="A698" s="73"/>
      <c r="B698" s="198"/>
      <c r="C698" s="2"/>
      <c r="D698" s="2"/>
    </row>
    <row r="699">
      <c r="A699" s="73"/>
      <c r="B699" s="198"/>
      <c r="C699" s="2"/>
      <c r="D699" s="2"/>
    </row>
    <row r="700">
      <c r="A700" s="73"/>
      <c r="B700" s="198"/>
      <c r="C700" s="2"/>
      <c r="D700" s="2"/>
    </row>
    <row r="701">
      <c r="A701" s="73"/>
      <c r="B701" s="198"/>
      <c r="C701" s="2"/>
      <c r="D701" s="2"/>
    </row>
    <row r="702">
      <c r="A702" s="73"/>
      <c r="B702" s="198"/>
      <c r="C702" s="2"/>
      <c r="D702" s="2"/>
    </row>
    <row r="703">
      <c r="A703" s="73"/>
      <c r="B703" s="198"/>
      <c r="C703" s="2"/>
      <c r="D703" s="2"/>
    </row>
    <row r="704">
      <c r="A704" s="73"/>
      <c r="B704" s="198"/>
      <c r="C704" s="2"/>
      <c r="D704" s="2"/>
    </row>
    <row r="705">
      <c r="A705" s="73"/>
      <c r="B705" s="198"/>
      <c r="C705" s="2"/>
      <c r="D705" s="2"/>
    </row>
    <row r="706">
      <c r="A706" s="73"/>
      <c r="B706" s="198"/>
      <c r="C706" s="2"/>
      <c r="D706" s="2"/>
    </row>
    <row r="707">
      <c r="A707" s="73"/>
      <c r="B707" s="198"/>
      <c r="C707" s="2"/>
      <c r="D707" s="2"/>
    </row>
    <row r="708">
      <c r="A708" s="73"/>
      <c r="B708" s="198"/>
      <c r="C708" s="2"/>
      <c r="D708" s="2"/>
    </row>
    <row r="709">
      <c r="A709" s="73"/>
      <c r="B709" s="198"/>
      <c r="C709" s="2"/>
      <c r="D709" s="2"/>
    </row>
    <row r="710">
      <c r="A710" s="73"/>
      <c r="B710" s="198"/>
      <c r="C710" s="2"/>
      <c r="D710" s="2"/>
    </row>
    <row r="711">
      <c r="A711" s="73"/>
      <c r="B711" s="198"/>
      <c r="C711" s="2"/>
      <c r="D711" s="2"/>
    </row>
    <row r="712">
      <c r="A712" s="73"/>
      <c r="B712" s="198"/>
      <c r="C712" s="2"/>
      <c r="D712" s="2"/>
    </row>
    <row r="713">
      <c r="A713" s="73"/>
      <c r="B713" s="198"/>
      <c r="C713" s="2"/>
      <c r="D713" s="2"/>
    </row>
    <row r="714">
      <c r="A714" s="73"/>
      <c r="B714" s="198"/>
      <c r="C714" s="2"/>
      <c r="D714" s="2"/>
    </row>
    <row r="715">
      <c r="A715" s="73"/>
      <c r="B715" s="198"/>
      <c r="C715" s="2"/>
      <c r="D715" s="2"/>
    </row>
    <row r="716">
      <c r="A716" s="73"/>
      <c r="B716" s="198"/>
      <c r="C716" s="2"/>
      <c r="D716" s="2"/>
    </row>
    <row r="717">
      <c r="A717" s="73"/>
      <c r="B717" s="198"/>
      <c r="C717" s="2"/>
      <c r="D717" s="2"/>
    </row>
    <row r="718">
      <c r="A718" s="73"/>
      <c r="B718" s="198"/>
      <c r="C718" s="2"/>
      <c r="D718" s="2"/>
    </row>
    <row r="719">
      <c r="A719" s="73"/>
      <c r="B719" s="198"/>
      <c r="C719" s="2"/>
      <c r="D719" s="2"/>
    </row>
    <row r="720">
      <c r="A720" s="73"/>
      <c r="B720" s="198"/>
      <c r="C720" s="2"/>
      <c r="D720" s="2"/>
    </row>
    <row r="721">
      <c r="A721" s="73"/>
      <c r="B721" s="198"/>
      <c r="C721" s="2"/>
      <c r="D721" s="2"/>
    </row>
    <row r="722">
      <c r="A722" s="73"/>
      <c r="B722" s="198"/>
      <c r="C722" s="2"/>
      <c r="D722" s="2"/>
    </row>
    <row r="723">
      <c r="A723" s="73"/>
      <c r="B723" s="198"/>
      <c r="C723" s="2"/>
      <c r="D723" s="2"/>
    </row>
    <row r="724">
      <c r="A724" s="73"/>
      <c r="B724" s="198"/>
      <c r="C724" s="2"/>
      <c r="D724" s="2"/>
    </row>
    <row r="725">
      <c r="A725" s="73"/>
      <c r="B725" s="198"/>
      <c r="C725" s="2"/>
      <c r="D725" s="2"/>
    </row>
    <row r="726">
      <c r="A726" s="73"/>
      <c r="B726" s="198"/>
      <c r="C726" s="2"/>
      <c r="D726" s="2"/>
    </row>
    <row r="727">
      <c r="A727" s="73"/>
      <c r="B727" s="198"/>
      <c r="C727" s="2"/>
      <c r="D727" s="2"/>
    </row>
    <row r="728">
      <c r="A728" s="73"/>
      <c r="B728" s="198"/>
      <c r="C728" s="2"/>
      <c r="D728" s="2"/>
    </row>
    <row r="729">
      <c r="A729" s="73"/>
      <c r="B729" s="198"/>
      <c r="C729" s="2"/>
      <c r="D729" s="2"/>
    </row>
    <row r="730">
      <c r="A730" s="73"/>
      <c r="B730" s="198"/>
      <c r="C730" s="2"/>
      <c r="D730" s="2"/>
    </row>
    <row r="731">
      <c r="A731" s="73"/>
      <c r="B731" s="198"/>
      <c r="C731" s="2"/>
      <c r="D731" s="2"/>
    </row>
    <row r="732">
      <c r="A732" s="73"/>
      <c r="B732" s="198"/>
      <c r="C732" s="2"/>
      <c r="D732" s="2"/>
    </row>
    <row r="733">
      <c r="A733" s="73"/>
      <c r="B733" s="198"/>
      <c r="C733" s="2"/>
      <c r="D733" s="2"/>
    </row>
    <row r="734">
      <c r="A734" s="73"/>
      <c r="B734" s="198"/>
      <c r="C734" s="2"/>
      <c r="D734" s="2"/>
    </row>
    <row r="735">
      <c r="A735" s="73"/>
      <c r="B735" s="198"/>
      <c r="C735" s="2"/>
      <c r="D735" s="2"/>
    </row>
    <row r="736">
      <c r="A736" s="73"/>
      <c r="B736" s="198"/>
      <c r="C736" s="2"/>
      <c r="D736" s="2"/>
    </row>
    <row r="737">
      <c r="A737" s="73"/>
      <c r="B737" s="198"/>
      <c r="C737" s="2"/>
      <c r="D737" s="2"/>
    </row>
    <row r="738">
      <c r="A738" s="73"/>
      <c r="B738" s="198"/>
      <c r="C738" s="2"/>
      <c r="D738" s="2"/>
    </row>
    <row r="739">
      <c r="A739" s="73"/>
      <c r="B739" s="198"/>
      <c r="C739" s="2"/>
      <c r="D739" s="2"/>
    </row>
    <row r="740">
      <c r="A740" s="73"/>
      <c r="B740" s="198"/>
      <c r="C740" s="2"/>
      <c r="D740" s="2"/>
    </row>
    <row r="741">
      <c r="A741" s="73"/>
      <c r="B741" s="198"/>
      <c r="C741" s="2"/>
      <c r="D741" s="2"/>
    </row>
    <row r="742">
      <c r="A742" s="73"/>
      <c r="B742" s="198"/>
      <c r="C742" s="2"/>
      <c r="D742" s="2"/>
    </row>
    <row r="743">
      <c r="A743" s="73"/>
      <c r="B743" s="198"/>
      <c r="C743" s="2"/>
      <c r="D743" s="2"/>
    </row>
    <row r="744">
      <c r="A744" s="73"/>
      <c r="B744" s="198"/>
      <c r="C744" s="2"/>
      <c r="D744" s="2"/>
    </row>
    <row r="745">
      <c r="A745" s="73"/>
      <c r="B745" s="198"/>
      <c r="C745" s="2"/>
      <c r="D745" s="2"/>
    </row>
    <row r="746">
      <c r="A746" s="73"/>
      <c r="B746" s="198"/>
      <c r="C746" s="2"/>
      <c r="D746" s="2"/>
    </row>
    <row r="747">
      <c r="A747" s="73"/>
      <c r="B747" s="198"/>
      <c r="C747" s="2"/>
      <c r="D747" s="2"/>
    </row>
    <row r="748">
      <c r="A748" s="73"/>
      <c r="B748" s="198"/>
      <c r="C748" s="2"/>
      <c r="D748" s="2"/>
    </row>
    <row r="749">
      <c r="A749" s="73"/>
      <c r="B749" s="198"/>
      <c r="C749" s="2"/>
      <c r="D749" s="2"/>
    </row>
    <row r="750">
      <c r="A750" s="73"/>
      <c r="B750" s="198"/>
      <c r="C750" s="2"/>
      <c r="D750" s="2"/>
    </row>
    <row r="751">
      <c r="A751" s="73"/>
      <c r="B751" s="198"/>
      <c r="C751" s="2"/>
      <c r="D751" s="2"/>
    </row>
    <row r="752">
      <c r="A752" s="73"/>
      <c r="B752" s="198"/>
      <c r="C752" s="2"/>
      <c r="D752" s="2"/>
    </row>
    <row r="753">
      <c r="A753" s="73"/>
      <c r="B753" s="198"/>
      <c r="C753" s="2"/>
      <c r="D753" s="2"/>
    </row>
    <row r="754">
      <c r="A754" s="73"/>
      <c r="B754" s="198"/>
      <c r="C754" s="2"/>
      <c r="D754" s="2"/>
    </row>
    <row r="755">
      <c r="A755" s="73"/>
      <c r="B755" s="198"/>
      <c r="C755" s="2"/>
      <c r="D755" s="2"/>
    </row>
    <row r="756">
      <c r="A756" s="73"/>
      <c r="B756" s="198"/>
      <c r="C756" s="2"/>
      <c r="D756" s="2"/>
    </row>
    <row r="757">
      <c r="A757" s="73"/>
      <c r="B757" s="198"/>
      <c r="C757" s="2"/>
      <c r="D757" s="2"/>
    </row>
    <row r="758">
      <c r="A758" s="73"/>
      <c r="B758" s="198"/>
      <c r="C758" s="2"/>
      <c r="D758" s="2"/>
    </row>
    <row r="759">
      <c r="A759" s="73"/>
      <c r="B759" s="198"/>
      <c r="C759" s="2"/>
      <c r="D759" s="2"/>
    </row>
    <row r="760">
      <c r="A760" s="73"/>
      <c r="B760" s="198"/>
      <c r="C760" s="2"/>
      <c r="D760" s="2"/>
    </row>
    <row r="761">
      <c r="A761" s="73"/>
      <c r="B761" s="198"/>
      <c r="C761" s="2"/>
      <c r="D761" s="2"/>
    </row>
    <row r="762">
      <c r="A762" s="73"/>
      <c r="B762" s="198"/>
      <c r="C762" s="2"/>
      <c r="D762" s="2"/>
    </row>
    <row r="763">
      <c r="A763" s="73"/>
      <c r="B763" s="198"/>
      <c r="C763" s="2"/>
      <c r="D763" s="2"/>
    </row>
    <row r="764">
      <c r="A764" s="73"/>
      <c r="B764" s="198"/>
      <c r="C764" s="2"/>
      <c r="D764" s="2"/>
    </row>
    <row r="765">
      <c r="A765" s="73"/>
      <c r="B765" s="198"/>
      <c r="C765" s="2"/>
      <c r="D765" s="2"/>
    </row>
    <row r="766">
      <c r="A766" s="73"/>
      <c r="B766" s="198"/>
      <c r="C766" s="2"/>
      <c r="D766" s="2"/>
    </row>
    <row r="767">
      <c r="A767" s="73"/>
      <c r="B767" s="198"/>
      <c r="C767" s="2"/>
      <c r="D767" s="2"/>
    </row>
    <row r="768">
      <c r="A768" s="73"/>
      <c r="B768" s="198"/>
      <c r="C768" s="2"/>
      <c r="D768" s="2"/>
    </row>
    <row r="769">
      <c r="A769" s="73"/>
      <c r="B769" s="198"/>
      <c r="C769" s="2"/>
      <c r="D769" s="2"/>
    </row>
    <row r="770">
      <c r="A770" s="73"/>
      <c r="B770" s="198"/>
      <c r="C770" s="2"/>
      <c r="D770" s="2"/>
    </row>
    <row r="771">
      <c r="A771" s="73"/>
      <c r="B771" s="198"/>
      <c r="C771" s="2"/>
      <c r="D771" s="2"/>
    </row>
    <row r="772">
      <c r="A772" s="73"/>
      <c r="B772" s="198"/>
      <c r="C772" s="2"/>
      <c r="D772" s="2"/>
    </row>
    <row r="773">
      <c r="A773" s="73"/>
      <c r="B773" s="198"/>
      <c r="C773" s="2"/>
      <c r="D773" s="2"/>
    </row>
    <row r="774">
      <c r="A774" s="73"/>
      <c r="B774" s="198"/>
      <c r="C774" s="2"/>
      <c r="D774" s="2"/>
    </row>
    <row r="775">
      <c r="A775" s="73"/>
      <c r="B775" s="198"/>
      <c r="C775" s="2"/>
      <c r="D775" s="2"/>
    </row>
    <row r="776">
      <c r="A776" s="73"/>
      <c r="B776" s="198"/>
      <c r="C776" s="2"/>
      <c r="D776" s="2"/>
    </row>
    <row r="777">
      <c r="A777" s="73"/>
      <c r="B777" s="198"/>
      <c r="C777" s="2"/>
      <c r="D777" s="2"/>
    </row>
    <row r="778">
      <c r="A778" s="73"/>
      <c r="B778" s="198"/>
      <c r="C778" s="2"/>
      <c r="D778" s="2"/>
    </row>
    <row r="779">
      <c r="A779" s="73"/>
      <c r="B779" s="198"/>
      <c r="C779" s="2"/>
      <c r="D779" s="2"/>
    </row>
    <row r="780">
      <c r="A780" s="73"/>
      <c r="B780" s="198"/>
      <c r="C780" s="2"/>
      <c r="D780" s="2"/>
    </row>
    <row r="781">
      <c r="A781" s="73"/>
      <c r="B781" s="198"/>
      <c r="C781" s="2"/>
      <c r="D781" s="2"/>
    </row>
    <row r="782">
      <c r="A782" s="73"/>
      <c r="B782" s="198"/>
      <c r="C782" s="2"/>
      <c r="D782" s="2"/>
    </row>
    <row r="783">
      <c r="A783" s="73"/>
      <c r="B783" s="198"/>
      <c r="C783" s="2"/>
      <c r="D783" s="2"/>
    </row>
    <row r="784">
      <c r="A784" s="73"/>
      <c r="B784" s="198"/>
      <c r="C784" s="2"/>
      <c r="D784" s="2"/>
    </row>
    <row r="785">
      <c r="A785" s="73"/>
      <c r="B785" s="198"/>
      <c r="C785" s="2"/>
      <c r="D785" s="2"/>
    </row>
    <row r="786">
      <c r="A786" s="73"/>
      <c r="B786" s="198"/>
      <c r="C786" s="2"/>
      <c r="D786" s="2"/>
    </row>
    <row r="787">
      <c r="A787" s="73"/>
      <c r="B787" s="198"/>
      <c r="C787" s="2"/>
      <c r="D787" s="2"/>
    </row>
    <row r="788">
      <c r="A788" s="73"/>
      <c r="B788" s="198"/>
      <c r="C788" s="2"/>
      <c r="D788" s="2"/>
    </row>
    <row r="789">
      <c r="A789" s="73"/>
      <c r="B789" s="198"/>
      <c r="C789" s="2"/>
      <c r="D789" s="2"/>
    </row>
    <row r="790">
      <c r="A790" s="73"/>
      <c r="B790" s="198"/>
      <c r="C790" s="2"/>
      <c r="D790" s="2"/>
    </row>
    <row r="791">
      <c r="A791" s="73"/>
      <c r="B791" s="198"/>
      <c r="C791" s="2"/>
      <c r="D791" s="2"/>
    </row>
    <row r="792">
      <c r="A792" s="73"/>
      <c r="B792" s="198"/>
      <c r="C792" s="2"/>
      <c r="D792" s="2"/>
    </row>
    <row r="793">
      <c r="A793" s="73"/>
      <c r="B793" s="198"/>
      <c r="C793" s="2"/>
      <c r="D793" s="2"/>
    </row>
    <row r="794">
      <c r="A794" s="73"/>
      <c r="B794" s="198"/>
      <c r="C794" s="2"/>
      <c r="D794" s="2"/>
    </row>
    <row r="795">
      <c r="A795" s="73"/>
      <c r="B795" s="198"/>
      <c r="C795" s="2"/>
      <c r="D795" s="2"/>
    </row>
    <row r="796">
      <c r="A796" s="73"/>
      <c r="B796" s="198"/>
      <c r="C796" s="2"/>
      <c r="D796" s="2"/>
    </row>
    <row r="797">
      <c r="A797" s="73"/>
      <c r="B797" s="198"/>
      <c r="C797" s="2"/>
      <c r="D797" s="2"/>
    </row>
    <row r="798">
      <c r="A798" s="73"/>
      <c r="B798" s="198"/>
      <c r="C798" s="2"/>
      <c r="D798" s="2"/>
    </row>
    <row r="799">
      <c r="A799" s="73"/>
      <c r="B799" s="198"/>
      <c r="C799" s="2"/>
      <c r="D799" s="2"/>
    </row>
    <row r="800">
      <c r="A800" s="73"/>
      <c r="B800" s="198"/>
      <c r="C800" s="2"/>
      <c r="D800" s="2"/>
    </row>
    <row r="801">
      <c r="A801" s="73"/>
      <c r="B801" s="198"/>
      <c r="C801" s="2"/>
      <c r="D801" s="2"/>
    </row>
    <row r="802">
      <c r="A802" s="73"/>
      <c r="B802" s="198"/>
      <c r="C802" s="2"/>
      <c r="D802" s="2"/>
    </row>
    <row r="803">
      <c r="A803" s="73"/>
      <c r="B803" s="198"/>
      <c r="C803" s="2"/>
      <c r="D803" s="2"/>
    </row>
    <row r="804">
      <c r="A804" s="73"/>
      <c r="B804" s="198"/>
      <c r="C804" s="2"/>
      <c r="D804" s="2"/>
    </row>
    <row r="805">
      <c r="A805" s="73"/>
      <c r="B805" s="198"/>
      <c r="C805" s="2"/>
      <c r="D805" s="2"/>
    </row>
    <row r="806">
      <c r="A806" s="73"/>
      <c r="B806" s="198"/>
      <c r="C806" s="2"/>
      <c r="D806" s="2"/>
    </row>
    <row r="807">
      <c r="A807" s="73"/>
      <c r="B807" s="198"/>
      <c r="C807" s="2"/>
      <c r="D807" s="2"/>
    </row>
    <row r="808">
      <c r="A808" s="73"/>
      <c r="B808" s="198"/>
      <c r="C808" s="2"/>
      <c r="D808" s="2"/>
    </row>
    <row r="809">
      <c r="A809" s="73"/>
      <c r="B809" s="198"/>
      <c r="C809" s="2"/>
      <c r="D809" s="2"/>
    </row>
    <row r="810">
      <c r="A810" s="73"/>
      <c r="B810" s="198"/>
      <c r="C810" s="2"/>
      <c r="D810" s="2"/>
    </row>
    <row r="811">
      <c r="A811" s="73"/>
      <c r="B811" s="198"/>
      <c r="C811" s="2"/>
      <c r="D811" s="2"/>
    </row>
    <row r="812">
      <c r="A812" s="73"/>
      <c r="B812" s="198"/>
      <c r="C812" s="2"/>
      <c r="D812" s="2"/>
    </row>
    <row r="813">
      <c r="A813" s="73"/>
      <c r="B813" s="198"/>
      <c r="C813" s="2"/>
      <c r="D813" s="2"/>
    </row>
    <row r="814">
      <c r="A814" s="73"/>
      <c r="B814" s="198"/>
      <c r="C814" s="2"/>
      <c r="D814" s="2"/>
    </row>
    <row r="815">
      <c r="A815" s="73"/>
      <c r="B815" s="198"/>
      <c r="C815" s="2"/>
      <c r="D815" s="2"/>
    </row>
    <row r="816">
      <c r="A816" s="73"/>
      <c r="B816" s="198"/>
      <c r="C816" s="2"/>
      <c r="D816" s="2"/>
    </row>
    <row r="817">
      <c r="A817" s="73"/>
      <c r="B817" s="198"/>
      <c r="C817" s="2"/>
      <c r="D817" s="2"/>
    </row>
    <row r="818">
      <c r="A818" s="73"/>
      <c r="B818" s="198"/>
      <c r="C818" s="2"/>
      <c r="D818" s="2"/>
    </row>
    <row r="819">
      <c r="A819" s="73"/>
      <c r="B819" s="198"/>
      <c r="C819" s="2"/>
      <c r="D819" s="2"/>
    </row>
    <row r="820">
      <c r="A820" s="73"/>
      <c r="B820" s="198"/>
      <c r="C820" s="2"/>
      <c r="D820" s="2"/>
    </row>
    <row r="821">
      <c r="A821" s="73"/>
      <c r="B821" s="198"/>
      <c r="C821" s="2"/>
      <c r="D821" s="2"/>
    </row>
    <row r="822">
      <c r="A822" s="73"/>
      <c r="B822" s="198"/>
      <c r="C822" s="2"/>
      <c r="D822" s="2"/>
    </row>
    <row r="823">
      <c r="A823" s="73"/>
      <c r="B823" s="198"/>
      <c r="C823" s="2"/>
      <c r="D823" s="2"/>
    </row>
    <row r="824">
      <c r="A824" s="73"/>
      <c r="B824" s="198"/>
      <c r="C824" s="2"/>
      <c r="D824" s="2"/>
    </row>
    <row r="825">
      <c r="A825" s="73"/>
      <c r="B825" s="198"/>
      <c r="C825" s="2"/>
      <c r="D825" s="2"/>
    </row>
    <row r="826">
      <c r="A826" s="73"/>
      <c r="B826" s="198"/>
      <c r="C826" s="2"/>
      <c r="D826" s="2"/>
    </row>
    <row r="827">
      <c r="A827" s="73"/>
      <c r="B827" s="198"/>
      <c r="C827" s="2"/>
      <c r="D827" s="2"/>
    </row>
    <row r="828">
      <c r="A828" s="73"/>
      <c r="B828" s="198"/>
      <c r="C828" s="2"/>
      <c r="D828" s="2"/>
    </row>
    <row r="829">
      <c r="A829" s="73"/>
      <c r="B829" s="198"/>
      <c r="C829" s="2"/>
      <c r="D829" s="2"/>
    </row>
    <row r="830">
      <c r="A830" s="73"/>
      <c r="B830" s="198"/>
      <c r="C830" s="2"/>
      <c r="D830" s="2"/>
    </row>
    <row r="831">
      <c r="A831" s="73"/>
      <c r="B831" s="198"/>
      <c r="C831" s="2"/>
      <c r="D831" s="2"/>
    </row>
    <row r="832">
      <c r="A832" s="73"/>
      <c r="B832" s="198"/>
      <c r="C832" s="2"/>
      <c r="D832" s="2"/>
    </row>
    <row r="833">
      <c r="A833" s="73"/>
      <c r="B833" s="198"/>
      <c r="C833" s="2"/>
      <c r="D833" s="2"/>
    </row>
    <row r="834">
      <c r="A834" s="73"/>
      <c r="B834" s="198"/>
      <c r="C834" s="2"/>
      <c r="D834" s="2"/>
    </row>
    <row r="835">
      <c r="A835" s="73"/>
      <c r="B835" s="198"/>
      <c r="C835" s="2"/>
      <c r="D835" s="2"/>
    </row>
    <row r="836">
      <c r="A836" s="73"/>
      <c r="B836" s="198"/>
      <c r="C836" s="2"/>
      <c r="D836" s="2"/>
    </row>
    <row r="837">
      <c r="A837" s="73"/>
      <c r="B837" s="198"/>
      <c r="C837" s="2"/>
      <c r="D837" s="2"/>
    </row>
    <row r="838">
      <c r="A838" s="73"/>
      <c r="B838" s="198"/>
      <c r="C838" s="2"/>
      <c r="D838" s="2"/>
    </row>
    <row r="839">
      <c r="A839" s="73"/>
      <c r="B839" s="198"/>
      <c r="C839" s="2"/>
      <c r="D839" s="2"/>
    </row>
    <row r="840">
      <c r="A840" s="73"/>
      <c r="B840" s="198"/>
      <c r="C840" s="2"/>
      <c r="D840" s="2"/>
    </row>
    <row r="841">
      <c r="A841" s="73"/>
      <c r="B841" s="198"/>
      <c r="C841" s="2"/>
      <c r="D841" s="2"/>
    </row>
    <row r="842">
      <c r="A842" s="73"/>
      <c r="B842" s="198"/>
      <c r="C842" s="2"/>
      <c r="D842" s="2"/>
    </row>
    <row r="843">
      <c r="A843" s="73"/>
      <c r="B843" s="198"/>
      <c r="C843" s="2"/>
      <c r="D843" s="2"/>
    </row>
    <row r="844">
      <c r="A844" s="73"/>
      <c r="B844" s="198"/>
      <c r="C844" s="2"/>
      <c r="D844" s="2"/>
    </row>
    <row r="845">
      <c r="A845" s="73"/>
      <c r="B845" s="198"/>
      <c r="C845" s="2"/>
      <c r="D845" s="2"/>
    </row>
    <row r="846">
      <c r="A846" s="73"/>
      <c r="B846" s="198"/>
      <c r="C846" s="2"/>
      <c r="D846" s="2"/>
    </row>
    <row r="847">
      <c r="A847" s="73"/>
      <c r="B847" s="198"/>
      <c r="C847" s="2"/>
      <c r="D847" s="2"/>
    </row>
    <row r="848">
      <c r="A848" s="73"/>
      <c r="B848" s="198"/>
      <c r="C848" s="2"/>
      <c r="D848" s="2"/>
    </row>
    <row r="849">
      <c r="A849" s="73"/>
      <c r="B849" s="198"/>
      <c r="C849" s="2"/>
      <c r="D849" s="2"/>
    </row>
    <row r="850">
      <c r="A850" s="73"/>
      <c r="B850" s="198"/>
      <c r="C850" s="2"/>
      <c r="D850" s="2"/>
    </row>
    <row r="851">
      <c r="A851" s="73"/>
      <c r="B851" s="198"/>
      <c r="C851" s="2"/>
      <c r="D851" s="2"/>
    </row>
    <row r="852">
      <c r="A852" s="73"/>
      <c r="B852" s="198"/>
      <c r="C852" s="2"/>
      <c r="D852" s="2"/>
    </row>
    <row r="853">
      <c r="A853" s="73"/>
      <c r="B853" s="198"/>
      <c r="C853" s="2"/>
      <c r="D853" s="2"/>
    </row>
    <row r="854">
      <c r="A854" s="73"/>
      <c r="B854" s="198"/>
      <c r="C854" s="2"/>
      <c r="D854" s="2"/>
    </row>
    <row r="855">
      <c r="A855" s="73"/>
      <c r="B855" s="198"/>
      <c r="C855" s="2"/>
      <c r="D855" s="2"/>
    </row>
    <row r="856">
      <c r="A856" s="73"/>
      <c r="B856" s="198"/>
      <c r="C856" s="2"/>
      <c r="D856" s="2"/>
    </row>
    <row r="857">
      <c r="A857" s="73"/>
      <c r="B857" s="198"/>
      <c r="C857" s="2"/>
      <c r="D857" s="2"/>
    </row>
    <row r="858">
      <c r="A858" s="73"/>
      <c r="B858" s="198"/>
      <c r="C858" s="2"/>
      <c r="D858" s="2"/>
    </row>
    <row r="859">
      <c r="A859" s="73"/>
      <c r="B859" s="198"/>
      <c r="C859" s="2"/>
      <c r="D859" s="2"/>
    </row>
    <row r="860">
      <c r="A860" s="73"/>
      <c r="B860" s="198"/>
      <c r="C860" s="2"/>
      <c r="D860" s="2"/>
    </row>
    <row r="861">
      <c r="A861" s="73"/>
      <c r="B861" s="198"/>
      <c r="C861" s="2"/>
      <c r="D861" s="2"/>
    </row>
    <row r="862">
      <c r="A862" s="73"/>
      <c r="B862" s="198"/>
      <c r="C862" s="2"/>
      <c r="D862" s="2"/>
    </row>
    <row r="863">
      <c r="A863" s="73"/>
      <c r="B863" s="198"/>
      <c r="C863" s="2"/>
      <c r="D863" s="2"/>
    </row>
    <row r="864">
      <c r="A864" s="73"/>
      <c r="B864" s="198"/>
      <c r="C864" s="2"/>
      <c r="D864" s="2"/>
    </row>
    <row r="865">
      <c r="A865" s="73"/>
      <c r="B865" s="198"/>
      <c r="C865" s="2"/>
      <c r="D865" s="2"/>
    </row>
    <row r="866">
      <c r="A866" s="73"/>
      <c r="B866" s="198"/>
      <c r="C866" s="2"/>
      <c r="D866" s="2"/>
    </row>
    <row r="867">
      <c r="A867" s="73"/>
      <c r="B867" s="198"/>
      <c r="C867" s="2"/>
      <c r="D867" s="2"/>
    </row>
    <row r="868">
      <c r="A868" s="73"/>
      <c r="B868" s="198"/>
      <c r="C868" s="2"/>
      <c r="D868" s="2"/>
    </row>
    <row r="869">
      <c r="A869" s="73"/>
      <c r="B869" s="198"/>
      <c r="C869" s="2"/>
      <c r="D869" s="2"/>
    </row>
    <row r="870">
      <c r="A870" s="73"/>
      <c r="B870" s="198"/>
      <c r="C870" s="2"/>
      <c r="D870" s="2"/>
    </row>
    <row r="871">
      <c r="A871" s="73"/>
      <c r="B871" s="198"/>
      <c r="C871" s="2"/>
      <c r="D871" s="2"/>
    </row>
    <row r="872">
      <c r="A872" s="73"/>
      <c r="B872" s="198"/>
      <c r="C872" s="2"/>
      <c r="D872" s="2"/>
    </row>
    <row r="873">
      <c r="A873" s="73"/>
      <c r="B873" s="198"/>
      <c r="C873" s="2"/>
      <c r="D873" s="2"/>
    </row>
    <row r="874">
      <c r="A874" s="73"/>
      <c r="B874" s="198"/>
      <c r="C874" s="2"/>
      <c r="D874" s="2"/>
    </row>
    <row r="875">
      <c r="A875" s="73"/>
      <c r="B875" s="198"/>
      <c r="C875" s="2"/>
      <c r="D875" s="2"/>
    </row>
    <row r="876">
      <c r="A876" s="73"/>
      <c r="B876" s="198"/>
      <c r="C876" s="2"/>
      <c r="D876" s="2"/>
    </row>
    <row r="877">
      <c r="A877" s="73"/>
      <c r="B877" s="198"/>
      <c r="C877" s="2"/>
      <c r="D877" s="2"/>
    </row>
    <row r="878">
      <c r="A878" s="73"/>
      <c r="B878" s="198"/>
      <c r="C878" s="2"/>
      <c r="D878" s="2"/>
    </row>
    <row r="879">
      <c r="A879" s="73"/>
      <c r="B879" s="198"/>
      <c r="C879" s="2"/>
      <c r="D879" s="2"/>
    </row>
    <row r="880">
      <c r="A880" s="73"/>
      <c r="B880" s="198"/>
      <c r="C880" s="2"/>
      <c r="D880" s="2"/>
    </row>
    <row r="881">
      <c r="A881" s="73"/>
      <c r="B881" s="198"/>
      <c r="C881" s="2"/>
      <c r="D881" s="2"/>
    </row>
    <row r="882">
      <c r="A882" s="73"/>
      <c r="B882" s="198"/>
      <c r="C882" s="2"/>
      <c r="D882" s="2"/>
    </row>
    <row r="883">
      <c r="A883" s="73"/>
      <c r="B883" s="198"/>
      <c r="C883" s="2"/>
      <c r="D883" s="2"/>
    </row>
    <row r="884">
      <c r="A884" s="73"/>
      <c r="B884" s="198"/>
      <c r="C884" s="2"/>
      <c r="D884" s="2"/>
    </row>
    <row r="885">
      <c r="A885" s="73"/>
      <c r="B885" s="198"/>
      <c r="C885" s="2"/>
      <c r="D885" s="2"/>
    </row>
    <row r="886">
      <c r="A886" s="73"/>
      <c r="B886" s="198"/>
      <c r="C886" s="2"/>
      <c r="D886" s="2"/>
    </row>
    <row r="887">
      <c r="A887" s="73"/>
      <c r="B887" s="198"/>
      <c r="C887" s="2"/>
      <c r="D887" s="2"/>
    </row>
    <row r="888">
      <c r="A888" s="73"/>
      <c r="B888" s="198"/>
      <c r="C888" s="2"/>
      <c r="D888" s="2"/>
    </row>
    <row r="889">
      <c r="A889" s="73"/>
      <c r="B889" s="198"/>
      <c r="C889" s="2"/>
      <c r="D889" s="2"/>
    </row>
    <row r="890">
      <c r="A890" s="73"/>
      <c r="B890" s="198"/>
      <c r="C890" s="2"/>
      <c r="D890" s="2"/>
    </row>
    <row r="891">
      <c r="A891" s="73"/>
      <c r="B891" s="198"/>
      <c r="C891" s="2"/>
      <c r="D891" s="2"/>
    </row>
    <row r="892">
      <c r="A892" s="73"/>
      <c r="B892" s="198"/>
      <c r="C892" s="2"/>
      <c r="D892" s="2"/>
    </row>
    <row r="893">
      <c r="A893" s="73"/>
      <c r="B893" s="198"/>
      <c r="C893" s="2"/>
      <c r="D893" s="2"/>
    </row>
    <row r="894">
      <c r="A894" s="73"/>
      <c r="B894" s="198"/>
      <c r="C894" s="2"/>
      <c r="D894" s="2"/>
    </row>
    <row r="895">
      <c r="A895" s="73"/>
      <c r="B895" s="198"/>
      <c r="C895" s="2"/>
      <c r="D895" s="2"/>
    </row>
    <row r="896">
      <c r="A896" s="73"/>
      <c r="B896" s="198"/>
      <c r="C896" s="2"/>
      <c r="D896" s="2"/>
    </row>
    <row r="897">
      <c r="A897" s="73"/>
      <c r="B897" s="198"/>
      <c r="C897" s="2"/>
      <c r="D897" s="2"/>
    </row>
    <row r="898">
      <c r="A898" s="73"/>
      <c r="B898" s="198"/>
      <c r="C898" s="2"/>
      <c r="D898" s="2"/>
    </row>
    <row r="899">
      <c r="A899" s="73"/>
      <c r="B899" s="198"/>
      <c r="C899" s="2"/>
      <c r="D899" s="2"/>
    </row>
    <row r="900">
      <c r="A900" s="73"/>
      <c r="B900" s="198"/>
      <c r="C900" s="2"/>
      <c r="D900" s="2"/>
    </row>
    <row r="901">
      <c r="A901" s="73"/>
      <c r="B901" s="198"/>
      <c r="C901" s="2"/>
      <c r="D901" s="2"/>
    </row>
    <row r="902">
      <c r="A902" s="73"/>
      <c r="B902" s="198"/>
      <c r="C902" s="2"/>
      <c r="D902" s="2"/>
    </row>
    <row r="903">
      <c r="A903" s="73"/>
      <c r="B903" s="198"/>
      <c r="C903" s="2"/>
      <c r="D903" s="2"/>
    </row>
    <row r="904">
      <c r="A904" s="73"/>
      <c r="B904" s="198"/>
      <c r="C904" s="2"/>
      <c r="D904" s="2"/>
    </row>
    <row r="905">
      <c r="A905" s="73"/>
      <c r="B905" s="198"/>
      <c r="C905" s="2"/>
      <c r="D905" s="2"/>
    </row>
    <row r="906">
      <c r="A906" s="73"/>
      <c r="B906" s="198"/>
      <c r="C906" s="2"/>
      <c r="D906" s="2"/>
    </row>
    <row r="907">
      <c r="A907" s="73"/>
      <c r="B907" s="198"/>
      <c r="C907" s="2"/>
      <c r="D907" s="2"/>
    </row>
    <row r="908">
      <c r="A908" s="73"/>
      <c r="B908" s="198"/>
      <c r="C908" s="2"/>
      <c r="D908" s="2"/>
    </row>
    <row r="909">
      <c r="A909" s="73"/>
      <c r="B909" s="198"/>
      <c r="C909" s="2"/>
      <c r="D909" s="2"/>
    </row>
    <row r="910">
      <c r="A910" s="73"/>
      <c r="B910" s="198"/>
      <c r="C910" s="2"/>
      <c r="D910" s="2"/>
    </row>
    <row r="911">
      <c r="A911" s="73"/>
      <c r="B911" s="198"/>
      <c r="C911" s="2"/>
      <c r="D911" s="2"/>
    </row>
    <row r="912">
      <c r="A912" s="73"/>
      <c r="B912" s="198"/>
      <c r="C912" s="2"/>
      <c r="D912" s="2"/>
    </row>
    <row r="913">
      <c r="A913" s="73"/>
      <c r="B913" s="198"/>
      <c r="C913" s="2"/>
      <c r="D913" s="2"/>
    </row>
    <row r="914">
      <c r="A914" s="73"/>
      <c r="B914" s="198"/>
      <c r="C914" s="2"/>
      <c r="D914" s="2"/>
    </row>
    <row r="915">
      <c r="A915" s="73"/>
      <c r="B915" s="198"/>
      <c r="C915" s="2"/>
      <c r="D915" s="2"/>
    </row>
    <row r="916">
      <c r="A916" s="73"/>
      <c r="B916" s="198"/>
      <c r="C916" s="2"/>
      <c r="D916" s="2"/>
    </row>
    <row r="917">
      <c r="A917" s="73"/>
      <c r="B917" s="198"/>
      <c r="C917" s="2"/>
      <c r="D917" s="2"/>
    </row>
    <row r="918">
      <c r="A918" s="73"/>
      <c r="B918" s="198"/>
      <c r="C918" s="2"/>
      <c r="D918" s="2"/>
    </row>
    <row r="919">
      <c r="A919" s="73"/>
      <c r="B919" s="198"/>
      <c r="C919" s="2"/>
      <c r="D919" s="2"/>
    </row>
    <row r="920">
      <c r="A920" s="73"/>
      <c r="B920" s="198"/>
      <c r="C920" s="2"/>
      <c r="D920" s="2"/>
    </row>
    <row r="921">
      <c r="A921" s="73"/>
      <c r="B921" s="198"/>
      <c r="C921" s="2"/>
      <c r="D921" s="2"/>
    </row>
    <row r="922">
      <c r="A922" s="73"/>
      <c r="B922" s="198"/>
      <c r="C922" s="2"/>
      <c r="D922" s="2"/>
    </row>
    <row r="923">
      <c r="A923" s="73"/>
      <c r="B923" s="198"/>
      <c r="C923" s="2"/>
      <c r="D923" s="2"/>
    </row>
    <row r="924">
      <c r="A924" s="73"/>
      <c r="B924" s="198"/>
      <c r="C924" s="2"/>
      <c r="D924" s="2"/>
    </row>
    <row r="925">
      <c r="A925" s="73"/>
      <c r="B925" s="198"/>
      <c r="C925" s="2"/>
      <c r="D925" s="2"/>
    </row>
    <row r="926">
      <c r="A926" s="73"/>
      <c r="B926" s="198"/>
      <c r="C926" s="2"/>
      <c r="D926" s="2"/>
    </row>
    <row r="927">
      <c r="A927" s="73"/>
      <c r="B927" s="198"/>
      <c r="C927" s="2"/>
      <c r="D927" s="2"/>
    </row>
    <row r="928">
      <c r="A928" s="73"/>
      <c r="B928" s="198"/>
      <c r="C928" s="2"/>
      <c r="D928" s="2"/>
    </row>
    <row r="929">
      <c r="A929" s="73"/>
      <c r="B929" s="198"/>
      <c r="C929" s="2"/>
      <c r="D929" s="2"/>
    </row>
    <row r="930">
      <c r="A930" s="73"/>
      <c r="B930" s="198"/>
      <c r="C930" s="2"/>
      <c r="D930" s="2"/>
    </row>
    <row r="931">
      <c r="A931" s="73"/>
      <c r="B931" s="198"/>
      <c r="C931" s="2"/>
      <c r="D931" s="2"/>
    </row>
    <row r="932">
      <c r="A932" s="73"/>
      <c r="B932" s="198"/>
      <c r="C932" s="2"/>
      <c r="D932" s="2"/>
    </row>
    <row r="933">
      <c r="A933" s="73"/>
      <c r="B933" s="198"/>
      <c r="C933" s="2"/>
      <c r="D933" s="2"/>
    </row>
    <row r="934">
      <c r="A934" s="73"/>
      <c r="B934" s="198"/>
      <c r="C934" s="2"/>
      <c r="D934" s="2"/>
    </row>
    <row r="935">
      <c r="A935" s="73"/>
      <c r="B935" s="198"/>
      <c r="C935" s="2"/>
      <c r="D935" s="2"/>
    </row>
    <row r="936">
      <c r="A936" s="73"/>
      <c r="B936" s="198"/>
      <c r="C936" s="2"/>
      <c r="D936" s="2"/>
    </row>
    <row r="937">
      <c r="A937" s="73"/>
      <c r="B937" s="198"/>
      <c r="C937" s="2"/>
      <c r="D937" s="2"/>
    </row>
    <row r="938">
      <c r="A938" s="73"/>
      <c r="B938" s="198"/>
      <c r="C938" s="2"/>
      <c r="D938" s="2"/>
    </row>
    <row r="939">
      <c r="A939" s="73"/>
      <c r="B939" s="198"/>
      <c r="C939" s="2"/>
      <c r="D939" s="2"/>
    </row>
    <row r="940">
      <c r="A940" s="73"/>
      <c r="B940" s="198"/>
      <c r="C940" s="2"/>
      <c r="D940" s="2"/>
    </row>
    <row r="941">
      <c r="A941" s="73"/>
      <c r="B941" s="198"/>
      <c r="C941" s="2"/>
      <c r="D941" s="2"/>
    </row>
    <row r="942">
      <c r="A942" s="73"/>
      <c r="B942" s="198"/>
      <c r="C942" s="2"/>
      <c r="D942" s="2"/>
    </row>
    <row r="943">
      <c r="A943" s="73"/>
      <c r="B943" s="198"/>
      <c r="C943" s="2"/>
      <c r="D943" s="2"/>
    </row>
    <row r="944">
      <c r="A944" s="73"/>
      <c r="B944" s="198"/>
      <c r="C944" s="2"/>
      <c r="D944" s="2"/>
    </row>
    <row r="945">
      <c r="A945" s="73"/>
      <c r="B945" s="198"/>
      <c r="C945" s="2"/>
      <c r="D945" s="2"/>
    </row>
    <row r="946">
      <c r="A946" s="73"/>
      <c r="B946" s="198"/>
      <c r="C946" s="2"/>
      <c r="D946" s="2"/>
    </row>
    <row r="947">
      <c r="A947" s="73"/>
      <c r="B947" s="198"/>
      <c r="C947" s="2"/>
      <c r="D947" s="2"/>
    </row>
    <row r="948">
      <c r="A948" s="73"/>
      <c r="B948" s="198"/>
      <c r="C948" s="2"/>
      <c r="D948" s="2"/>
    </row>
    <row r="949">
      <c r="A949" s="73"/>
      <c r="B949" s="198"/>
      <c r="C949" s="2"/>
      <c r="D949" s="2"/>
    </row>
    <row r="950">
      <c r="A950" s="73"/>
      <c r="B950" s="198"/>
      <c r="C950" s="2"/>
      <c r="D950" s="2"/>
    </row>
    <row r="951">
      <c r="A951" s="73"/>
      <c r="B951" s="198"/>
      <c r="C951" s="2"/>
      <c r="D951" s="2"/>
    </row>
    <row r="952">
      <c r="A952" s="73"/>
      <c r="B952" s="198"/>
      <c r="C952" s="2"/>
      <c r="D952" s="2"/>
    </row>
    <row r="953">
      <c r="A953" s="73"/>
      <c r="B953" s="198"/>
      <c r="C953" s="2"/>
      <c r="D953" s="2"/>
    </row>
    <row r="954">
      <c r="A954" s="73"/>
      <c r="B954" s="198"/>
      <c r="C954" s="2"/>
      <c r="D954" s="2"/>
    </row>
    <row r="955">
      <c r="A955" s="73"/>
      <c r="B955" s="198"/>
      <c r="C955" s="2"/>
      <c r="D955" s="2"/>
    </row>
    <row r="956">
      <c r="A956" s="73"/>
      <c r="B956" s="198"/>
      <c r="C956" s="2"/>
      <c r="D956" s="2"/>
    </row>
    <row r="957">
      <c r="A957" s="73"/>
      <c r="B957" s="198"/>
      <c r="C957" s="2"/>
      <c r="D957" s="2"/>
    </row>
    <row r="958">
      <c r="A958" s="73"/>
      <c r="B958" s="198"/>
      <c r="C958" s="2"/>
      <c r="D958" s="2"/>
    </row>
    <row r="959">
      <c r="A959" s="73"/>
      <c r="B959" s="198"/>
      <c r="C959" s="2"/>
      <c r="D959" s="2"/>
    </row>
    <row r="960">
      <c r="A960" s="73"/>
      <c r="B960" s="198"/>
      <c r="C960" s="2"/>
      <c r="D960" s="2"/>
    </row>
    <row r="961">
      <c r="A961" s="73"/>
      <c r="B961" s="198"/>
      <c r="C961" s="2"/>
      <c r="D961" s="2"/>
    </row>
    <row r="962">
      <c r="A962" s="73"/>
      <c r="B962" s="198"/>
      <c r="C962" s="2"/>
      <c r="D962" s="2"/>
    </row>
    <row r="963">
      <c r="A963" s="73"/>
      <c r="B963" s="198"/>
      <c r="C963" s="2"/>
      <c r="D963" s="2"/>
    </row>
    <row r="964">
      <c r="A964" s="73"/>
      <c r="B964" s="198"/>
      <c r="C964" s="2"/>
      <c r="D964" s="2"/>
    </row>
    <row r="965">
      <c r="A965" s="73"/>
      <c r="B965" s="198"/>
      <c r="C965" s="2"/>
      <c r="D965" s="2"/>
    </row>
    <row r="966">
      <c r="A966" s="73"/>
      <c r="B966" s="198"/>
      <c r="C966" s="2"/>
      <c r="D966" s="2"/>
    </row>
    <row r="967">
      <c r="A967" s="73"/>
      <c r="B967" s="198"/>
      <c r="C967" s="2"/>
      <c r="D967" s="2"/>
    </row>
    <row r="968">
      <c r="A968" s="73"/>
      <c r="B968" s="198"/>
      <c r="C968" s="2"/>
      <c r="D968" s="2"/>
    </row>
    <row r="969">
      <c r="A969" s="73"/>
      <c r="B969" s="198"/>
      <c r="C969" s="2"/>
      <c r="D969" s="2"/>
    </row>
    <row r="970">
      <c r="A970" s="73"/>
      <c r="B970" s="198"/>
      <c r="C970" s="2"/>
      <c r="D970" s="2"/>
    </row>
    <row r="971">
      <c r="A971" s="73"/>
      <c r="B971" s="198"/>
      <c r="C971" s="2"/>
      <c r="D971" s="2"/>
    </row>
    <row r="972">
      <c r="A972" s="73"/>
      <c r="B972" s="198"/>
      <c r="C972" s="2"/>
      <c r="D972" s="2"/>
    </row>
    <row r="973">
      <c r="A973" s="73"/>
      <c r="B973" s="198"/>
      <c r="C973" s="2"/>
      <c r="D973" s="2"/>
    </row>
    <row r="974">
      <c r="A974" s="73"/>
      <c r="B974" s="198"/>
      <c r="C974" s="2"/>
      <c r="D974" s="2"/>
    </row>
    <row r="975">
      <c r="A975" s="73"/>
      <c r="B975" s="198"/>
      <c r="C975" s="2"/>
      <c r="D975" s="2"/>
    </row>
    <row r="976">
      <c r="A976" s="73"/>
      <c r="B976" s="198"/>
      <c r="C976" s="2"/>
      <c r="D976" s="2"/>
    </row>
    <row r="977">
      <c r="A977" s="73"/>
      <c r="B977" s="198"/>
      <c r="C977" s="2"/>
      <c r="D977" s="2"/>
    </row>
    <row r="978">
      <c r="A978" s="73"/>
      <c r="B978" s="198"/>
      <c r="C978" s="2"/>
      <c r="D978" s="2"/>
    </row>
    <row r="979">
      <c r="A979" s="73"/>
      <c r="B979" s="198"/>
      <c r="C979" s="2"/>
      <c r="D979" s="2"/>
    </row>
    <row r="980">
      <c r="A980" s="73"/>
      <c r="B980" s="198"/>
      <c r="C980" s="2"/>
      <c r="D980" s="2"/>
    </row>
    <row r="981">
      <c r="A981" s="73"/>
      <c r="B981" s="198"/>
      <c r="C981" s="2"/>
      <c r="D981" s="2"/>
    </row>
    <row r="982">
      <c r="A982" s="73"/>
      <c r="B982" s="198"/>
      <c r="C982" s="2"/>
      <c r="D982" s="2"/>
    </row>
    <row r="983">
      <c r="A983" s="73"/>
      <c r="B983" s="198"/>
      <c r="C983" s="2"/>
      <c r="D983" s="2"/>
    </row>
    <row r="984">
      <c r="A984" s="73"/>
      <c r="B984" s="198"/>
      <c r="C984" s="2"/>
      <c r="D984" s="2"/>
    </row>
    <row r="985">
      <c r="A985" s="73"/>
      <c r="B985" s="198"/>
      <c r="C985" s="2"/>
      <c r="D985" s="2"/>
    </row>
    <row r="986">
      <c r="A986" s="73"/>
      <c r="B986" s="198"/>
      <c r="C986" s="2"/>
      <c r="D986" s="2"/>
    </row>
    <row r="987">
      <c r="A987" s="73"/>
      <c r="B987" s="198"/>
      <c r="C987" s="2"/>
      <c r="D987" s="2"/>
    </row>
    <row r="988">
      <c r="A988" s="73"/>
      <c r="B988" s="198"/>
      <c r="C988" s="2"/>
      <c r="D988" s="2"/>
    </row>
    <row r="989">
      <c r="A989" s="73"/>
      <c r="B989" s="198"/>
      <c r="C989" s="2"/>
      <c r="D989" s="2"/>
    </row>
    <row r="990">
      <c r="A990" s="73"/>
      <c r="B990" s="198"/>
      <c r="C990" s="2"/>
      <c r="D990" s="2"/>
    </row>
    <row r="991">
      <c r="A991" s="73"/>
      <c r="B991" s="198"/>
      <c r="C991" s="2"/>
      <c r="D991" s="2"/>
    </row>
    <row r="992">
      <c r="A992" s="73"/>
      <c r="B992" s="198"/>
      <c r="C992" s="2"/>
      <c r="D992" s="2"/>
    </row>
    <row r="993">
      <c r="A993" s="73"/>
      <c r="B993" s="198"/>
      <c r="C993" s="2"/>
      <c r="D993" s="2"/>
    </row>
    <row r="994">
      <c r="A994" s="73"/>
      <c r="B994" s="198"/>
      <c r="C994" s="2"/>
      <c r="D994" s="2"/>
    </row>
    <row r="995">
      <c r="A995" s="73"/>
      <c r="B995" s="198"/>
      <c r="C995" s="2"/>
      <c r="D995" s="2"/>
    </row>
    <row r="996">
      <c r="A996" s="73"/>
      <c r="B996" s="198"/>
      <c r="C996" s="2"/>
      <c r="D996" s="2"/>
    </row>
    <row r="997">
      <c r="A997" s="73"/>
      <c r="B997" s="198"/>
      <c r="C997" s="2"/>
      <c r="D997" s="2"/>
    </row>
    <row r="998">
      <c r="A998" s="73"/>
      <c r="B998" s="198"/>
      <c r="C998" s="2"/>
      <c r="D998" s="2"/>
    </row>
    <row r="999">
      <c r="A999" s="73"/>
      <c r="B999" s="198"/>
      <c r="C999" s="2"/>
      <c r="D999" s="2"/>
    </row>
    <row r="1000">
      <c r="A1000" s="73"/>
      <c r="B1000" s="198"/>
      <c r="C1000" s="2"/>
      <c r="D1000" s="2"/>
    </row>
    <row r="1001">
      <c r="A1001" s="73"/>
      <c r="B1001" s="198"/>
      <c r="C1001" s="2"/>
      <c r="D1001" s="2"/>
    </row>
    <row r="1002">
      <c r="A1002" s="73"/>
      <c r="B1002" s="198"/>
      <c r="C1002" s="2"/>
      <c r="D1002" s="2"/>
    </row>
    <row r="1003">
      <c r="A1003" s="73"/>
      <c r="B1003" s="198"/>
      <c r="C1003" s="2"/>
      <c r="D1003" s="2"/>
    </row>
    <row r="1004">
      <c r="A1004" s="73"/>
      <c r="B1004" s="198"/>
      <c r="C1004" s="2"/>
      <c r="D1004" s="2"/>
    </row>
    <row r="1005">
      <c r="A1005" s="73"/>
      <c r="B1005" s="198"/>
      <c r="C1005" s="2"/>
      <c r="D1005" s="2"/>
    </row>
    <row r="1006">
      <c r="A1006" s="73"/>
      <c r="B1006" s="198"/>
      <c r="C1006" s="2"/>
      <c r="D1006" s="2"/>
    </row>
    <row r="1007">
      <c r="A1007" s="73"/>
      <c r="B1007" s="198"/>
      <c r="C1007" s="2"/>
      <c r="D1007" s="2"/>
    </row>
    <row r="1008">
      <c r="A1008" s="73"/>
      <c r="B1008" s="198"/>
      <c r="C1008" s="2"/>
      <c r="D1008" s="2"/>
    </row>
    <row r="1009">
      <c r="A1009" s="73"/>
      <c r="B1009" s="198"/>
      <c r="C1009" s="2"/>
      <c r="D1009" s="2"/>
    </row>
    <row r="1010">
      <c r="A1010" s="73"/>
      <c r="B1010" s="198"/>
      <c r="C1010" s="2"/>
      <c r="D1010" s="2"/>
    </row>
    <row r="1011">
      <c r="A1011" s="73"/>
      <c r="B1011" s="198"/>
      <c r="C1011" s="2"/>
      <c r="D1011" s="2"/>
    </row>
    <row r="1012">
      <c r="A1012" s="73"/>
      <c r="B1012" s="198"/>
      <c r="C1012" s="2"/>
      <c r="D1012" s="2"/>
    </row>
    <row r="1013">
      <c r="A1013" s="73"/>
      <c r="B1013" s="198"/>
      <c r="C1013" s="2"/>
      <c r="D1013" s="2"/>
    </row>
    <row r="1014">
      <c r="A1014" s="73"/>
      <c r="B1014" s="198"/>
      <c r="C1014" s="2"/>
      <c r="D1014" s="2"/>
    </row>
    <row r="1015">
      <c r="A1015" s="73"/>
      <c r="B1015" s="198"/>
      <c r="C1015" s="2"/>
      <c r="D1015" s="2"/>
    </row>
    <row r="1016">
      <c r="A1016" s="73"/>
      <c r="B1016" s="198"/>
      <c r="C1016" s="2"/>
      <c r="D1016" s="2"/>
    </row>
    <row r="1017">
      <c r="A1017" s="73"/>
      <c r="B1017" s="198"/>
      <c r="C1017" s="2"/>
      <c r="D1017" s="2"/>
    </row>
    <row r="1018">
      <c r="A1018" s="73"/>
      <c r="B1018" s="198"/>
      <c r="C1018" s="2"/>
      <c r="D1018" s="2"/>
    </row>
    <row r="1019">
      <c r="A1019" s="73"/>
      <c r="B1019" s="198"/>
      <c r="C1019" s="2"/>
      <c r="D1019" s="2"/>
    </row>
    <row r="1020">
      <c r="A1020" s="73"/>
      <c r="B1020" s="198"/>
      <c r="C1020" s="2"/>
      <c r="D1020" s="2"/>
    </row>
    <row r="1021">
      <c r="A1021" s="73"/>
      <c r="B1021" s="198"/>
      <c r="C1021" s="2"/>
      <c r="D1021" s="2"/>
    </row>
    <row r="1022">
      <c r="A1022" s="73"/>
      <c r="B1022" s="198"/>
      <c r="C1022" s="2"/>
      <c r="D1022" s="2"/>
    </row>
    <row r="1023">
      <c r="A1023" s="73"/>
      <c r="B1023" s="198"/>
      <c r="C1023" s="2"/>
      <c r="D1023" s="2"/>
    </row>
    <row r="1024">
      <c r="A1024" s="73"/>
      <c r="B1024" s="198"/>
      <c r="C1024" s="2"/>
      <c r="D1024" s="2"/>
    </row>
    <row r="1025">
      <c r="A1025" s="73"/>
      <c r="B1025" s="198"/>
      <c r="C1025" s="2"/>
      <c r="D1025" s="2"/>
    </row>
    <row r="1026">
      <c r="A1026" s="73"/>
      <c r="B1026" s="198"/>
      <c r="C1026" s="2"/>
      <c r="D1026" s="2"/>
    </row>
    <row r="1027">
      <c r="A1027" s="73"/>
      <c r="B1027" s="198"/>
      <c r="C1027" s="2"/>
      <c r="D1027" s="2"/>
    </row>
    <row r="1028">
      <c r="A1028" s="73"/>
      <c r="B1028" s="198"/>
      <c r="C1028" s="2"/>
      <c r="D1028" s="2"/>
    </row>
    <row r="1029">
      <c r="A1029" s="73"/>
      <c r="B1029" s="198"/>
      <c r="C1029" s="2"/>
      <c r="D1029" s="2"/>
    </row>
    <row r="1030">
      <c r="A1030" s="73"/>
      <c r="B1030" s="198"/>
      <c r="C1030" s="2"/>
      <c r="D1030" s="2"/>
    </row>
    <row r="1031">
      <c r="A1031" s="73"/>
      <c r="B1031" s="198"/>
      <c r="C1031" s="2"/>
      <c r="D1031" s="2"/>
    </row>
    <row r="1032">
      <c r="A1032" s="73"/>
      <c r="B1032" s="198"/>
      <c r="C1032" s="2"/>
      <c r="D1032" s="2"/>
    </row>
    <row r="1033">
      <c r="A1033" s="73"/>
      <c r="B1033" s="198"/>
      <c r="C1033" s="2"/>
      <c r="D1033" s="2"/>
    </row>
    <row r="1034">
      <c r="A1034" s="73"/>
      <c r="B1034" s="198"/>
      <c r="C1034" s="2"/>
      <c r="D1034" s="2"/>
    </row>
    <row r="1035">
      <c r="A1035" s="73"/>
      <c r="B1035" s="198"/>
      <c r="C1035" s="2"/>
      <c r="D1035" s="2"/>
    </row>
    <row r="1036">
      <c r="A1036" s="73"/>
      <c r="B1036" s="198"/>
      <c r="C1036" s="2"/>
      <c r="D1036" s="2"/>
    </row>
    <row r="1037">
      <c r="A1037" s="73"/>
      <c r="B1037" s="198"/>
      <c r="C1037" s="2"/>
      <c r="D1037" s="2"/>
    </row>
    <row r="1038">
      <c r="A1038" s="73"/>
      <c r="B1038" s="198"/>
      <c r="C1038" s="2"/>
      <c r="D1038" s="2"/>
    </row>
    <row r="1039">
      <c r="A1039" s="73"/>
      <c r="B1039" s="198"/>
      <c r="C1039" s="2"/>
      <c r="D1039" s="2"/>
    </row>
    <row r="1040">
      <c r="A1040" s="73"/>
      <c r="B1040" s="198"/>
      <c r="C1040" s="2"/>
      <c r="D1040" s="2"/>
    </row>
    <row r="1041">
      <c r="A1041" s="73"/>
      <c r="B1041" s="198"/>
      <c r="C1041" s="2"/>
      <c r="D1041" s="2"/>
    </row>
    <row r="1042">
      <c r="A1042" s="73"/>
      <c r="B1042" s="198"/>
      <c r="C1042" s="2"/>
      <c r="D1042" s="2"/>
    </row>
    <row r="1043">
      <c r="A1043" s="73"/>
      <c r="B1043" s="198"/>
      <c r="C1043" s="2"/>
      <c r="D1043" s="2"/>
    </row>
    <row r="1044">
      <c r="A1044" s="73"/>
      <c r="B1044" s="198"/>
      <c r="C1044" s="2"/>
      <c r="D1044" s="2"/>
    </row>
    <row r="1045">
      <c r="A1045" s="73"/>
      <c r="B1045" s="198"/>
      <c r="C1045" s="2"/>
      <c r="D1045" s="2"/>
    </row>
    <row r="1046">
      <c r="A1046" s="73"/>
      <c r="B1046" s="198"/>
      <c r="C1046" s="2"/>
      <c r="D1046" s="2"/>
    </row>
    <row r="1047">
      <c r="A1047" s="73"/>
      <c r="B1047" s="198"/>
      <c r="C1047" s="2"/>
      <c r="D1047" s="2"/>
    </row>
    <row r="1048">
      <c r="A1048" s="73"/>
      <c r="B1048" s="198"/>
      <c r="C1048" s="2"/>
      <c r="D1048" s="2"/>
    </row>
    <row r="1049">
      <c r="A1049" s="73"/>
      <c r="B1049" s="198"/>
      <c r="C1049" s="2"/>
      <c r="D1049" s="2"/>
    </row>
    <row r="1050">
      <c r="A1050" s="73"/>
      <c r="B1050" s="198"/>
      <c r="C1050" s="2"/>
      <c r="D1050" s="2"/>
    </row>
    <row r="1051">
      <c r="A1051" s="73"/>
      <c r="B1051" s="198"/>
      <c r="C1051" s="2"/>
      <c r="D1051" s="2"/>
    </row>
    <row r="1052">
      <c r="A1052" s="73"/>
      <c r="B1052" s="198"/>
      <c r="C1052" s="2"/>
      <c r="D1052" s="2"/>
    </row>
    <row r="1053">
      <c r="A1053" s="73"/>
      <c r="B1053" s="198"/>
      <c r="C1053" s="2"/>
      <c r="D1053" s="2"/>
    </row>
    <row r="1054">
      <c r="A1054" s="73"/>
      <c r="B1054" s="198"/>
      <c r="C1054" s="2"/>
      <c r="D1054" s="2"/>
    </row>
    <row r="1055">
      <c r="A1055" s="73"/>
      <c r="B1055" s="198"/>
      <c r="C1055" s="2"/>
      <c r="D1055" s="2"/>
    </row>
    <row r="1056">
      <c r="A1056" s="73"/>
      <c r="B1056" s="198"/>
      <c r="C1056" s="2"/>
      <c r="D1056" s="2"/>
    </row>
  </sheetData>
  <mergeCells count="32">
    <mergeCell ref="C25:D25"/>
    <mergeCell ref="C36:D36"/>
    <mergeCell ref="C47:D47"/>
    <mergeCell ref="B3:B13"/>
    <mergeCell ref="C3:D3"/>
    <mergeCell ref="C4:C11"/>
    <mergeCell ref="C12:C13"/>
    <mergeCell ref="C14:D14"/>
    <mergeCell ref="C15:C22"/>
    <mergeCell ref="C23:C24"/>
    <mergeCell ref="B47:B57"/>
    <mergeCell ref="B58:B68"/>
    <mergeCell ref="B69:B79"/>
    <mergeCell ref="B80:B90"/>
    <mergeCell ref="B14:B24"/>
    <mergeCell ref="B25:B35"/>
    <mergeCell ref="C26:C33"/>
    <mergeCell ref="C34:C35"/>
    <mergeCell ref="B36:B46"/>
    <mergeCell ref="C37:C44"/>
    <mergeCell ref="C56:C57"/>
    <mergeCell ref="C78:C79"/>
    <mergeCell ref="C80:D80"/>
    <mergeCell ref="C81:C88"/>
    <mergeCell ref="C89:C90"/>
    <mergeCell ref="C45:C46"/>
    <mergeCell ref="C48:C55"/>
    <mergeCell ref="C58:D58"/>
    <mergeCell ref="C59:C66"/>
    <mergeCell ref="C67:C68"/>
    <mergeCell ref="C69:D69"/>
    <mergeCell ref="C70:C77"/>
  </mergeCells>
  <drawing r:id="rId1"/>
</worksheet>
</file>