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\Documents\barber-aRefactorizado\barberia-app\public\"/>
    </mc:Choice>
  </mc:AlternateContent>
  <xr:revisionPtr revIDLastSave="0" documentId="13_ncr:1_{350C86C5-1C90-4716-AB6D-8CEF80946C61}" xr6:coauthVersionLast="47" xr6:coauthVersionMax="47" xr10:uidLastSave="{00000000-0000-0000-0000-000000000000}"/>
  <bookViews>
    <workbookView xWindow="-120" yWindow="-120" windowWidth="15600" windowHeight="11040" activeTab="1" xr2:uid="{913237DA-3ECE-426D-93D8-4C093180A054}"/>
  </bookViews>
  <sheets>
    <sheet name="Admin" sheetId="5" r:id="rId1"/>
    <sheet name="Supervisor" sheetId="11" r:id="rId2"/>
    <sheet name="RR.HH." sheetId="10" r:id="rId3"/>
    <sheet name="Técnico" sheetId="12" r:id="rId4"/>
    <sheet name="General" sheetId="2" r:id="rId5"/>
    <sheet name="Validaciones" sheetId="4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2" l="1"/>
  <c r="H7" i="2" s="1"/>
  <c r="G6" i="2"/>
  <c r="H6" i="2" s="1"/>
  <c r="G5" i="2"/>
  <c r="H5" i="2" s="1"/>
  <c r="K13" i="10"/>
  <c r="L13" i="10" s="1"/>
  <c r="K12" i="10"/>
  <c r="L12" i="10" s="1"/>
  <c r="K11" i="10"/>
  <c r="K13" i="12"/>
  <c r="L13" i="12" s="1"/>
  <c r="K12" i="12"/>
  <c r="K11" i="12"/>
  <c r="K13" i="11"/>
  <c r="K12" i="11"/>
  <c r="L12" i="11" s="1"/>
  <c r="K11" i="11"/>
  <c r="K11" i="5"/>
  <c r="K13" i="5"/>
  <c r="K12" i="5"/>
  <c r="G13" i="2" l="1"/>
  <c r="G15" i="2"/>
  <c r="G14" i="2"/>
  <c r="H8" i="2"/>
  <c r="K14" i="11"/>
  <c r="L11" i="11" s="1"/>
  <c r="L12" i="12"/>
  <c r="K14" i="10"/>
  <c r="L11" i="10" s="1"/>
  <c r="L14" i="10" s="1"/>
  <c r="G8" i="2"/>
  <c r="K14" i="12"/>
  <c r="L11" i="12" s="1"/>
  <c r="K14" i="5"/>
  <c r="L13" i="5" s="1"/>
  <c r="L13" i="11" l="1"/>
  <c r="L14" i="11" s="1"/>
  <c r="L12" i="5"/>
  <c r="L11" i="5"/>
  <c r="G16" i="2"/>
  <c r="H13" i="2" s="1"/>
  <c r="L14" i="12"/>
  <c r="K6" i="12"/>
  <c r="K8" i="12" s="1"/>
  <c r="K5" i="12"/>
  <c r="K6" i="11"/>
  <c r="K8" i="11" s="1"/>
  <c r="K5" i="11"/>
  <c r="K6" i="10"/>
  <c r="K8" i="10" s="1"/>
  <c r="K5" i="10"/>
  <c r="L14" i="5" l="1"/>
  <c r="H14" i="2"/>
  <c r="H15" i="2"/>
  <c r="K5" i="5"/>
  <c r="K6" i="5"/>
  <c r="K8" i="5" s="1"/>
  <c r="H16" i="2" l="1"/>
</calcChain>
</file>

<file path=xl/sharedStrings.xml><?xml version="1.0" encoding="utf-8"?>
<sst xmlns="http://schemas.openxmlformats.org/spreadsheetml/2006/main" count="266" uniqueCount="95">
  <si>
    <t>Dashboard</t>
  </si>
  <si>
    <t>Reportes</t>
  </si>
  <si>
    <t>Estado</t>
  </si>
  <si>
    <t>Fecha</t>
  </si>
  <si>
    <t>⌛</t>
  </si>
  <si>
    <t>✅</t>
  </si>
  <si>
    <t>❎</t>
  </si>
  <si>
    <t>Corección</t>
  </si>
  <si>
    <t>Días</t>
  </si>
  <si>
    <t>Días en corrección</t>
  </si>
  <si>
    <t>Inicio de correcciones</t>
  </si>
  <si>
    <t>Fin de correcciones</t>
  </si>
  <si>
    <t>****NOMBRE DEL PROYECTO****</t>
  </si>
  <si>
    <t>Clientes</t>
  </si>
  <si>
    <t>Configuración</t>
  </si>
  <si>
    <t>SERVICIOS GENERALES</t>
  </si>
  <si>
    <t>Visitas Técnicas</t>
  </si>
  <si>
    <t>Órdenes de Trabajo</t>
  </si>
  <si>
    <t>Inventario</t>
  </si>
  <si>
    <t>Gantt</t>
  </si>
  <si>
    <t>Permisos</t>
  </si>
  <si>
    <t>Boletas de Pago</t>
  </si>
  <si>
    <t>Presupuestos</t>
  </si>
  <si>
    <t>Usuarios</t>
  </si>
  <si>
    <t>Mis Visitas Técnicas</t>
  </si>
  <si>
    <t>Mis Reportes</t>
  </si>
  <si>
    <t>Ordenar y homologar sidebar (revisar versión original)</t>
  </si>
  <si>
    <t>Visitas técnicas - nueva visita técnica: el cliente tiene que ser un dropdown</t>
  </si>
  <si>
    <t>Visitas técnicas - ver - materiales: los materiales seleccionados tienen que autocompletar el campo de "Unidad"</t>
  </si>
  <si>
    <t>Visitas técnicas - ver - materiales: cuando agrego un material, no se ve se nombre en la lista</t>
  </si>
  <si>
    <t>Visitas técnicas - ver - Herramientas: las herramientas seleccionados tienen que autocompletar el campo de "Unidad"</t>
  </si>
  <si>
    <t>Visitas técnicas - ver - Herramientas: cuando escojo una herramienta, la tengo que escoger 2 veces porque no se selecciona</t>
  </si>
  <si>
    <t>Visitas técnicas - ver: revisar formato de exportación</t>
  </si>
  <si>
    <t>Visitas Técnicas: solo deben ser 3 estados: Pendiente / Completada / Cancelada</t>
  </si>
  <si>
    <t>No se está guardando cuando ingreso información o le falta un botón de "Guardar" a la sección de Visita técnica - ver</t>
  </si>
  <si>
    <t>TOTAL</t>
  </si>
  <si>
    <t>Órdenes de trabajo - Nueva orden de trabajo: cuando se selecciona una visita técnica de origen, no se autocompleta el campo de "Técnico asignado" ni el costo estimado</t>
  </si>
  <si>
    <t>Órdenes de trabajo - Nueva orden de trabajo: no se visualiza los nombres de los materiales / el total estimado tiene que estar en nuevo sol</t>
  </si>
  <si>
    <t>Órdenes de trabajo - Nueva orden de trabajo: los campos de "Agregar nuevo material" y "Agregar nueva herramienta" tienen que ser un combobox</t>
  </si>
  <si>
    <t>Órdenes de trabajo: no se puede ver ni editar ninguna orden de trabajo</t>
  </si>
  <si>
    <t>Órdenes de trabajo: Cuando se reasigna a un técnico, cambia la información mostrada (columnas de Orden de compra, tipo/visita, estado, progreso) y el técnico sigue siendo el mismo</t>
  </si>
  <si>
    <t>Reportes: Demora mucho en cargar o no carga</t>
  </si>
  <si>
    <t>Reportes: implementar funcionalidad para "Explotar Completo"</t>
  </si>
  <si>
    <t>Inventario - materiales - Solicitudes: agregar filtros por estado, por técnico, por órden de trabajo, por fecha</t>
  </si>
  <si>
    <t>Inventario - Materiales - + Nueva Solicitud: agregar un buscador para los materiales disponibles</t>
  </si>
  <si>
    <t>Inventario - Herramientas - Solicitudes: agregar filtros por estado, por técnico, por órden de trabajo, por fecha</t>
  </si>
  <si>
    <t>Inventario - Herramientas: agregar funcionalidad a los botones de acción de "Ver Detalles" y "Editar"</t>
  </si>
  <si>
    <t>Inventario - Herramientas - Solicitudes: darle funcionalidad correcta al botón de "Marcar como Devuelta"</t>
  </si>
  <si>
    <t>Gantt: las órdenes de trabajo mostradas deben ser acorde a las fechas mostradas, es decir, si ya se culminó y pasó la fecha de culminación, no se deberían mostrar / los filtros de días tienen que ser por fecha y tienen que afectar las fechas mostradas</t>
  </si>
  <si>
    <t>Permisos personal - + Nueva solicitud: se crashea</t>
  </si>
  <si>
    <t>Boletas de pago - + Subir boleta: se tiene que poder escoger el año 2025, y se debe actualizar año a año</t>
  </si>
  <si>
    <t>Boletas de pago - + Subir boleta: no se guarda nada cuando se sube una boleta</t>
  </si>
  <si>
    <t>Boletas de pago: revisar fórmula de cálculo de las horas extras (fórmula real es salario base / 30; ese resultado / 8 (horas trabajadas aprox); ese sería el valor de la hora trabajada)</t>
  </si>
  <si>
    <t>Clientes: se está jalando mal la información en esta sección (valores vacíos, undefined o NaN)</t>
  </si>
  <si>
    <t>Clientes - ver detalles: agregar funcionalidad a botones de Ver Historial de Órdenes de trabajo y Editar Cliente</t>
  </si>
  <si>
    <t>Clientes: se tiene que activar cliente por cliente, cuando se registran deberían crearse ya activos / cuando se "Activan" la información desaparece o aparece como "undefined"</t>
  </si>
  <si>
    <t>Presupuestos - Nuevo presupuesto: el campo ed cliente no está buscando correctamente y cuando se escoge uno se crashea</t>
  </si>
  <si>
    <t>Presupuestos - Nuevo presupuesto: los ítems del presupuesto tienen que estar divididos en 3 secciones: 1 Materiales / 2 Herramientas / 3 Mano de obra. Y en cada uno, sus buscadores respectivos deben buscar de acuerdo a la sección en donde estén, estos buscadores de ítems tienen que ser combobox para poder encontrar más fácilmente los ítems a agregar</t>
  </si>
  <si>
    <t>Presupuestos: Solo deben haber 3 estados: Pendiente / Aprobado / Rechazado. NADA MÁS, los "Pendientes" son los generados por un supervisor y no deben tener precios, tiene que asignarlos</t>
  </si>
  <si>
    <t>Presupuestos: el botón de "Precios" abre la vista de "´Nuevo Presupuesto", este botón debe ser un "Editar" del presupuesto</t>
  </si>
  <si>
    <t>Presupuestos: eliminar el botón "Duplicar"</t>
  </si>
  <si>
    <t>Presupuestos - ver: eliminar los botones de "Enviar por Email" y "Duplicar" (CONSIDERAR LOS ESTADOS DE LOS PRESUPUESTOS)</t>
  </si>
  <si>
    <t>Presupuestos - ver: implementar el botón de "Descargar PDF"</t>
  </si>
  <si>
    <t>Presupuestos - Nuevo presupuesto: el campo de cliente no está buscando correctamente y cuando se escoge uno se crashea</t>
  </si>
  <si>
    <t xml:space="preserve"> Usuarios - ver detalles: revisar formato original</t>
  </si>
  <si>
    <t>Visitas técnicas - Ver detalles - materiales: los materiales seleccionados tienen que autocompletar el campo de "Unidad"</t>
  </si>
  <si>
    <t>Visitas técnicas - Ver detalles - materiales: cuando agrego un material, no se ve se nombre en la lista</t>
  </si>
  <si>
    <t>Visitas técnicas - Ver detalles - Herramientas: las herramientas seleccionados tienen que autocompletar el campo de "Unidad"</t>
  </si>
  <si>
    <t>Visitas técnicas - Ver detalles - Herramientas: cuando escojo un</t>
  </si>
  <si>
    <t>Visitas técnicas - Ver detalles: revisar exportación en PDF</t>
  </si>
  <si>
    <t>Visitas técnicas - Ver detalles: Darle funcionalidad al botón "Generar cotización", tiene que obtener los materiales, herramientas y personal, considerando el formato de la sección de "Presupuestos" y generar uno, NO DEBE FIGURAR PRECIOS, solo los ítems necesarios</t>
  </si>
  <si>
    <t>Visitas técnicas - Ver detalles: para que esté en estado "Completada", se tienen que haber llenado todos los campos</t>
  </si>
  <si>
    <t>Visitas técnicas - Ver detalles - Resumen: Ver formato original</t>
  </si>
  <si>
    <t>Órdenes de trabajo: los botones "Ver" y "Editar" no funcionan</t>
  </si>
  <si>
    <t>Órdenes de trabajo - Nueva orden de trabajo: se crashea</t>
  </si>
  <si>
    <t>Inventario - materiales: no debe aparecer el card de "Valor Inventario" ni los valores en los cards de los materiales</t>
  </si>
  <si>
    <t>Inventario - materiales: no debe poder modificar el stock</t>
  </si>
  <si>
    <t>Inventario - materiales - Agregar nuevo material: no coloca precio unitario</t>
  </si>
  <si>
    <t>Inventario - Herramientas: eliminar botón de "+ Nueva Herramienta"</t>
  </si>
  <si>
    <t>Inventario - Herramientas: solo las puede visualizar, no las puede ni editar ni eliminar</t>
  </si>
  <si>
    <t>Boletas de pago: implementar esta sección (es solo visualización y son sus propias boletas de pago)</t>
  </si>
  <si>
    <t>Clientes - Tarjetas: la vista de cards no muestra nada de información o muy poca (dependiendo de si se activó o no el cliente)</t>
  </si>
  <si>
    <t>REVISAR ANOTACIONES ANTERIORES PARA: CLIENTES / USUARIOS</t>
  </si>
  <si>
    <t xml:space="preserve"> REVISAR ANOTACIONES ANTERIORES PARA: CLIENTES / USUARIOS</t>
  </si>
  <si>
    <t>Implementar: Permisos Personal / Boletas de pago. Siguiendo el formato original (VER ANOTACIONES ANTERIORES)</t>
  </si>
  <si>
    <t>Mis Visitas Técnicas: Revisar versión original / SOLO DEBE VER LAS V.T. ASIGNADAS (se tiene que visualizar el SOLPE) / Considerar anotaciones anteriores</t>
  </si>
  <si>
    <t>Órdenes de trabajo: Revisar versión original / No deben poder editar las órdenes de trabajo, solo ver y registrar sus avances / SOLO DEBE VER LAS V.T. ASIGNADAS / Considerar anotaciones anteriores</t>
  </si>
  <si>
    <t>Mis reportes - crear reportes: el formato tiene que ser el mismo que está en la sección de Órdenes de trabajo - ver - Nuevo Reporte</t>
  </si>
  <si>
    <t>Mis Reportes: falta el botón de Historial</t>
  </si>
  <si>
    <t>Inventario - Materiales - Solicitudes: solo debe ver SUS solicitudes y sus estados</t>
  </si>
  <si>
    <t>Inventario - Herramientas: No debe ver el valor de las herramientas</t>
  </si>
  <si>
    <t>Inventario - Herramientas - Solicitudes: solo debe ver SUS solicitudes y sus estados</t>
  </si>
  <si>
    <t>Inventario - Herramientas - + Solicitar herramientas: agregar un buscador para las herramientas disponibles</t>
  </si>
  <si>
    <t>Permisos - + Solicitar Permiso: No puede crear una solicitud (da error)</t>
  </si>
  <si>
    <t>Boletas de pago: Solo debe ser visual, no debe poder editar ni agregar nada, solo visualizar sus boletas subidas con el formato respectivo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</si>
</sst>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/>
      <top style="medium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22" applyNumberFormat="0" applyAlignment="0" applyProtection="0"/>
  </cellStyleXfs>
  <cellXfs count="6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vertical="center" wrapText="1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14" fontId="0" fillId="0" borderId="9" xfId="0" applyNumberFormat="1" applyBorder="1" applyAlignment="1">
      <alignment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applyBorder="1" applyAlignment="1"/>
    <xf numFmtId="0" fontId="0" fillId="0" borderId="8" xfId="0" applyBorder="1" applyAlignment="1">
      <alignment wrapText="1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 wrapText="1"/>
    </xf>
    <xf numFmtId="0" fontId="0" fillId="0" borderId="9" xfId="0" applyBorder="1"/>
    <xf numFmtId="0" fontId="0" fillId="0" borderId="8" xfId="0" applyBorder="1"/>
    <xf numFmtId="0" fontId="0" fillId="0" borderId="8" xfId="0" applyBorder="1" applyAlignment="1">
      <alignment horizontal="left"/>
    </xf>
    <xf numFmtId="0" fontId="0" fillId="0" borderId="8" xfId="0" applyBorder="1" applyAlignment="1"/>
    <xf numFmtId="0" fontId="0" fillId="0" borderId="10" xfId="0" applyBorder="1"/>
    <xf numFmtId="0" fontId="0" fillId="0" borderId="11" xfId="0" applyBorder="1"/>
    <xf numFmtId="0" fontId="0" fillId="0" borderId="11" xfId="0" applyBorder="1" applyAlignment="1">
      <alignment horizontal="center" vertical="center" wrapText="1"/>
    </xf>
    <xf numFmtId="0" fontId="0" fillId="0" borderId="12" xfId="0" applyBorder="1"/>
    <xf numFmtId="0" fontId="0" fillId="0" borderId="4" xfId="0" applyBorder="1" applyAlignment="1">
      <alignment vertical="center" wrapText="1"/>
    </xf>
    <xf numFmtId="0" fontId="0" fillId="0" borderId="7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3" xfId="0" applyBorder="1" applyAlignment="1">
      <alignment vertical="center" wrapText="1"/>
    </xf>
    <xf numFmtId="14" fontId="0" fillId="0" borderId="8" xfId="0" applyNumberFormat="1" applyBorder="1" applyAlignment="1">
      <alignment vertical="center" wrapText="1"/>
    </xf>
    <xf numFmtId="14" fontId="0" fillId="0" borderId="14" xfId="0" applyNumberFormat="1" applyBorder="1" applyAlignment="1">
      <alignment vertical="center" wrapText="1"/>
    </xf>
    <xf numFmtId="1" fontId="0" fillId="0" borderId="9" xfId="0" applyNumberFormat="1" applyBorder="1" applyAlignment="1">
      <alignment vertical="center" wrapText="1"/>
    </xf>
    <xf numFmtId="1" fontId="0" fillId="0" borderId="0" xfId="0" applyNumberFormat="1" applyAlignment="1">
      <alignment vertical="center" wrapText="1"/>
    </xf>
    <xf numFmtId="1" fontId="0" fillId="0" borderId="6" xfId="0" applyNumberFormat="1" applyBorder="1" applyAlignment="1">
      <alignment vertical="center" wrapText="1"/>
    </xf>
    <xf numFmtId="1" fontId="0" fillId="0" borderId="12" xfId="0" applyNumberFormat="1" applyBorder="1" applyAlignment="1">
      <alignment vertical="center" wrapText="1"/>
    </xf>
    <xf numFmtId="14" fontId="0" fillId="0" borderId="11" xfId="0" applyNumberFormat="1" applyBorder="1" applyAlignment="1">
      <alignment vertical="center" wrapText="1"/>
    </xf>
    <xf numFmtId="14" fontId="0" fillId="0" borderId="15" xfId="0" applyNumberFormat="1" applyBorder="1" applyAlignment="1">
      <alignment vertical="center" wrapText="1"/>
    </xf>
    <xf numFmtId="0" fontId="0" fillId="0" borderId="16" xfId="0" applyBorder="1" applyAlignment="1">
      <alignment vertical="center" wrapText="1"/>
    </xf>
    <xf numFmtId="14" fontId="0" fillId="0" borderId="17" xfId="0" applyNumberFormat="1" applyBorder="1" applyAlignment="1">
      <alignment vertical="center" wrapText="1"/>
    </xf>
    <xf numFmtId="0" fontId="4" fillId="4" borderId="0" xfId="2" applyAlignment="1">
      <alignment horizontal="center" vertical="center" wrapText="1"/>
    </xf>
    <xf numFmtId="0" fontId="4" fillId="4" borderId="0" xfId="2" applyAlignment="1">
      <alignment vertical="center" wrapText="1"/>
    </xf>
    <xf numFmtId="9" fontId="4" fillId="4" borderId="0" xfId="2" applyNumberFormat="1" applyAlignment="1">
      <alignment vertical="center" wrapText="1"/>
    </xf>
    <xf numFmtId="0" fontId="5" fillId="5" borderId="0" xfId="3" applyAlignment="1">
      <alignment horizontal="center" vertical="center" wrapText="1"/>
    </xf>
    <xf numFmtId="0" fontId="5" fillId="5" borderId="0" xfId="3" applyAlignment="1">
      <alignment vertical="center" wrapText="1"/>
    </xf>
    <xf numFmtId="9" fontId="5" fillId="5" borderId="0" xfId="3" applyNumberFormat="1" applyAlignment="1">
      <alignment vertical="center" wrapText="1"/>
    </xf>
    <xf numFmtId="0" fontId="3" fillId="3" borderId="0" xfId="1" applyAlignment="1">
      <alignment horizontal="center" vertical="center" wrapText="1"/>
    </xf>
    <xf numFmtId="0" fontId="3" fillId="3" borderId="0" xfId="1" applyAlignment="1">
      <alignment vertical="center" wrapText="1"/>
    </xf>
    <xf numFmtId="9" fontId="3" fillId="3" borderId="0" xfId="1" applyNumberFormat="1" applyAlignment="1">
      <alignment vertical="center" wrapText="1"/>
    </xf>
    <xf numFmtId="0" fontId="6" fillId="6" borderId="22" xfId="4" applyAlignment="1">
      <alignment horizontal="center" vertical="center" wrapText="1"/>
    </xf>
    <xf numFmtId="0" fontId="6" fillId="6" borderId="22" xfId="4" applyAlignment="1">
      <alignment vertical="center" wrapText="1"/>
    </xf>
    <xf numFmtId="9" fontId="6" fillId="6" borderId="22" xfId="4" applyNumberFormat="1" applyAlignment="1">
      <alignment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" fillId="2" borderId="14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1" fontId="0" fillId="0" borderId="19" xfId="0" applyNumberFormat="1" applyBorder="1" applyAlignment="1">
      <alignment horizontal="center" vertical="center" wrapText="1"/>
    </xf>
    <xf numFmtId="1" fontId="0" fillId="0" borderId="21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left" vertical="center" wrapText="1"/>
    </xf>
    <xf numFmtId="0" fontId="0" fillId="0" borderId="20" xfId="0" applyBorder="1" applyAlignment="1">
      <alignment horizontal="left" vertical="center" wrapText="1"/>
    </xf>
    <xf numFmtId="14" fontId="0" fillId="0" borderId="19" xfId="0" applyNumberForma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</cellXfs>
  <cellStyles count="5">
    <cellStyle name="Bad" xfId="2" builtinId="27"/>
    <cellStyle name="Calculation" xfId="4" builtinId="22"/>
    <cellStyle name="Good" xfId="1" builtinId="26"/>
    <cellStyle name="Neutral" xfId="3" builtinId="28"/>
    <cellStyle name="Normal" xfId="0" builtinId="0"/>
  </cellStyles>
  <dxfs count="18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D5D5"/>
      <color rgb="FFFFB7B7"/>
      <color rgb="FFB8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0CCD4-C834-4721-9D13-9A3B2445EF75}">
  <dimension ref="B2:L73"/>
  <sheetViews>
    <sheetView topLeftCell="A19" zoomScale="85" zoomScaleNormal="85" workbookViewId="0">
      <selection activeCell="A16" sqref="A1:XFD1048576"/>
    </sheetView>
  </sheetViews>
  <sheetFormatPr defaultColWidth="11.42578125" defaultRowHeight="15" x14ac:dyDescent="0.25"/>
  <cols>
    <col min="1" max="2" width="2.85546875" style="1" customWidth="1"/>
    <col min="3" max="3" width="47.7109375" style="1" bestFit="1" customWidth="1"/>
    <col min="4" max="4" width="8" style="1" customWidth="1"/>
    <col min="5" max="5" width="9.85546875" style="1" bestFit="1" customWidth="1"/>
    <col min="6" max="6" width="11.42578125" style="1" customWidth="1"/>
    <col min="7" max="7" width="11.42578125" style="35" customWidth="1"/>
    <col min="8" max="9" width="11.42578125" style="1"/>
    <col min="10" max="10" width="13.5703125" style="1" customWidth="1"/>
    <col min="11" max="11" width="11.85546875" style="1" bestFit="1" customWidth="1"/>
    <col min="12" max="16384" width="11.42578125" style="1"/>
  </cols>
  <sheetData>
    <row r="2" spans="2:12" ht="36" x14ac:dyDescent="0.25">
      <c r="B2" s="58" t="s">
        <v>15</v>
      </c>
      <c r="C2" s="58"/>
      <c r="D2" s="58"/>
      <c r="E2" s="58"/>
      <c r="F2" s="58"/>
      <c r="G2" s="58"/>
      <c r="H2" s="58"/>
      <c r="I2" s="58"/>
      <c r="J2" s="58"/>
      <c r="K2" s="58"/>
    </row>
    <row r="3" spans="2:12" ht="15.75" thickBot="1" x14ac:dyDescent="0.3"/>
    <row r="4" spans="2:12" ht="15.75" thickBot="1" x14ac:dyDescent="0.3">
      <c r="B4" s="27"/>
      <c r="C4" s="8"/>
      <c r="D4" s="8" t="s">
        <v>2</v>
      </c>
      <c r="E4" s="31" t="s">
        <v>3</v>
      </c>
      <c r="F4" s="31" t="s">
        <v>7</v>
      </c>
      <c r="G4" s="36" t="s">
        <v>8</v>
      </c>
    </row>
    <row r="5" spans="2:12" ht="30" x14ac:dyDescent="0.25">
      <c r="B5" s="54" t="s">
        <v>0</v>
      </c>
      <c r="C5" s="55"/>
      <c r="D5" s="55"/>
      <c r="E5" s="56"/>
      <c r="F5" s="56"/>
      <c r="G5" s="57"/>
      <c r="J5" s="40" t="s">
        <v>10</v>
      </c>
      <c r="K5" s="41">
        <f>IF(COUNTA(E6:E73)=0,"",MIN(E6:E73))</f>
        <v>45937</v>
      </c>
    </row>
    <row r="6" spans="2:12" ht="30" x14ac:dyDescent="0.25">
      <c r="B6" s="28"/>
      <c r="C6" s="14" t="s">
        <v>26</v>
      </c>
      <c r="D6" s="12" t="s">
        <v>5</v>
      </c>
      <c r="E6" s="32">
        <v>45937</v>
      </c>
      <c r="F6" s="33"/>
      <c r="G6" s="34"/>
      <c r="J6" s="61" t="s">
        <v>11</v>
      </c>
      <c r="K6" s="63" t="str">
        <f>IF(COUNTA(F6:F73)=0,"",MAX(F6:F73))</f>
        <v/>
      </c>
    </row>
    <row r="7" spans="2:12" x14ac:dyDescent="0.25">
      <c r="B7" s="28"/>
      <c r="C7" s="14"/>
      <c r="D7" s="12"/>
      <c r="E7" s="32"/>
      <c r="F7" s="33"/>
      <c r="G7" s="34"/>
      <c r="J7" s="61"/>
      <c r="K7" s="64"/>
    </row>
    <row r="8" spans="2:12" x14ac:dyDescent="0.25">
      <c r="B8" s="28"/>
      <c r="C8" s="14"/>
      <c r="D8" s="12"/>
      <c r="E8" s="32"/>
      <c r="F8" s="33"/>
      <c r="G8" s="34"/>
      <c r="J8" s="61" t="s">
        <v>9</v>
      </c>
      <c r="K8" s="59" t="str">
        <f>IF(K6="","",K6-K5+1)</f>
        <v/>
      </c>
    </row>
    <row r="9" spans="2:12" ht="15.75" thickBot="1" x14ac:dyDescent="0.3">
      <c r="B9" s="28"/>
      <c r="C9" s="14"/>
      <c r="D9" s="12"/>
      <c r="E9" s="32"/>
      <c r="F9" s="33"/>
      <c r="G9" s="34"/>
      <c r="J9" s="62"/>
      <c r="K9" s="60"/>
    </row>
    <row r="10" spans="2:12" ht="26.25" x14ac:dyDescent="0.25">
      <c r="B10" s="54" t="s">
        <v>16</v>
      </c>
      <c r="C10" s="55"/>
      <c r="D10" s="55"/>
      <c r="E10" s="56"/>
      <c r="F10" s="56"/>
      <c r="G10" s="57"/>
    </row>
    <row r="11" spans="2:12" ht="30" x14ac:dyDescent="0.25">
      <c r="B11" s="28"/>
      <c r="C11" s="14" t="s">
        <v>27</v>
      </c>
      <c r="D11" s="12" t="s">
        <v>5</v>
      </c>
      <c r="E11" s="32">
        <v>45937</v>
      </c>
      <c r="F11" s="33"/>
      <c r="G11" s="34"/>
      <c r="J11" s="42" t="s">
        <v>6</v>
      </c>
      <c r="K11" s="43">
        <f>COUNTIF(D6:D76,J11)</f>
        <v>25</v>
      </c>
      <c r="L11" s="44">
        <f>IF(K11=0,"",K11/$K$14)</f>
        <v>0.67567567567567566</v>
      </c>
    </row>
    <row r="12" spans="2:12" ht="45" x14ac:dyDescent="0.25">
      <c r="B12" s="28"/>
      <c r="C12" s="14" t="s">
        <v>28</v>
      </c>
      <c r="D12" s="12" t="s">
        <v>5</v>
      </c>
      <c r="E12" s="32">
        <v>45937</v>
      </c>
      <c r="F12" s="33"/>
      <c r="G12" s="34"/>
      <c r="J12" s="45" t="s">
        <v>4</v>
      </c>
      <c r="K12" s="46">
        <f>COUNTIF(D6:D76,J12)</f>
        <v>1</v>
      </c>
      <c r="L12" s="47">
        <f>IF(K12=0,"",K12/$K$14)</f>
        <v>2.7027027027027029E-2</v>
      </c>
    </row>
    <row r="13" spans="2:12" ht="30" x14ac:dyDescent="0.25">
      <c r="B13" s="28"/>
      <c r="C13" s="14" t="s">
        <v>29</v>
      </c>
      <c r="D13" s="12" t="s">
        <v>5</v>
      </c>
      <c r="E13" s="32">
        <v>45937</v>
      </c>
      <c r="F13" s="33"/>
      <c r="G13" s="34"/>
      <c r="J13" s="48" t="s">
        <v>5</v>
      </c>
      <c r="K13" s="49">
        <f>COUNTIF(D6:D76,J13)</f>
        <v>11</v>
      </c>
      <c r="L13" s="50">
        <f>IF(K13=0,"",K13/$K$14)</f>
        <v>0.29729729729729731</v>
      </c>
    </row>
    <row r="14" spans="2:12" ht="45" x14ac:dyDescent="0.25">
      <c r="B14" s="28"/>
      <c r="C14" s="14" t="s">
        <v>30</v>
      </c>
      <c r="D14" s="12" t="s">
        <v>5</v>
      </c>
      <c r="E14" s="32">
        <v>45937</v>
      </c>
      <c r="F14" s="33"/>
      <c r="G14" s="34"/>
      <c r="J14" s="51" t="s">
        <v>35</v>
      </c>
      <c r="K14" s="52">
        <f>SUM(K11:K13)</f>
        <v>37</v>
      </c>
      <c r="L14" s="53">
        <f>IF(SUM(L11:L13)=0,"",SUM(L11:L13))</f>
        <v>1</v>
      </c>
    </row>
    <row r="15" spans="2:12" ht="45" x14ac:dyDescent="0.25">
      <c r="B15" s="28"/>
      <c r="C15" s="14" t="s">
        <v>31</v>
      </c>
      <c r="D15" s="12" t="s">
        <v>5</v>
      </c>
      <c r="E15" s="32">
        <v>45937</v>
      </c>
      <c r="F15" s="33"/>
      <c r="G15" s="34"/>
    </row>
    <row r="16" spans="2:12" ht="30" x14ac:dyDescent="0.25">
      <c r="B16" s="28"/>
      <c r="C16" s="14" t="s">
        <v>32</v>
      </c>
      <c r="D16" s="12" t="s">
        <v>5</v>
      </c>
      <c r="E16" s="32">
        <v>45937</v>
      </c>
      <c r="F16" s="33"/>
      <c r="G16" s="34"/>
    </row>
    <row r="17" spans="2:7" ht="30" x14ac:dyDescent="0.25">
      <c r="B17" s="28"/>
      <c r="C17" s="14" t="s">
        <v>33</v>
      </c>
      <c r="D17" s="12" t="s">
        <v>4</v>
      </c>
      <c r="E17" s="32">
        <v>45937</v>
      </c>
      <c r="F17" s="33"/>
      <c r="G17" s="34"/>
    </row>
    <row r="18" spans="2:7" ht="45" x14ac:dyDescent="0.25">
      <c r="B18" s="28"/>
      <c r="C18" s="14" t="s">
        <v>34</v>
      </c>
      <c r="D18" s="12" t="s">
        <v>5</v>
      </c>
      <c r="E18" s="32">
        <v>45937</v>
      </c>
      <c r="F18" s="33"/>
      <c r="G18" s="34"/>
    </row>
    <row r="19" spans="2:7" ht="26.25" x14ac:dyDescent="0.25">
      <c r="B19" s="54" t="s">
        <v>17</v>
      </c>
      <c r="C19" s="55"/>
      <c r="D19" s="55"/>
      <c r="E19" s="56"/>
      <c r="F19" s="56"/>
      <c r="G19" s="57"/>
    </row>
    <row r="20" spans="2:7" ht="60" x14ac:dyDescent="0.25">
      <c r="B20" s="28"/>
      <c r="C20" s="14" t="s">
        <v>36</v>
      </c>
      <c r="D20" s="12" t="s">
        <v>5</v>
      </c>
      <c r="E20" s="32">
        <v>45937</v>
      </c>
      <c r="F20" s="33"/>
      <c r="G20" s="34"/>
    </row>
    <row r="21" spans="2:7" ht="45" x14ac:dyDescent="0.25">
      <c r="B21" s="28"/>
      <c r="C21" s="14" t="s">
        <v>37</v>
      </c>
      <c r="D21" s="12" t="s">
        <v>5</v>
      </c>
      <c r="E21" s="32">
        <v>45937</v>
      </c>
      <c r="F21" s="33"/>
      <c r="G21" s="34"/>
    </row>
    <row r="22" spans="2:7" ht="45" x14ac:dyDescent="0.25">
      <c r="B22" s="28"/>
      <c r="C22" s="14" t="s">
        <v>38</v>
      </c>
      <c r="D22" s="12" t="s">
        <v>5</v>
      </c>
      <c r="E22" s="32">
        <v>45937</v>
      </c>
      <c r="F22" s="33"/>
      <c r="G22" s="34"/>
    </row>
    <row r="23" spans="2:7" ht="55.5" customHeight="1" x14ac:dyDescent="0.25">
      <c r="B23" s="28"/>
      <c r="C23" s="14" t="s">
        <v>39</v>
      </c>
      <c r="D23" s="12" t="s">
        <v>6</v>
      </c>
      <c r="E23" s="32">
        <v>45937</v>
      </c>
      <c r="F23" s="33"/>
      <c r="G23" s="34"/>
    </row>
    <row r="24" spans="2:7" ht="60" x14ac:dyDescent="0.25">
      <c r="B24" s="28"/>
      <c r="C24" s="14" t="s">
        <v>40</v>
      </c>
      <c r="D24" s="12" t="s">
        <v>6</v>
      </c>
      <c r="E24" s="32">
        <v>45937</v>
      </c>
      <c r="F24" s="33"/>
      <c r="G24" s="34"/>
    </row>
    <row r="25" spans="2:7" ht="26.25" x14ac:dyDescent="0.25">
      <c r="B25" s="54" t="s">
        <v>1</v>
      </c>
      <c r="C25" s="55"/>
      <c r="D25" s="55"/>
      <c r="E25" s="56"/>
      <c r="F25" s="56"/>
      <c r="G25" s="57"/>
    </row>
    <row r="26" spans="2:7" x14ac:dyDescent="0.25">
      <c r="B26" s="28"/>
      <c r="C26" s="14" t="s">
        <v>41</v>
      </c>
      <c r="D26" s="12" t="s">
        <v>6</v>
      </c>
      <c r="E26" s="32">
        <v>45937</v>
      </c>
      <c r="F26" s="33"/>
      <c r="G26" s="34"/>
    </row>
    <row r="27" spans="2:7" ht="30" x14ac:dyDescent="0.25">
      <c r="B27" s="28"/>
      <c r="C27" s="14" t="s">
        <v>42</v>
      </c>
      <c r="D27" s="12" t="s">
        <v>6</v>
      </c>
      <c r="E27" s="32">
        <v>45937</v>
      </c>
      <c r="F27" s="33"/>
      <c r="G27" s="34"/>
    </row>
    <row r="28" spans="2:7" x14ac:dyDescent="0.25">
      <c r="B28" s="28"/>
      <c r="C28" s="14"/>
      <c r="D28" s="12"/>
      <c r="E28" s="32"/>
      <c r="F28" s="33"/>
      <c r="G28" s="34"/>
    </row>
    <row r="29" spans="2:7" x14ac:dyDescent="0.25">
      <c r="B29" s="28"/>
      <c r="C29" s="14"/>
      <c r="D29" s="12"/>
      <c r="E29" s="32"/>
      <c r="F29" s="33"/>
      <c r="G29" s="34"/>
    </row>
    <row r="30" spans="2:7" ht="26.25" x14ac:dyDescent="0.25">
      <c r="B30" s="54" t="s">
        <v>18</v>
      </c>
      <c r="C30" s="55"/>
      <c r="D30" s="55"/>
      <c r="E30" s="56"/>
      <c r="F30" s="56"/>
      <c r="G30" s="57"/>
    </row>
    <row r="31" spans="2:7" ht="45" x14ac:dyDescent="0.25">
      <c r="B31" s="28"/>
      <c r="C31" s="14" t="s">
        <v>43</v>
      </c>
      <c r="D31" s="12" t="s">
        <v>6</v>
      </c>
      <c r="E31" s="32">
        <v>45937</v>
      </c>
      <c r="F31" s="33"/>
      <c r="G31" s="34"/>
    </row>
    <row r="32" spans="2:7" ht="30" x14ac:dyDescent="0.25">
      <c r="B32" s="28"/>
      <c r="C32" s="14" t="s">
        <v>44</v>
      </c>
      <c r="D32" s="12" t="s">
        <v>6</v>
      </c>
      <c r="E32" s="32">
        <v>45937</v>
      </c>
      <c r="F32" s="33"/>
      <c r="G32" s="34"/>
    </row>
    <row r="33" spans="2:7" ht="45" x14ac:dyDescent="0.25">
      <c r="B33" s="28"/>
      <c r="C33" s="14" t="s">
        <v>45</v>
      </c>
      <c r="D33" s="12" t="s">
        <v>6</v>
      </c>
      <c r="E33" s="32">
        <v>45937</v>
      </c>
      <c r="F33" s="33"/>
      <c r="G33" s="34"/>
    </row>
    <row r="34" spans="2:7" ht="30" x14ac:dyDescent="0.25">
      <c r="B34" s="28"/>
      <c r="C34" s="14" t="s">
        <v>46</v>
      </c>
      <c r="D34" s="12" t="s">
        <v>6</v>
      </c>
      <c r="E34" s="32">
        <v>45937</v>
      </c>
      <c r="F34" s="33"/>
      <c r="G34" s="34"/>
    </row>
    <row r="35" spans="2:7" ht="45" x14ac:dyDescent="0.25">
      <c r="B35" s="28"/>
      <c r="C35" s="14" t="s">
        <v>47</v>
      </c>
      <c r="D35" s="12" t="s">
        <v>6</v>
      </c>
      <c r="E35" s="32">
        <v>45937</v>
      </c>
      <c r="F35" s="33"/>
      <c r="G35" s="34"/>
    </row>
    <row r="36" spans="2:7" ht="26.25" x14ac:dyDescent="0.25">
      <c r="B36" s="54" t="s">
        <v>19</v>
      </c>
      <c r="C36" s="55"/>
      <c r="D36" s="55"/>
      <c r="E36" s="56"/>
      <c r="F36" s="56"/>
      <c r="G36" s="57"/>
    </row>
    <row r="37" spans="2:7" ht="75" x14ac:dyDescent="0.25">
      <c r="B37" s="28"/>
      <c r="C37" s="14" t="s">
        <v>48</v>
      </c>
      <c r="D37" s="12" t="s">
        <v>6</v>
      </c>
      <c r="E37" s="32">
        <v>45937</v>
      </c>
      <c r="F37" s="33"/>
      <c r="G37" s="34"/>
    </row>
    <row r="38" spans="2:7" x14ac:dyDescent="0.25">
      <c r="B38" s="28"/>
      <c r="C38" s="14"/>
      <c r="D38" s="12"/>
      <c r="E38" s="32"/>
      <c r="F38" s="33"/>
      <c r="G38" s="34"/>
    </row>
    <row r="39" spans="2:7" x14ac:dyDescent="0.25">
      <c r="B39" s="28"/>
      <c r="C39" s="14"/>
      <c r="D39" s="12"/>
      <c r="E39" s="32"/>
      <c r="F39" s="33"/>
      <c r="G39" s="34"/>
    </row>
    <row r="40" spans="2:7" x14ac:dyDescent="0.25">
      <c r="B40" s="28"/>
      <c r="C40" s="14"/>
      <c r="D40" s="12"/>
      <c r="E40" s="32"/>
      <c r="F40" s="33"/>
      <c r="G40" s="34"/>
    </row>
    <row r="41" spans="2:7" ht="26.25" x14ac:dyDescent="0.25">
      <c r="B41" s="54" t="s">
        <v>20</v>
      </c>
      <c r="C41" s="55"/>
      <c r="D41" s="55"/>
      <c r="E41" s="56"/>
      <c r="F41" s="56"/>
      <c r="G41" s="57"/>
    </row>
    <row r="42" spans="2:7" x14ac:dyDescent="0.25">
      <c r="B42" s="28"/>
      <c r="C42" s="14" t="s">
        <v>49</v>
      </c>
      <c r="D42" s="12" t="s">
        <v>6</v>
      </c>
      <c r="E42" s="32">
        <v>45937</v>
      </c>
      <c r="F42" s="33"/>
      <c r="G42" s="34"/>
    </row>
    <row r="43" spans="2:7" x14ac:dyDescent="0.25">
      <c r="B43" s="28"/>
      <c r="C43" s="14"/>
      <c r="D43" s="12"/>
      <c r="E43" s="32"/>
      <c r="F43" s="33"/>
      <c r="G43" s="34"/>
    </row>
    <row r="44" spans="2:7" x14ac:dyDescent="0.25">
      <c r="B44" s="28"/>
      <c r="C44" s="14"/>
      <c r="D44" s="12"/>
      <c r="E44" s="32"/>
      <c r="F44" s="33"/>
      <c r="G44" s="34"/>
    </row>
    <row r="45" spans="2:7" x14ac:dyDescent="0.25">
      <c r="B45" s="28"/>
      <c r="C45" s="14"/>
      <c r="D45" s="12"/>
      <c r="E45" s="32"/>
      <c r="F45" s="33"/>
      <c r="G45" s="34"/>
    </row>
    <row r="46" spans="2:7" ht="26.25" x14ac:dyDescent="0.25">
      <c r="B46" s="54" t="s">
        <v>21</v>
      </c>
      <c r="C46" s="55"/>
      <c r="D46" s="55"/>
      <c r="E46" s="56"/>
      <c r="F46" s="56"/>
      <c r="G46" s="57"/>
    </row>
    <row r="47" spans="2:7" ht="30" x14ac:dyDescent="0.25">
      <c r="B47" s="28"/>
      <c r="C47" s="14" t="s">
        <v>50</v>
      </c>
      <c r="D47" s="12" t="s">
        <v>6</v>
      </c>
      <c r="E47" s="32">
        <v>45937</v>
      </c>
      <c r="F47" s="33"/>
      <c r="G47" s="34"/>
    </row>
    <row r="48" spans="2:7" ht="30" x14ac:dyDescent="0.25">
      <c r="B48" s="28"/>
      <c r="C48" s="14" t="s">
        <v>51</v>
      </c>
      <c r="D48" s="12" t="s">
        <v>6</v>
      </c>
      <c r="E48" s="32">
        <v>45937</v>
      </c>
      <c r="F48" s="33"/>
      <c r="G48" s="34"/>
    </row>
    <row r="49" spans="2:7" ht="60" x14ac:dyDescent="0.25">
      <c r="B49" s="28"/>
      <c r="C49" s="14" t="s">
        <v>52</v>
      </c>
      <c r="D49" s="12" t="s">
        <v>6</v>
      </c>
      <c r="E49" s="32">
        <v>45937</v>
      </c>
      <c r="F49" s="33"/>
      <c r="G49" s="34"/>
    </row>
    <row r="50" spans="2:7" x14ac:dyDescent="0.25">
      <c r="B50" s="28"/>
      <c r="C50" s="14"/>
      <c r="D50" s="12"/>
      <c r="E50" s="32"/>
      <c r="F50" s="33"/>
      <c r="G50" s="34"/>
    </row>
    <row r="51" spans="2:7" ht="26.25" x14ac:dyDescent="0.25">
      <c r="B51" s="54" t="s">
        <v>13</v>
      </c>
      <c r="C51" s="55"/>
      <c r="D51" s="55"/>
      <c r="E51" s="56"/>
      <c r="F51" s="56"/>
      <c r="G51" s="57"/>
    </row>
    <row r="52" spans="2:7" ht="30" x14ac:dyDescent="0.25">
      <c r="B52" s="28"/>
      <c r="C52" s="14" t="s">
        <v>53</v>
      </c>
      <c r="D52" s="12" t="s">
        <v>6</v>
      </c>
      <c r="E52" s="32">
        <v>45937</v>
      </c>
      <c r="F52" s="33"/>
      <c r="G52" s="34"/>
    </row>
    <row r="53" spans="2:7" ht="45" x14ac:dyDescent="0.25">
      <c r="B53" s="28"/>
      <c r="C53" s="14" t="s">
        <v>54</v>
      </c>
      <c r="D53" s="12" t="s">
        <v>6</v>
      </c>
      <c r="E53" s="32">
        <v>45937</v>
      </c>
      <c r="F53" s="33"/>
      <c r="G53" s="34"/>
    </row>
    <row r="54" spans="2:7" ht="60" x14ac:dyDescent="0.25">
      <c r="B54" s="28"/>
      <c r="C54" s="14" t="s">
        <v>55</v>
      </c>
      <c r="D54" s="12" t="s">
        <v>6</v>
      </c>
      <c r="E54" s="32">
        <v>45937</v>
      </c>
      <c r="F54" s="33"/>
      <c r="G54" s="34"/>
    </row>
    <row r="55" spans="2:7" x14ac:dyDescent="0.25">
      <c r="B55" s="28"/>
      <c r="C55" s="14"/>
      <c r="D55" s="12"/>
      <c r="E55" s="32"/>
      <c r="F55" s="33"/>
      <c r="G55" s="34"/>
    </row>
    <row r="56" spans="2:7" ht="26.25" x14ac:dyDescent="0.25">
      <c r="B56" s="54" t="s">
        <v>22</v>
      </c>
      <c r="C56" s="55"/>
      <c r="D56" s="55"/>
      <c r="E56" s="56"/>
      <c r="F56" s="56"/>
      <c r="G56" s="57"/>
    </row>
    <row r="57" spans="2:7" ht="45" x14ac:dyDescent="0.25">
      <c r="B57" s="28"/>
      <c r="C57" s="14" t="s">
        <v>63</v>
      </c>
      <c r="D57" s="12" t="s">
        <v>6</v>
      </c>
      <c r="E57" s="32">
        <v>45937</v>
      </c>
      <c r="F57" s="33"/>
      <c r="G57" s="34"/>
    </row>
    <row r="58" spans="2:7" ht="120" x14ac:dyDescent="0.25">
      <c r="B58" s="28"/>
      <c r="C58" s="14" t="s">
        <v>57</v>
      </c>
      <c r="D58" s="12" t="s">
        <v>6</v>
      </c>
      <c r="E58" s="32">
        <v>45937</v>
      </c>
      <c r="F58" s="33"/>
      <c r="G58" s="34"/>
    </row>
    <row r="59" spans="2:7" ht="60" x14ac:dyDescent="0.25">
      <c r="B59" s="28"/>
      <c r="C59" s="14" t="s">
        <v>58</v>
      </c>
      <c r="D59" s="12" t="s">
        <v>6</v>
      </c>
      <c r="E59" s="32">
        <v>45937</v>
      </c>
      <c r="F59" s="33"/>
      <c r="G59" s="34"/>
    </row>
    <row r="60" spans="2:7" ht="45" x14ac:dyDescent="0.25">
      <c r="B60" s="28"/>
      <c r="C60" s="14" t="s">
        <v>59</v>
      </c>
      <c r="D60" s="12" t="s">
        <v>6</v>
      </c>
      <c r="E60" s="32">
        <v>45937</v>
      </c>
      <c r="F60" s="33"/>
      <c r="G60" s="34"/>
    </row>
    <row r="61" spans="2:7" x14ac:dyDescent="0.25">
      <c r="B61" s="28"/>
      <c r="C61" s="14" t="s">
        <v>60</v>
      </c>
      <c r="D61" s="12" t="s">
        <v>6</v>
      </c>
      <c r="E61" s="32">
        <v>45937</v>
      </c>
      <c r="F61" s="33"/>
      <c r="G61" s="34"/>
    </row>
    <row r="62" spans="2:7" ht="45" x14ac:dyDescent="0.25">
      <c r="B62" s="28"/>
      <c r="C62" s="14" t="s">
        <v>61</v>
      </c>
      <c r="D62" s="12" t="s">
        <v>6</v>
      </c>
      <c r="E62" s="32">
        <v>45937</v>
      </c>
      <c r="F62" s="33"/>
      <c r="G62" s="34"/>
    </row>
    <row r="63" spans="2:7" ht="30" x14ac:dyDescent="0.25">
      <c r="B63" s="28"/>
      <c r="C63" s="14" t="s">
        <v>62</v>
      </c>
      <c r="D63" s="12" t="s">
        <v>6</v>
      </c>
      <c r="E63" s="32">
        <v>45937</v>
      </c>
      <c r="F63" s="33"/>
      <c r="G63" s="34"/>
    </row>
    <row r="64" spans="2:7" ht="26.25" x14ac:dyDescent="0.25">
      <c r="B64" s="54" t="s">
        <v>14</v>
      </c>
      <c r="C64" s="55"/>
      <c r="D64" s="55"/>
      <c r="E64" s="56"/>
      <c r="F64" s="56"/>
      <c r="G64" s="57"/>
    </row>
    <row r="65" spans="2:7" x14ac:dyDescent="0.25">
      <c r="B65" s="28"/>
      <c r="C65" s="14"/>
      <c r="D65" s="12"/>
      <c r="E65" s="32"/>
      <c r="F65" s="33"/>
      <c r="G65" s="34"/>
    </row>
    <row r="66" spans="2:7" x14ac:dyDescent="0.25">
      <c r="B66" s="28"/>
      <c r="C66" s="14"/>
      <c r="D66" s="12"/>
      <c r="E66" s="32"/>
      <c r="F66" s="33"/>
      <c r="G66" s="34"/>
    </row>
    <row r="67" spans="2:7" x14ac:dyDescent="0.25">
      <c r="B67" s="28"/>
      <c r="C67" s="14"/>
      <c r="D67" s="12"/>
      <c r="E67" s="32"/>
      <c r="F67" s="33"/>
      <c r="G67" s="34"/>
    </row>
    <row r="68" spans="2:7" x14ac:dyDescent="0.25">
      <c r="B68" s="28"/>
      <c r="C68" s="14"/>
      <c r="D68" s="12"/>
      <c r="E68" s="32"/>
      <c r="F68" s="33"/>
      <c r="G68" s="34"/>
    </row>
    <row r="69" spans="2:7" ht="26.25" x14ac:dyDescent="0.25">
      <c r="B69" s="54" t="s">
        <v>23</v>
      </c>
      <c r="C69" s="55"/>
      <c r="D69" s="55"/>
      <c r="E69" s="56"/>
      <c r="F69" s="56"/>
      <c r="G69" s="57"/>
    </row>
    <row r="70" spans="2:7" x14ac:dyDescent="0.25">
      <c r="B70" s="28"/>
      <c r="C70" s="14" t="s">
        <v>64</v>
      </c>
      <c r="D70" s="12" t="s">
        <v>6</v>
      </c>
      <c r="E70" s="32">
        <v>45937</v>
      </c>
      <c r="F70" s="33"/>
      <c r="G70" s="34"/>
    </row>
    <row r="71" spans="2:7" x14ac:dyDescent="0.25">
      <c r="B71" s="28"/>
      <c r="C71" s="14"/>
      <c r="D71" s="12"/>
      <c r="E71" s="32"/>
      <c r="F71" s="33"/>
      <c r="G71" s="34"/>
    </row>
    <row r="72" spans="2:7" x14ac:dyDescent="0.25">
      <c r="B72" s="28"/>
      <c r="C72" s="14"/>
      <c r="D72" s="12"/>
      <c r="E72" s="32"/>
      <c r="F72" s="33"/>
      <c r="G72" s="34"/>
    </row>
    <row r="73" spans="2:7" ht="15.75" thickBot="1" x14ac:dyDescent="0.3">
      <c r="B73" s="29"/>
      <c r="C73" s="30"/>
      <c r="D73" s="25"/>
      <c r="E73" s="38"/>
      <c r="F73" s="39"/>
      <c r="G73" s="37"/>
    </row>
  </sheetData>
  <mergeCells count="17">
    <mergeCell ref="B2:K2"/>
    <mergeCell ref="B64:G64"/>
    <mergeCell ref="B56:G56"/>
    <mergeCell ref="B46:G46"/>
    <mergeCell ref="B51:G51"/>
    <mergeCell ref="K8:K9"/>
    <mergeCell ref="J8:J9"/>
    <mergeCell ref="K6:K7"/>
    <mergeCell ref="J6:J7"/>
    <mergeCell ref="B25:G25"/>
    <mergeCell ref="B30:G30"/>
    <mergeCell ref="B36:G36"/>
    <mergeCell ref="B41:G41"/>
    <mergeCell ref="B69:G69"/>
    <mergeCell ref="B5:G5"/>
    <mergeCell ref="B10:G10"/>
    <mergeCell ref="B19:G19"/>
  </mergeCell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2" operator="containsText" id="{F3D7D182-5E1E-4431-B83D-F598AE578AD0}">
            <xm:f>NOT(ISERROR(SEARCH(Validaciones!$C$3,D6)))</xm:f>
            <xm:f>Validaciones!$C$3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13" operator="containsText" id="{AE752966-DDB0-45BC-9001-9DAC5288B9A1}">
            <xm:f>NOT(ISERROR(SEARCH(Validaciones!$C$4,D6)))</xm:f>
            <xm:f>Validaciones!$C$4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114" operator="containsText" id="{75BC26C0-DFD5-49CA-8E7D-AA87A8789F07}">
            <xm:f>NOT(ISERROR(SEARCH(Validaciones!$C$5,D6)))</xm:f>
            <xm:f>Validaciones!$C$5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D6:D9</xm:sqref>
        </x14:conditionalFormatting>
        <x14:conditionalFormatting xmlns:xm="http://schemas.microsoft.com/office/excel/2006/main">
          <x14:cfRule type="containsText" priority="34" operator="containsText" id="{0639F70B-CC3A-45A8-8CB0-5988C91FA182}">
            <xm:f>NOT(ISERROR(SEARCH(Validaciones!$C$3,D43)))</xm:f>
            <xm:f>Validaciones!$C$3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5" operator="containsText" id="{02CEF699-B9D5-477B-9A9D-86A8E2E9AB37}">
            <xm:f>NOT(ISERROR(SEARCH(Validaciones!$C$4,D43)))</xm:f>
            <xm:f>Validaciones!$C$4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36" operator="containsText" id="{DA18CC59-8565-4ACC-BF52-98BE837FB503}">
            <xm:f>NOT(ISERROR(SEARCH(Validaciones!$C$5,D43)))</xm:f>
            <xm:f>Validaciones!$C$5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D43:D45</xm:sqref>
        </x14:conditionalFormatting>
        <x14:conditionalFormatting xmlns:xm="http://schemas.microsoft.com/office/excel/2006/main">
          <x14:cfRule type="containsText" priority="58" operator="containsText" id="{D22E417F-910E-46F8-BF20-DE3D62FFCEB6}">
            <xm:f>NOT(ISERROR(SEARCH(Validaciones!$C$3,D50)))</xm:f>
            <xm:f>Validaciones!$C$3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59" operator="containsText" id="{24C385BA-BF59-4885-9CBB-BDE33A5E288A}">
            <xm:f>NOT(ISERROR(SEARCH(Validaciones!$C$4,D50)))</xm:f>
            <xm:f>Validaciones!$C$4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60" operator="containsText" id="{2E77117F-C6AE-433A-8678-BB2AD94B6757}">
            <xm:f>NOT(ISERROR(SEARCH(Validaciones!$C$5,D50)))</xm:f>
            <xm:f>Validaciones!$C$5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D50</xm:sqref>
        </x14:conditionalFormatting>
        <x14:conditionalFormatting xmlns:xm="http://schemas.microsoft.com/office/excel/2006/main">
          <x14:cfRule type="containsText" priority="55" operator="containsText" id="{7E6C33BB-D164-43D2-9B56-C79DEBD58C2A}">
            <xm:f>NOT(ISERROR(SEARCH(Validaciones!$C$3,D55)))</xm:f>
            <xm:f>Validaciones!$C$3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56" operator="containsText" id="{360C2DB1-C774-437D-8E47-8F928005E2F7}">
            <xm:f>NOT(ISERROR(SEARCH(Validaciones!$C$4,D55)))</xm:f>
            <xm:f>Validaciones!$C$4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57" operator="containsText" id="{45F06092-EADB-4100-9489-BC991F1EA727}">
            <xm:f>NOT(ISERROR(SEARCH(Validaciones!$C$5,D55)))</xm:f>
            <xm:f>Validaciones!$C$5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D55</xm:sqref>
        </x14:conditionalFormatting>
        <x14:conditionalFormatting xmlns:xm="http://schemas.microsoft.com/office/excel/2006/main">
          <x14:cfRule type="containsText" priority="49" operator="containsText" id="{D6B127FC-D33D-4ED8-9134-9A8E84F147FF}">
            <xm:f>NOT(ISERROR(SEARCH(Validaciones!$C$3,D71)))</xm:f>
            <xm:f>Validaciones!$C$3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50" operator="containsText" id="{40C37AA0-E424-401A-8594-E997CBA00011}">
            <xm:f>NOT(ISERROR(SEARCH(Validaciones!$C$4,D71)))</xm:f>
            <xm:f>Validaciones!$C$4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51" operator="containsText" id="{BF61630B-1E57-4416-8E7B-F300146DB146}">
            <xm:f>NOT(ISERROR(SEARCH(Validaciones!$C$5,D71)))</xm:f>
            <xm:f>Validaciones!$C$5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D71:D73</xm:sqref>
        </x14:conditionalFormatting>
        <x14:conditionalFormatting xmlns:xm="http://schemas.microsoft.com/office/excel/2006/main">
          <x14:cfRule type="containsText" priority="46" operator="containsText" id="{2E634DDA-C04E-4B01-8CE4-D04817067A5A}">
            <xm:f>NOT(ISERROR(SEARCH(Validaciones!$C$3,D65)))</xm:f>
            <xm:f>Validaciones!$C$3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47" operator="containsText" id="{9BDA3EAE-EF87-44FE-B720-1591FDB5D35D}">
            <xm:f>NOT(ISERROR(SEARCH(Validaciones!$C$4,D65)))</xm:f>
            <xm:f>Validaciones!$C$4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48" operator="containsText" id="{B3181FBA-80C5-484B-A9D1-936D57A4A3F3}">
            <xm:f>NOT(ISERROR(SEARCH(Validaciones!$C$5,D65)))</xm:f>
            <xm:f>Validaciones!$C$5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D65:D68</xm:sqref>
        </x14:conditionalFormatting>
        <x14:conditionalFormatting xmlns:xm="http://schemas.microsoft.com/office/excel/2006/main">
          <x14:cfRule type="containsText" priority="40" operator="containsText" id="{5E389BD8-696B-4971-B003-A206FF40DAD1}">
            <xm:f>NOT(ISERROR(SEARCH(Validaciones!$C$3,D28)))</xm:f>
            <xm:f>Validaciones!$C$3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41" operator="containsText" id="{AB8B99C9-1CBC-422A-BE12-6E4AF926740D}">
            <xm:f>NOT(ISERROR(SEARCH(Validaciones!$C$4,D28)))</xm:f>
            <xm:f>Validaciones!$C$4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42" operator="containsText" id="{1C45EFAB-852B-45E9-8270-BF082DD710B4}">
            <xm:f>NOT(ISERROR(SEARCH(Validaciones!$C$5,D28)))</xm:f>
            <xm:f>Validaciones!$C$5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D28:D29</xm:sqref>
        </x14:conditionalFormatting>
        <x14:conditionalFormatting xmlns:xm="http://schemas.microsoft.com/office/excel/2006/main">
          <x14:cfRule type="containsText" priority="16" operator="containsText" id="{BD29086E-BDA5-44DF-BDA0-8DB831250A40}">
            <xm:f>NOT(ISERROR(SEARCH(Validaciones!$C$3,D37)))</xm:f>
            <xm:f>Validaciones!$C$3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7" operator="containsText" id="{02385EAC-CC0E-4267-937B-4B5DD23E0FF4}">
            <xm:f>NOT(ISERROR(SEARCH(Validaciones!$C$4,D37)))</xm:f>
            <xm:f>Validaciones!$C$4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18" operator="containsText" id="{C9E7AF20-B815-420C-B853-D4863B3E438E}">
            <xm:f>NOT(ISERROR(SEARCH(Validaciones!$C$5,D37)))</xm:f>
            <xm:f>Validaciones!$C$5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D37</xm:sqref>
        </x14:conditionalFormatting>
        <x14:conditionalFormatting xmlns:xm="http://schemas.microsoft.com/office/excel/2006/main">
          <x14:cfRule type="containsText" priority="31" operator="containsText" id="{C2355C7B-AE39-4EED-89E6-A5C1EE48D954}">
            <xm:f>NOT(ISERROR(SEARCH(Validaciones!$C$3,D38)))</xm:f>
            <xm:f>Validaciones!$C$3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2" operator="containsText" id="{40991B21-7454-49C6-9AF8-6E8CAAB12C80}">
            <xm:f>NOT(ISERROR(SEARCH(Validaciones!$C$4,D38)))</xm:f>
            <xm:f>Validaciones!$C$4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33" operator="containsText" id="{D4201D00-A4D7-442F-B921-0CB3AFA6455B}">
            <xm:f>NOT(ISERROR(SEARCH(Validaciones!$C$5,D38)))</xm:f>
            <xm:f>Validaciones!$C$5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D38:D40</xm:sqref>
        </x14:conditionalFormatting>
        <x14:conditionalFormatting xmlns:xm="http://schemas.microsoft.com/office/excel/2006/main">
          <x14:cfRule type="containsText" priority="28" operator="containsText" id="{CD0E3930-3FD5-465D-BCBC-9D4EF4CEA252}">
            <xm:f>NOT(ISERROR(SEARCH(Validaciones!$C$3,D11)))</xm:f>
            <xm:f>Validaciones!$C$3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9" operator="containsText" id="{44DFD957-6295-43B3-85E9-3DEF19F446E5}">
            <xm:f>NOT(ISERROR(SEARCH(Validaciones!$C$4,D11)))</xm:f>
            <xm:f>Validaciones!$C$4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30" operator="containsText" id="{54D1445C-33D5-4746-95A3-BE5C4BF28590}">
            <xm:f>NOT(ISERROR(SEARCH(Validaciones!$C$5,D11)))</xm:f>
            <xm:f>Validaciones!$C$5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D11:D18</xm:sqref>
        </x14:conditionalFormatting>
        <x14:conditionalFormatting xmlns:xm="http://schemas.microsoft.com/office/excel/2006/main">
          <x14:cfRule type="containsText" priority="25" operator="containsText" id="{FFF9156F-9B5E-43DE-BF14-9D1791FD69C3}">
            <xm:f>NOT(ISERROR(SEARCH(Validaciones!$C$3,D20)))</xm:f>
            <xm:f>Validaciones!$C$3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6" operator="containsText" id="{59149C5C-60E8-438D-916A-0CB3FBBBEF30}">
            <xm:f>NOT(ISERROR(SEARCH(Validaciones!$C$4,D20)))</xm:f>
            <xm:f>Validaciones!$C$4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27" operator="containsText" id="{299BADB6-7F98-4667-8C93-5251C46279B3}">
            <xm:f>NOT(ISERROR(SEARCH(Validaciones!$C$5,D20)))</xm:f>
            <xm:f>Validaciones!$C$5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D20:D24</xm:sqref>
        </x14:conditionalFormatting>
        <x14:conditionalFormatting xmlns:xm="http://schemas.microsoft.com/office/excel/2006/main">
          <x14:cfRule type="containsText" priority="22" operator="containsText" id="{5BFE163F-9170-42A9-8125-18E213576B1B}">
            <xm:f>NOT(ISERROR(SEARCH(Validaciones!$C$3,D26)))</xm:f>
            <xm:f>Validaciones!$C$3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3" operator="containsText" id="{58B82CC7-A8DC-451F-9AF8-79906F3E3757}">
            <xm:f>NOT(ISERROR(SEARCH(Validaciones!$C$4,D26)))</xm:f>
            <xm:f>Validaciones!$C$4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24" operator="containsText" id="{9F10006E-858A-49A6-9DF3-B2926EF7FCE6}">
            <xm:f>NOT(ISERROR(SEARCH(Validaciones!$C$5,D26)))</xm:f>
            <xm:f>Validaciones!$C$5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D26:D27</xm:sqref>
        </x14:conditionalFormatting>
        <x14:conditionalFormatting xmlns:xm="http://schemas.microsoft.com/office/excel/2006/main">
          <x14:cfRule type="containsText" priority="19" operator="containsText" id="{FB472F97-AD94-4F3B-831B-C7E619127155}">
            <xm:f>NOT(ISERROR(SEARCH(Validaciones!$C$3,D31)))</xm:f>
            <xm:f>Validaciones!$C$3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0" operator="containsText" id="{AD776AA8-391A-4812-AA2F-297E135FE1E1}">
            <xm:f>NOT(ISERROR(SEARCH(Validaciones!$C$4,D31)))</xm:f>
            <xm:f>Validaciones!$C$4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21" operator="containsText" id="{0B992A93-5BC2-4461-AAE3-27A18085D336}">
            <xm:f>NOT(ISERROR(SEARCH(Validaciones!$C$5,D31)))</xm:f>
            <xm:f>Validaciones!$C$5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D31:D35</xm:sqref>
        </x14:conditionalFormatting>
        <x14:conditionalFormatting xmlns:xm="http://schemas.microsoft.com/office/excel/2006/main">
          <x14:cfRule type="containsText" priority="13" operator="containsText" id="{688AC53D-836D-40BB-989F-7700BCFAA26D}">
            <xm:f>NOT(ISERROR(SEARCH(Validaciones!$C$3,D42)))</xm:f>
            <xm:f>Validaciones!$C$3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4" operator="containsText" id="{6530B573-27AB-45A7-B41A-3D4A4B74E5E9}">
            <xm:f>NOT(ISERROR(SEARCH(Validaciones!$C$4,D42)))</xm:f>
            <xm:f>Validaciones!$C$4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15" operator="containsText" id="{0ED19720-C6C4-430F-85C7-81F7227A4337}">
            <xm:f>NOT(ISERROR(SEARCH(Validaciones!$C$5,D42)))</xm:f>
            <xm:f>Validaciones!$C$5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D42</xm:sqref>
        </x14:conditionalFormatting>
        <x14:conditionalFormatting xmlns:xm="http://schemas.microsoft.com/office/excel/2006/main">
          <x14:cfRule type="containsText" priority="10" operator="containsText" id="{C14FC818-FC8E-4588-8B89-5144B03992E7}">
            <xm:f>NOT(ISERROR(SEARCH(Validaciones!$C$3,D47)))</xm:f>
            <xm:f>Validaciones!$C$3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1" operator="containsText" id="{A015318E-CBD9-4302-85E7-65BB44CA6DAB}">
            <xm:f>NOT(ISERROR(SEARCH(Validaciones!$C$4,D47)))</xm:f>
            <xm:f>Validaciones!$C$4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12" operator="containsText" id="{7C635E32-09E4-43D1-8F07-9816BDBB4DA2}">
            <xm:f>NOT(ISERROR(SEARCH(Validaciones!$C$5,D47)))</xm:f>
            <xm:f>Validaciones!$C$5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D47:D49</xm:sqref>
        </x14:conditionalFormatting>
        <x14:conditionalFormatting xmlns:xm="http://schemas.microsoft.com/office/excel/2006/main">
          <x14:cfRule type="containsText" priority="7" operator="containsText" id="{84ED741C-11FD-49E2-A0CB-0492181FEFEE}">
            <xm:f>NOT(ISERROR(SEARCH(Validaciones!$C$3,D52)))</xm:f>
            <xm:f>Validaciones!$C$3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8" operator="containsText" id="{F7C325A5-6F6F-4635-8586-52356AF1A3F2}">
            <xm:f>NOT(ISERROR(SEARCH(Validaciones!$C$4,D52)))</xm:f>
            <xm:f>Validaciones!$C$4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9" operator="containsText" id="{90195886-5097-4D2C-ACBD-E268433E6BE6}">
            <xm:f>NOT(ISERROR(SEARCH(Validaciones!$C$5,D52)))</xm:f>
            <xm:f>Validaciones!$C$5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D52:D54</xm:sqref>
        </x14:conditionalFormatting>
        <x14:conditionalFormatting xmlns:xm="http://schemas.microsoft.com/office/excel/2006/main">
          <x14:cfRule type="containsText" priority="4" operator="containsText" id="{9A5BBB84-7336-4383-9343-6E2A65F17A91}">
            <xm:f>NOT(ISERROR(SEARCH(Validaciones!$C$3,D57)))</xm:f>
            <xm:f>Validaciones!$C$3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5" operator="containsText" id="{60FAC20F-E20A-4700-B7E4-BAAD60D46213}">
            <xm:f>NOT(ISERROR(SEARCH(Validaciones!$C$4,D57)))</xm:f>
            <xm:f>Validaciones!$C$4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6" operator="containsText" id="{2984BD6D-8671-40F4-966B-AD4053D89DB5}">
            <xm:f>NOT(ISERROR(SEARCH(Validaciones!$C$5,D57)))</xm:f>
            <xm:f>Validaciones!$C$5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D57:D63</xm:sqref>
        </x14:conditionalFormatting>
        <x14:conditionalFormatting xmlns:xm="http://schemas.microsoft.com/office/excel/2006/main">
          <x14:cfRule type="containsText" priority="1" operator="containsText" id="{32D8D4E0-5268-41F6-AB6C-195F4DA70863}">
            <xm:f>NOT(ISERROR(SEARCH(Validaciones!$C$3,D70)))</xm:f>
            <xm:f>Validaciones!$C$3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" operator="containsText" id="{947C6CC8-A9B3-40E8-BAB0-CB0AE8A6F5B5}">
            <xm:f>NOT(ISERROR(SEARCH(Validaciones!$C$4,D70)))</xm:f>
            <xm:f>Validaciones!$C$4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3" operator="containsText" id="{7D02DC93-CB71-4512-B037-2E930BD346C9}">
            <xm:f>NOT(ISERROR(SEARCH(Validaciones!$C$5,D70)))</xm:f>
            <xm:f>Validaciones!$C$5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D70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93FA3B-EED7-4640-A787-D752D9A37C4E}">
          <x14:formula1>
            <xm:f>Validaciones!$C$3:$C$5</xm:f>
          </x14:formula1>
          <xm:sqref>D6:D9 D31:D35 D42:D45 D57:D63 D65:D68 D47:D50 D52:D55 D11:D18 D20:D24 D37:D40 D26:D29 D70:D73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3A363-F04D-45BA-AA10-3EA46FA3559C}">
  <dimension ref="B2:L62"/>
  <sheetViews>
    <sheetView tabSelected="1" topLeftCell="A4" zoomScale="85" zoomScaleNormal="85" workbookViewId="0">
      <selection activeCell="L13" sqref="L13"/>
    </sheetView>
  </sheetViews>
  <sheetFormatPr defaultColWidth="11.42578125" defaultRowHeight="15" x14ac:dyDescent="0.25"/>
  <cols>
    <col min="1" max="2" width="2.85546875" style="1" customWidth="1"/>
    <col min="3" max="3" width="47.7109375" style="1" bestFit="1" customWidth="1"/>
    <col min="4" max="4" width="8" style="1" customWidth="1"/>
    <col min="5" max="5" width="9.85546875" style="1" bestFit="1" customWidth="1"/>
    <col min="6" max="6" width="11.42578125" style="1" customWidth="1"/>
    <col min="7" max="7" width="11.42578125" style="35" customWidth="1"/>
    <col min="8" max="9" width="11.42578125" style="1"/>
    <col min="10" max="10" width="13.5703125" style="1" customWidth="1"/>
    <col min="11" max="11" width="11.85546875" style="1" bestFit="1" customWidth="1"/>
    <col min="12" max="16384" width="11.42578125" style="1"/>
  </cols>
  <sheetData>
    <row r="2" spans="2:12" ht="36" x14ac:dyDescent="0.25">
      <c r="B2" s="58" t="s">
        <v>15</v>
      </c>
      <c r="C2" s="58"/>
      <c r="D2" s="58"/>
      <c r="E2" s="58"/>
      <c r="F2" s="58"/>
      <c r="G2" s="58"/>
      <c r="H2" s="58"/>
      <c r="I2" s="58"/>
      <c r="J2" s="58"/>
      <c r="K2" s="58"/>
    </row>
    <row r="3" spans="2:12" ht="15.75" thickBot="1" x14ac:dyDescent="0.3"/>
    <row r="4" spans="2:12" ht="15.75" thickBot="1" x14ac:dyDescent="0.3">
      <c r="B4" s="27"/>
      <c r="C4" s="8"/>
      <c r="D4" s="8" t="s">
        <v>2</v>
      </c>
      <c r="E4" s="31" t="s">
        <v>3</v>
      </c>
      <c r="F4" s="31" t="s">
        <v>7</v>
      </c>
      <c r="G4" s="36" t="s">
        <v>8</v>
      </c>
    </row>
    <row r="5" spans="2:12" ht="30" x14ac:dyDescent="0.25">
      <c r="B5" s="54" t="s">
        <v>0</v>
      </c>
      <c r="C5" s="55"/>
      <c r="D5" s="55"/>
      <c r="E5" s="56"/>
      <c r="F5" s="56"/>
      <c r="G5" s="57"/>
      <c r="J5" s="40" t="s">
        <v>10</v>
      </c>
      <c r="K5" s="41">
        <f>IF(COUNTA(E6:E62)=0,"",MIN(E6:E62))</f>
        <v>45937</v>
      </c>
    </row>
    <row r="6" spans="2:12" ht="30" x14ac:dyDescent="0.25">
      <c r="B6" s="28"/>
      <c r="C6" s="14" t="s">
        <v>26</v>
      </c>
      <c r="D6" s="12" t="s">
        <v>5</v>
      </c>
      <c r="E6" s="32">
        <v>45937</v>
      </c>
      <c r="F6" s="33"/>
      <c r="G6" s="34"/>
      <c r="J6" s="61" t="s">
        <v>11</v>
      </c>
      <c r="K6" s="63" t="str">
        <f>IF(COUNTA(F6:F62)=0,"",MAX(F6:F62))</f>
        <v/>
      </c>
    </row>
    <row r="7" spans="2:12" x14ac:dyDescent="0.25">
      <c r="B7" s="28"/>
      <c r="C7" s="14"/>
      <c r="D7" s="12"/>
      <c r="E7" s="32"/>
      <c r="F7" s="33"/>
      <c r="G7" s="34"/>
      <c r="J7" s="61"/>
      <c r="K7" s="64"/>
    </row>
    <row r="8" spans="2:12" x14ac:dyDescent="0.25">
      <c r="B8" s="28"/>
      <c r="C8" s="14"/>
      <c r="D8" s="12"/>
      <c r="E8" s="32"/>
      <c r="F8" s="33"/>
      <c r="G8" s="34"/>
      <c r="J8" s="61" t="s">
        <v>9</v>
      </c>
      <c r="K8" s="59" t="str">
        <f>IF(K6="","",K6-K5+1)</f>
        <v/>
      </c>
    </row>
    <row r="9" spans="2:12" ht="15.75" thickBot="1" x14ac:dyDescent="0.3">
      <c r="B9" s="28"/>
      <c r="C9" s="14"/>
      <c r="D9" s="12"/>
      <c r="E9" s="32"/>
      <c r="F9" s="33"/>
      <c r="G9" s="34"/>
      <c r="J9" s="62"/>
      <c r="K9" s="60"/>
    </row>
    <row r="10" spans="2:12" ht="26.25" x14ac:dyDescent="0.25">
      <c r="B10" s="54" t="s">
        <v>16</v>
      </c>
      <c r="C10" s="55"/>
      <c r="D10" s="55"/>
      <c r="E10" s="56"/>
      <c r="F10" s="56"/>
      <c r="G10" s="57"/>
    </row>
    <row r="11" spans="2:12" ht="30" x14ac:dyDescent="0.25">
      <c r="B11" s="28"/>
      <c r="C11" s="14" t="s">
        <v>27</v>
      </c>
      <c r="D11" s="12" t="s">
        <v>5</v>
      </c>
      <c r="E11" s="32">
        <v>45937</v>
      </c>
      <c r="F11" s="33"/>
      <c r="G11" s="34"/>
      <c r="J11" s="42" t="s">
        <v>6</v>
      </c>
      <c r="K11" s="43">
        <f>COUNTIF(D6:D84,J11)</f>
        <v>24</v>
      </c>
      <c r="L11" s="44">
        <f>IF(K11=0,"",K11/$K$14)</f>
        <v>0.72727272727272729</v>
      </c>
    </row>
    <row r="12" spans="2:12" ht="45" x14ac:dyDescent="0.25">
      <c r="B12" s="28"/>
      <c r="C12" s="14" t="s">
        <v>65</v>
      </c>
      <c r="D12" s="12" t="s">
        <v>5</v>
      </c>
      <c r="E12" s="32">
        <v>45937</v>
      </c>
      <c r="F12" s="33"/>
      <c r="G12" s="34"/>
      <c r="J12" s="45" t="s">
        <v>4</v>
      </c>
      <c r="K12" s="46">
        <f>COUNTIF(D6:D84,J12)</f>
        <v>0</v>
      </c>
      <c r="L12" s="47" t="str">
        <f>IF(K12=0,"",K12/$K$14)</f>
        <v/>
      </c>
    </row>
    <row r="13" spans="2:12" ht="30" x14ac:dyDescent="0.25">
      <c r="B13" s="28"/>
      <c r="C13" s="14" t="s">
        <v>66</v>
      </c>
      <c r="D13" s="12" t="s">
        <v>5</v>
      </c>
      <c r="E13" s="32">
        <v>45937</v>
      </c>
      <c r="F13" s="33"/>
      <c r="G13" s="34"/>
      <c r="J13" s="48" t="s">
        <v>5</v>
      </c>
      <c r="K13" s="49">
        <f>COUNTIF(D6:D84,J13)</f>
        <v>9</v>
      </c>
      <c r="L13" s="50">
        <f>IF(K13=0,"",K13/$K$14)</f>
        <v>0.27272727272727271</v>
      </c>
    </row>
    <row r="14" spans="2:12" ht="45" x14ac:dyDescent="0.25">
      <c r="B14" s="28"/>
      <c r="C14" s="14" t="s">
        <v>67</v>
      </c>
      <c r="D14" s="12" t="s">
        <v>5</v>
      </c>
      <c r="E14" s="32">
        <v>45937</v>
      </c>
      <c r="F14" s="33"/>
      <c r="G14" s="34"/>
      <c r="J14" s="51" t="s">
        <v>35</v>
      </c>
      <c r="K14" s="52">
        <f>SUM(K11:K13)</f>
        <v>33</v>
      </c>
      <c r="L14" s="53">
        <f>IF(SUM(L11:L13)=0,"",SUM(L11:L13))</f>
        <v>1</v>
      </c>
    </row>
    <row r="15" spans="2:12" ht="30" x14ac:dyDescent="0.25">
      <c r="B15" s="28"/>
      <c r="C15" s="14" t="s">
        <v>68</v>
      </c>
      <c r="D15" s="12" t="s">
        <v>5</v>
      </c>
      <c r="E15" s="32">
        <v>45937</v>
      </c>
      <c r="F15" s="33"/>
      <c r="G15" s="34"/>
    </row>
    <row r="16" spans="2:12" ht="30" x14ac:dyDescent="0.25">
      <c r="B16" s="28"/>
      <c r="C16" s="14" t="s">
        <v>69</v>
      </c>
      <c r="D16" s="12" t="s">
        <v>5</v>
      </c>
      <c r="E16" s="32">
        <v>45937</v>
      </c>
      <c r="F16" s="33"/>
      <c r="G16" s="34"/>
    </row>
    <row r="17" spans="2:7" ht="90" x14ac:dyDescent="0.25">
      <c r="B17" s="28"/>
      <c r="C17" s="14" t="s">
        <v>70</v>
      </c>
      <c r="D17" s="12" t="s">
        <v>6</v>
      </c>
      <c r="E17" s="32">
        <v>45937</v>
      </c>
      <c r="F17" s="33"/>
      <c r="G17" s="34"/>
    </row>
    <row r="18" spans="2:7" ht="45" x14ac:dyDescent="0.25">
      <c r="B18" s="28"/>
      <c r="C18" s="14" t="s">
        <v>71</v>
      </c>
      <c r="D18" s="12" t="s">
        <v>6</v>
      </c>
      <c r="E18" s="32">
        <v>45937</v>
      </c>
      <c r="F18" s="33"/>
      <c r="G18" s="34"/>
    </row>
    <row r="19" spans="2:7" ht="30" x14ac:dyDescent="0.25">
      <c r="B19" s="28"/>
      <c r="C19" s="14" t="s">
        <v>72</v>
      </c>
      <c r="D19" s="12" t="s">
        <v>6</v>
      </c>
      <c r="E19" s="32">
        <v>45937</v>
      </c>
      <c r="F19" s="33"/>
      <c r="G19" s="34"/>
    </row>
    <row r="20" spans="2:7" ht="30" x14ac:dyDescent="0.25">
      <c r="B20" s="28"/>
      <c r="C20" s="14" t="s">
        <v>33</v>
      </c>
      <c r="D20" s="12" t="s">
        <v>5</v>
      </c>
      <c r="E20" s="32">
        <v>45937</v>
      </c>
      <c r="F20" s="33"/>
      <c r="G20" s="34"/>
    </row>
    <row r="21" spans="2:7" x14ac:dyDescent="0.25">
      <c r="B21" s="28"/>
      <c r="C21" s="14"/>
      <c r="D21" s="12"/>
      <c r="E21" s="32"/>
      <c r="F21" s="33"/>
      <c r="G21" s="34"/>
    </row>
    <row r="22" spans="2:7" ht="26.25" x14ac:dyDescent="0.25">
      <c r="B22" s="54" t="s">
        <v>17</v>
      </c>
      <c r="C22" s="55"/>
      <c r="D22" s="55"/>
      <c r="E22" s="56"/>
      <c r="F22" s="56"/>
      <c r="G22" s="57"/>
    </row>
    <row r="23" spans="2:7" ht="30" x14ac:dyDescent="0.25">
      <c r="B23" s="28"/>
      <c r="C23" s="14" t="s">
        <v>33</v>
      </c>
      <c r="D23" s="12" t="s">
        <v>5</v>
      </c>
      <c r="E23" s="32">
        <v>45937</v>
      </c>
      <c r="F23" s="33"/>
      <c r="G23" s="34"/>
    </row>
    <row r="24" spans="2:7" ht="30" x14ac:dyDescent="0.25">
      <c r="B24" s="28"/>
      <c r="C24" s="14" t="s">
        <v>73</v>
      </c>
      <c r="D24" s="12" t="s">
        <v>6</v>
      </c>
      <c r="E24" s="32">
        <v>45937</v>
      </c>
      <c r="F24" s="33"/>
      <c r="G24" s="34"/>
    </row>
    <row r="25" spans="2:7" ht="30" x14ac:dyDescent="0.25">
      <c r="B25" s="28"/>
      <c r="C25" s="14" t="s">
        <v>74</v>
      </c>
      <c r="D25" s="12" t="s">
        <v>6</v>
      </c>
      <c r="E25" s="32">
        <v>45937</v>
      </c>
      <c r="F25" s="33"/>
      <c r="G25" s="34"/>
    </row>
    <row r="26" spans="2:7" ht="60" x14ac:dyDescent="0.25">
      <c r="B26" s="28"/>
      <c r="C26" s="14" t="s">
        <v>40</v>
      </c>
      <c r="D26" s="12" t="s">
        <v>6</v>
      </c>
      <c r="E26" s="32">
        <v>45937</v>
      </c>
      <c r="F26" s="33"/>
      <c r="G26" s="34"/>
    </row>
    <row r="27" spans="2:7" ht="26.25" x14ac:dyDescent="0.25">
      <c r="B27" s="54" t="s">
        <v>1</v>
      </c>
      <c r="C27" s="55"/>
      <c r="D27" s="55"/>
      <c r="E27" s="56"/>
      <c r="F27" s="56"/>
      <c r="G27" s="57"/>
    </row>
    <row r="28" spans="2:7" x14ac:dyDescent="0.25">
      <c r="B28" s="28"/>
      <c r="C28" s="14" t="s">
        <v>41</v>
      </c>
      <c r="D28" s="12" t="s">
        <v>6</v>
      </c>
      <c r="E28" s="32">
        <v>45937</v>
      </c>
      <c r="F28" s="33"/>
      <c r="G28" s="34"/>
    </row>
    <row r="29" spans="2:7" x14ac:dyDescent="0.25">
      <c r="B29" s="28"/>
      <c r="C29" s="14"/>
      <c r="D29" s="12"/>
      <c r="E29" s="32"/>
      <c r="F29" s="33"/>
      <c r="G29" s="34"/>
    </row>
    <row r="30" spans="2:7" x14ac:dyDescent="0.25">
      <c r="B30" s="28"/>
      <c r="C30" s="14"/>
      <c r="D30" s="12"/>
      <c r="E30" s="32"/>
      <c r="F30" s="33"/>
      <c r="G30" s="34"/>
    </row>
    <row r="31" spans="2:7" x14ac:dyDescent="0.25">
      <c r="B31" s="28"/>
      <c r="C31" s="14"/>
      <c r="D31" s="12"/>
      <c r="E31" s="32"/>
      <c r="F31" s="33"/>
      <c r="G31" s="34"/>
    </row>
    <row r="32" spans="2:7" ht="26.25" x14ac:dyDescent="0.25">
      <c r="B32" s="54" t="s">
        <v>18</v>
      </c>
      <c r="C32" s="55"/>
      <c r="D32" s="55"/>
      <c r="E32" s="56"/>
      <c r="F32" s="56"/>
      <c r="G32" s="57"/>
    </row>
    <row r="33" spans="2:7" ht="45" x14ac:dyDescent="0.25">
      <c r="B33" s="28"/>
      <c r="C33" s="14" t="s">
        <v>75</v>
      </c>
      <c r="D33" s="12" t="s">
        <v>6</v>
      </c>
      <c r="E33" s="32">
        <v>45937</v>
      </c>
      <c r="F33" s="33"/>
      <c r="G33" s="34"/>
    </row>
    <row r="34" spans="2:7" ht="30" x14ac:dyDescent="0.25">
      <c r="B34" s="28"/>
      <c r="C34" s="14" t="s">
        <v>76</v>
      </c>
      <c r="D34" s="12" t="s">
        <v>6</v>
      </c>
      <c r="E34" s="32">
        <v>45937</v>
      </c>
      <c r="F34" s="33"/>
      <c r="G34" s="34"/>
    </row>
    <row r="35" spans="2:7" ht="45" x14ac:dyDescent="0.25">
      <c r="B35" s="28"/>
      <c r="C35" s="14" t="s">
        <v>43</v>
      </c>
      <c r="D35" s="12" t="s">
        <v>6</v>
      </c>
      <c r="E35" s="32">
        <v>45937</v>
      </c>
      <c r="F35" s="33"/>
      <c r="G35" s="34"/>
    </row>
    <row r="36" spans="2:7" ht="30" x14ac:dyDescent="0.25">
      <c r="B36" s="28"/>
      <c r="C36" s="14" t="s">
        <v>77</v>
      </c>
      <c r="D36" s="12" t="s">
        <v>6</v>
      </c>
      <c r="E36" s="32">
        <v>45937</v>
      </c>
      <c r="F36" s="33"/>
      <c r="G36" s="34"/>
    </row>
    <row r="37" spans="2:7" ht="30" x14ac:dyDescent="0.25">
      <c r="B37" s="28"/>
      <c r="C37" s="14" t="s">
        <v>44</v>
      </c>
      <c r="D37" s="12" t="s">
        <v>6</v>
      </c>
      <c r="E37" s="32">
        <v>45937</v>
      </c>
      <c r="F37" s="33"/>
      <c r="G37" s="34"/>
    </row>
    <row r="38" spans="2:7" ht="45" x14ac:dyDescent="0.25">
      <c r="B38" s="28"/>
      <c r="C38" s="14" t="s">
        <v>45</v>
      </c>
      <c r="D38" s="12" t="s">
        <v>6</v>
      </c>
      <c r="E38" s="32">
        <v>45937</v>
      </c>
      <c r="F38" s="33"/>
      <c r="G38" s="34"/>
    </row>
    <row r="39" spans="2:7" ht="45" x14ac:dyDescent="0.25">
      <c r="B39" s="28"/>
      <c r="C39" s="14" t="s">
        <v>47</v>
      </c>
      <c r="D39" s="12" t="s">
        <v>6</v>
      </c>
      <c r="E39" s="32">
        <v>45937</v>
      </c>
      <c r="F39" s="33"/>
      <c r="G39" s="34"/>
    </row>
    <row r="40" spans="2:7" ht="30" x14ac:dyDescent="0.25">
      <c r="B40" s="28"/>
      <c r="C40" s="14" t="s">
        <v>78</v>
      </c>
      <c r="D40" s="12" t="s">
        <v>6</v>
      </c>
      <c r="E40" s="32">
        <v>45937</v>
      </c>
      <c r="F40" s="33"/>
      <c r="G40" s="34"/>
    </row>
    <row r="41" spans="2:7" ht="30" x14ac:dyDescent="0.25">
      <c r="B41" s="28"/>
      <c r="C41" s="14" t="s">
        <v>79</v>
      </c>
      <c r="D41" s="12" t="s">
        <v>6</v>
      </c>
      <c r="E41" s="32">
        <v>45937</v>
      </c>
      <c r="F41" s="33"/>
      <c r="G41" s="34"/>
    </row>
    <row r="42" spans="2:7" x14ac:dyDescent="0.25">
      <c r="B42" s="28"/>
      <c r="C42" s="14"/>
      <c r="D42" s="12"/>
      <c r="E42" s="32"/>
      <c r="F42" s="33"/>
      <c r="G42" s="34"/>
    </row>
    <row r="43" spans="2:7" ht="26.25" x14ac:dyDescent="0.25">
      <c r="B43" s="54" t="s">
        <v>19</v>
      </c>
      <c r="C43" s="55"/>
      <c r="D43" s="55"/>
      <c r="E43" s="56"/>
      <c r="F43" s="56"/>
      <c r="G43" s="57"/>
    </row>
    <row r="44" spans="2:7" ht="75" x14ac:dyDescent="0.25">
      <c r="B44" s="28"/>
      <c r="C44" s="14" t="s">
        <v>48</v>
      </c>
      <c r="D44" s="12" t="s">
        <v>6</v>
      </c>
      <c r="E44" s="32">
        <v>45937</v>
      </c>
      <c r="F44" s="33"/>
      <c r="G44" s="34"/>
    </row>
    <row r="45" spans="2:7" x14ac:dyDescent="0.25">
      <c r="B45" s="28"/>
      <c r="C45" s="14"/>
      <c r="D45" s="12"/>
      <c r="E45" s="32"/>
      <c r="F45" s="33"/>
      <c r="G45" s="34"/>
    </row>
    <row r="46" spans="2:7" x14ac:dyDescent="0.25">
      <c r="B46" s="28"/>
      <c r="C46" s="14"/>
      <c r="D46" s="12"/>
      <c r="E46" s="32"/>
      <c r="F46" s="33"/>
      <c r="G46" s="34"/>
    </row>
    <row r="47" spans="2:7" x14ac:dyDescent="0.25">
      <c r="B47" s="28"/>
      <c r="C47" s="14"/>
      <c r="D47" s="12"/>
      <c r="E47" s="32"/>
      <c r="F47" s="33"/>
      <c r="G47" s="34"/>
    </row>
    <row r="48" spans="2:7" ht="26.25" x14ac:dyDescent="0.25">
      <c r="B48" s="54" t="s">
        <v>21</v>
      </c>
      <c r="C48" s="55"/>
      <c r="D48" s="55"/>
      <c r="E48" s="56"/>
      <c r="F48" s="56"/>
      <c r="G48" s="57"/>
    </row>
    <row r="49" spans="2:7" ht="30" x14ac:dyDescent="0.25">
      <c r="B49" s="28"/>
      <c r="C49" s="14" t="s">
        <v>80</v>
      </c>
      <c r="D49" s="12" t="s">
        <v>6</v>
      </c>
      <c r="E49" s="32">
        <v>45937</v>
      </c>
      <c r="F49" s="33"/>
      <c r="G49" s="34"/>
    </row>
    <row r="50" spans="2:7" x14ac:dyDescent="0.25">
      <c r="B50" s="28"/>
      <c r="C50" s="14"/>
      <c r="D50" s="12"/>
      <c r="E50" s="32"/>
      <c r="F50" s="33"/>
      <c r="G50" s="34"/>
    </row>
    <row r="51" spans="2:7" x14ac:dyDescent="0.25">
      <c r="B51" s="28"/>
      <c r="C51" s="14"/>
      <c r="D51" s="12"/>
      <c r="E51" s="32"/>
      <c r="F51" s="33"/>
      <c r="G51" s="34"/>
    </row>
    <row r="52" spans="2:7" x14ac:dyDescent="0.25">
      <c r="B52" s="28"/>
      <c r="C52" s="14"/>
      <c r="D52" s="12"/>
      <c r="E52" s="32"/>
      <c r="F52" s="33"/>
      <c r="G52" s="34"/>
    </row>
    <row r="53" spans="2:7" ht="26.25" x14ac:dyDescent="0.25">
      <c r="B53" s="54" t="s">
        <v>13</v>
      </c>
      <c r="C53" s="55"/>
      <c r="D53" s="55"/>
      <c r="E53" s="56"/>
      <c r="F53" s="56"/>
      <c r="G53" s="57"/>
    </row>
    <row r="54" spans="2:7" ht="30" x14ac:dyDescent="0.25">
      <c r="B54" s="28"/>
      <c r="C54" s="14" t="s">
        <v>53</v>
      </c>
      <c r="D54" s="12" t="s">
        <v>6</v>
      </c>
      <c r="E54" s="32">
        <v>45937</v>
      </c>
      <c r="F54" s="33"/>
      <c r="G54" s="34"/>
    </row>
    <row r="55" spans="2:7" ht="45" x14ac:dyDescent="0.25">
      <c r="B55" s="28"/>
      <c r="C55" s="14" t="s">
        <v>54</v>
      </c>
      <c r="D55" s="12" t="s">
        <v>6</v>
      </c>
      <c r="E55" s="32">
        <v>45937</v>
      </c>
      <c r="F55" s="33"/>
      <c r="G55" s="34"/>
    </row>
    <row r="56" spans="2:7" ht="60" x14ac:dyDescent="0.25">
      <c r="B56" s="28"/>
      <c r="C56" s="14" t="s">
        <v>55</v>
      </c>
      <c r="D56" s="12" t="s">
        <v>6</v>
      </c>
      <c r="E56" s="32">
        <v>45937</v>
      </c>
      <c r="F56" s="33"/>
      <c r="G56" s="34"/>
    </row>
    <row r="57" spans="2:7" ht="45" x14ac:dyDescent="0.25">
      <c r="B57" s="28"/>
      <c r="C57" s="14" t="s">
        <v>81</v>
      </c>
      <c r="D57" s="12" t="s">
        <v>6</v>
      </c>
      <c r="E57" s="32">
        <v>45937</v>
      </c>
      <c r="F57" s="33"/>
      <c r="G57" s="34"/>
    </row>
    <row r="58" spans="2:7" ht="26.25" x14ac:dyDescent="0.25">
      <c r="B58" s="54" t="s">
        <v>22</v>
      </c>
      <c r="C58" s="55"/>
      <c r="D58" s="55"/>
      <c r="E58" s="56"/>
      <c r="F58" s="56"/>
      <c r="G58" s="57"/>
    </row>
    <row r="59" spans="2:7" ht="45" x14ac:dyDescent="0.25">
      <c r="B59" s="28"/>
      <c r="C59" s="14" t="s">
        <v>56</v>
      </c>
      <c r="D59" s="12" t="s">
        <v>6</v>
      </c>
      <c r="E59" s="32">
        <v>45937</v>
      </c>
      <c r="F59" s="33"/>
      <c r="G59" s="34"/>
    </row>
    <row r="60" spans="2:7" ht="120" x14ac:dyDescent="0.25">
      <c r="B60" s="28"/>
      <c r="C60" s="14" t="s">
        <v>57</v>
      </c>
      <c r="D60" s="12" t="s">
        <v>6</v>
      </c>
      <c r="E60" s="32">
        <v>45937</v>
      </c>
      <c r="F60" s="33"/>
      <c r="G60" s="34"/>
    </row>
    <row r="61" spans="2:7" x14ac:dyDescent="0.25">
      <c r="B61" s="28"/>
      <c r="C61" s="14"/>
      <c r="D61" s="12"/>
      <c r="E61" s="32"/>
      <c r="F61" s="33"/>
      <c r="G61" s="34"/>
    </row>
    <row r="62" spans="2:7" ht="15.75" thickBot="1" x14ac:dyDescent="0.3">
      <c r="B62" s="29"/>
      <c r="C62" s="30"/>
      <c r="D62" s="25"/>
      <c r="E62" s="38"/>
      <c r="F62" s="39"/>
      <c r="G62" s="37"/>
    </row>
  </sheetData>
  <mergeCells count="14">
    <mergeCell ref="B2:K2"/>
    <mergeCell ref="B5:G5"/>
    <mergeCell ref="J6:J7"/>
    <mergeCell ref="K6:K7"/>
    <mergeCell ref="J8:J9"/>
    <mergeCell ref="K8:K9"/>
    <mergeCell ref="B48:G48"/>
    <mergeCell ref="B53:G53"/>
    <mergeCell ref="B58:G58"/>
    <mergeCell ref="B10:G10"/>
    <mergeCell ref="B22:G22"/>
    <mergeCell ref="B27:G27"/>
    <mergeCell ref="B32:G32"/>
    <mergeCell ref="B43:G43"/>
  </mergeCell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4" operator="containsText" id="{D4F7601B-D5CA-4355-9B49-01A2B0B33028}">
            <xm:f>NOT(ISERROR(SEARCH(Validaciones!$C$3,D7)))</xm:f>
            <xm:f>Validaciones!$C$3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5" operator="containsText" id="{6213B460-50CA-4A26-8B34-335C1498B1B4}">
            <xm:f>NOT(ISERROR(SEARCH(Validaciones!$C$4,D7)))</xm:f>
            <xm:f>Validaciones!$C$4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66" operator="containsText" id="{069A412D-B5E9-4D12-94F9-5B5A9AD187BF}">
            <xm:f>NOT(ISERROR(SEARCH(Validaciones!$C$5,D7)))</xm:f>
            <xm:f>Validaciones!$C$5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D7:D9</xm:sqref>
        </x14:conditionalFormatting>
        <x14:conditionalFormatting xmlns:xm="http://schemas.microsoft.com/office/excel/2006/main">
          <x14:cfRule type="containsText" priority="61" operator="containsText" id="{DAE6A946-B6F6-49CC-91A8-88FD857B2578}">
            <xm:f>NOT(ISERROR(SEARCH(Validaciones!$C$3,D21)))</xm:f>
            <xm:f>Validaciones!$C$3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2" operator="containsText" id="{418C59E9-F9CB-404D-BB8A-F701D97CEEA3}">
            <xm:f>NOT(ISERROR(SEARCH(Validaciones!$C$4,D21)))</xm:f>
            <xm:f>Validaciones!$C$4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63" operator="containsText" id="{A8655E89-8356-4F44-86AD-86A2CBA07B51}">
            <xm:f>NOT(ISERROR(SEARCH(Validaciones!$C$5,D21)))</xm:f>
            <xm:f>Validaciones!$C$5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D21</xm:sqref>
        </x14:conditionalFormatting>
        <x14:conditionalFormatting xmlns:xm="http://schemas.microsoft.com/office/excel/2006/main">
          <x14:cfRule type="containsText" priority="55" operator="containsText" id="{CBAD2685-E1F2-48D8-9160-967290D5A578}">
            <xm:f>NOT(ISERROR(SEARCH(Validaciones!$C$3,D50)))</xm:f>
            <xm:f>Validaciones!$C$3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56" operator="containsText" id="{53A61D3D-6D57-49FE-8A6E-4FC302A841DE}">
            <xm:f>NOT(ISERROR(SEARCH(Validaciones!$C$4,D50)))</xm:f>
            <xm:f>Validaciones!$C$4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57" operator="containsText" id="{1ACE5721-BF79-4495-9ECA-72D1815A7B75}">
            <xm:f>NOT(ISERROR(SEARCH(Validaciones!$C$5,D50)))</xm:f>
            <xm:f>Validaciones!$C$5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D50:D52</xm:sqref>
        </x14:conditionalFormatting>
        <x14:conditionalFormatting xmlns:xm="http://schemas.microsoft.com/office/excel/2006/main">
          <x14:cfRule type="containsText" priority="49" operator="containsText" id="{5608F177-C0F5-4064-927A-8A9BAA24AE4D}">
            <xm:f>NOT(ISERROR(SEARCH(Validaciones!$C$3,D61)))</xm:f>
            <xm:f>Validaciones!$C$3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50" operator="containsText" id="{D42E5B76-A67E-4620-88A8-E596257D985E}">
            <xm:f>NOT(ISERROR(SEARCH(Validaciones!$C$4,D61)))</xm:f>
            <xm:f>Validaciones!$C$4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51" operator="containsText" id="{0ED759F6-3D41-43F6-8381-15169AA6CBEB}">
            <xm:f>NOT(ISERROR(SEARCH(Validaciones!$C$5,D61)))</xm:f>
            <xm:f>Validaciones!$C$5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D61:D62</xm:sqref>
        </x14:conditionalFormatting>
        <x14:conditionalFormatting xmlns:xm="http://schemas.microsoft.com/office/excel/2006/main">
          <x14:cfRule type="containsText" priority="40" operator="containsText" id="{5D43BD31-25F9-4ED1-A862-323BF9D734BA}">
            <xm:f>NOT(ISERROR(SEARCH(Validaciones!$C$3,D29)))</xm:f>
            <xm:f>Validaciones!$C$3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41" operator="containsText" id="{29153709-054A-4EF2-B82E-2DB3EBE78365}">
            <xm:f>NOT(ISERROR(SEARCH(Validaciones!$C$4,D29)))</xm:f>
            <xm:f>Validaciones!$C$4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42" operator="containsText" id="{7E5FF1E6-AB7E-4514-A868-5D58878ACB9F}">
            <xm:f>NOT(ISERROR(SEARCH(Validaciones!$C$5,D29)))</xm:f>
            <xm:f>Validaciones!$C$5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D29:D31</xm:sqref>
        </x14:conditionalFormatting>
        <x14:conditionalFormatting xmlns:xm="http://schemas.microsoft.com/office/excel/2006/main">
          <x14:cfRule type="containsText" priority="37" operator="containsText" id="{5FD6ADB9-F7DF-4041-A6E9-742E1D422931}">
            <xm:f>NOT(ISERROR(SEARCH(Validaciones!$C$3,D42)))</xm:f>
            <xm:f>Validaciones!$C$3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8" operator="containsText" id="{3962FC42-27EB-4DFA-A819-7CE734F052D5}">
            <xm:f>NOT(ISERROR(SEARCH(Validaciones!$C$4,D42)))</xm:f>
            <xm:f>Validaciones!$C$4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39" operator="containsText" id="{0F65723A-AEC4-4ED7-A64C-62E6F57FA6CE}">
            <xm:f>NOT(ISERROR(SEARCH(Validaciones!$C$5,D42)))</xm:f>
            <xm:f>Validaciones!$C$5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D42</xm:sqref>
        </x14:conditionalFormatting>
        <x14:conditionalFormatting xmlns:xm="http://schemas.microsoft.com/office/excel/2006/main">
          <x14:cfRule type="containsText" priority="31" operator="containsText" id="{D61AA91A-217D-44FC-80C9-128FBFF08DC8}">
            <xm:f>NOT(ISERROR(SEARCH(Validaciones!$C$3,D45)))</xm:f>
            <xm:f>Validaciones!$C$3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2" operator="containsText" id="{679BFD5C-C546-4AD2-9593-9273B1D134DB}">
            <xm:f>NOT(ISERROR(SEARCH(Validaciones!$C$4,D45)))</xm:f>
            <xm:f>Validaciones!$C$4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33" operator="containsText" id="{101155ED-D443-4F3B-BF0E-122CEA57C5BC}">
            <xm:f>NOT(ISERROR(SEARCH(Validaciones!$C$5,D45)))</xm:f>
            <xm:f>Validaciones!$C$5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D45:D47</xm:sqref>
        </x14:conditionalFormatting>
        <x14:conditionalFormatting xmlns:xm="http://schemas.microsoft.com/office/excel/2006/main">
          <x14:cfRule type="containsText" priority="25" operator="containsText" id="{69FC2775-2032-43B1-8779-05BBF94C4190}">
            <xm:f>NOT(ISERROR(SEARCH(Validaciones!$C$3,D6)))</xm:f>
            <xm:f>Validaciones!$C$3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6" operator="containsText" id="{0E7463CF-069D-4090-8ED7-6F5EC5A434B9}">
            <xm:f>NOT(ISERROR(SEARCH(Validaciones!$C$4,D6)))</xm:f>
            <xm:f>Validaciones!$C$4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27" operator="containsText" id="{5A8BE652-7B8F-4FD0-849E-FE362E368E26}">
            <xm:f>NOT(ISERROR(SEARCH(Validaciones!$C$5,D6)))</xm:f>
            <xm:f>Validaciones!$C$5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D6</xm:sqref>
        </x14:conditionalFormatting>
        <x14:conditionalFormatting xmlns:xm="http://schemas.microsoft.com/office/excel/2006/main">
          <x14:cfRule type="containsText" priority="22" operator="containsText" id="{613A0161-125F-4FB4-90AA-0F0BA4FD2DAF}">
            <xm:f>NOT(ISERROR(SEARCH(Validaciones!$C$3,D11)))</xm:f>
            <xm:f>Validaciones!$C$3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3" operator="containsText" id="{2A73F396-D234-424E-AE4A-66EEB7253FEE}">
            <xm:f>NOT(ISERROR(SEARCH(Validaciones!$C$4,D11)))</xm:f>
            <xm:f>Validaciones!$C$4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24" operator="containsText" id="{34520974-CA45-4D9B-8C56-1E08D15BBCB1}">
            <xm:f>NOT(ISERROR(SEARCH(Validaciones!$C$5,D11)))</xm:f>
            <xm:f>Validaciones!$C$5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D11:D20</xm:sqref>
        </x14:conditionalFormatting>
        <x14:conditionalFormatting xmlns:xm="http://schemas.microsoft.com/office/excel/2006/main">
          <x14:cfRule type="containsText" priority="19" operator="containsText" id="{1AB24D6C-9770-4419-811C-E02F5AB6B8B2}">
            <xm:f>NOT(ISERROR(SEARCH(Validaciones!$C$3,D23)))</xm:f>
            <xm:f>Validaciones!$C$3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0" operator="containsText" id="{566F3CC8-7AF5-4AB9-AFBF-6DE59F581BD6}">
            <xm:f>NOT(ISERROR(SEARCH(Validaciones!$C$4,D23)))</xm:f>
            <xm:f>Validaciones!$C$4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21" operator="containsText" id="{66BC0E50-D30C-4431-9657-8B6F81CD1E49}">
            <xm:f>NOT(ISERROR(SEARCH(Validaciones!$C$5,D23)))</xm:f>
            <xm:f>Validaciones!$C$5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D23:D26</xm:sqref>
        </x14:conditionalFormatting>
        <x14:conditionalFormatting xmlns:xm="http://schemas.microsoft.com/office/excel/2006/main">
          <x14:cfRule type="containsText" priority="16" operator="containsText" id="{ABA587F8-C8C5-4B0A-81F1-5C9C87108EAB}">
            <xm:f>NOT(ISERROR(SEARCH(Validaciones!$C$3,D28)))</xm:f>
            <xm:f>Validaciones!$C$3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7" operator="containsText" id="{4CE39CDB-F056-4427-BC85-0C0DAC87A2D1}">
            <xm:f>NOT(ISERROR(SEARCH(Validaciones!$C$4,D28)))</xm:f>
            <xm:f>Validaciones!$C$4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18" operator="containsText" id="{EC1B065C-41AD-4149-A818-15076ACB33AB}">
            <xm:f>NOT(ISERROR(SEARCH(Validaciones!$C$5,D28)))</xm:f>
            <xm:f>Validaciones!$C$5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D28</xm:sqref>
        </x14:conditionalFormatting>
        <x14:conditionalFormatting xmlns:xm="http://schemas.microsoft.com/office/excel/2006/main">
          <x14:cfRule type="containsText" priority="13" operator="containsText" id="{57CE3F5B-A4F5-4200-BE23-95EE05C2670F}">
            <xm:f>NOT(ISERROR(SEARCH(Validaciones!$C$3,D33)))</xm:f>
            <xm:f>Validaciones!$C$3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4" operator="containsText" id="{CDD9B2A0-CE74-4298-8702-55C2B9C93AED}">
            <xm:f>NOT(ISERROR(SEARCH(Validaciones!$C$4,D33)))</xm:f>
            <xm:f>Validaciones!$C$4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15" operator="containsText" id="{B07938F3-28A2-4348-BE02-555387537C5A}">
            <xm:f>NOT(ISERROR(SEARCH(Validaciones!$C$5,D33)))</xm:f>
            <xm:f>Validaciones!$C$5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D33:D41</xm:sqref>
        </x14:conditionalFormatting>
        <x14:conditionalFormatting xmlns:xm="http://schemas.microsoft.com/office/excel/2006/main">
          <x14:cfRule type="containsText" priority="10" operator="containsText" id="{9887A61B-A682-4B84-8429-4DB8260BD579}">
            <xm:f>NOT(ISERROR(SEARCH(Validaciones!$C$3,D44)))</xm:f>
            <xm:f>Validaciones!$C$3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1" operator="containsText" id="{184F65B1-4B77-4D84-B6A5-3C1512992D9C}">
            <xm:f>NOT(ISERROR(SEARCH(Validaciones!$C$4,D44)))</xm:f>
            <xm:f>Validaciones!$C$4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12" operator="containsText" id="{E032BF0C-CB97-453E-A808-EFD11009008E}">
            <xm:f>NOT(ISERROR(SEARCH(Validaciones!$C$5,D44)))</xm:f>
            <xm:f>Validaciones!$C$5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D44</xm:sqref>
        </x14:conditionalFormatting>
        <x14:conditionalFormatting xmlns:xm="http://schemas.microsoft.com/office/excel/2006/main">
          <x14:cfRule type="containsText" priority="7" operator="containsText" id="{8E802EF6-E09A-4B66-81A6-7F0B8E62C902}">
            <xm:f>NOT(ISERROR(SEARCH(Validaciones!$C$3,D49)))</xm:f>
            <xm:f>Validaciones!$C$3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8" operator="containsText" id="{159EA451-40FD-4F6A-8362-E48A73C32BE9}">
            <xm:f>NOT(ISERROR(SEARCH(Validaciones!$C$4,D49)))</xm:f>
            <xm:f>Validaciones!$C$4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9" operator="containsText" id="{81BB8A02-9ABF-42F0-AD54-88582A6839C4}">
            <xm:f>NOT(ISERROR(SEARCH(Validaciones!$C$5,D49)))</xm:f>
            <xm:f>Validaciones!$C$5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D49</xm:sqref>
        </x14:conditionalFormatting>
        <x14:conditionalFormatting xmlns:xm="http://schemas.microsoft.com/office/excel/2006/main">
          <x14:cfRule type="containsText" priority="4" operator="containsText" id="{34D6F22B-079B-497A-BB3D-C5863ADE4154}">
            <xm:f>NOT(ISERROR(SEARCH(Validaciones!$C$3,D54)))</xm:f>
            <xm:f>Validaciones!$C$3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5" operator="containsText" id="{B8809D18-AF3C-4921-BFC2-FEB38DB877DD}">
            <xm:f>NOT(ISERROR(SEARCH(Validaciones!$C$4,D54)))</xm:f>
            <xm:f>Validaciones!$C$4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6" operator="containsText" id="{B325D3B3-DA23-4B79-A4C4-42CAD58EC242}">
            <xm:f>NOT(ISERROR(SEARCH(Validaciones!$C$5,D54)))</xm:f>
            <xm:f>Validaciones!$C$5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D54:D57</xm:sqref>
        </x14:conditionalFormatting>
        <x14:conditionalFormatting xmlns:xm="http://schemas.microsoft.com/office/excel/2006/main">
          <x14:cfRule type="containsText" priority="1" operator="containsText" id="{F0941259-FDF2-4BC6-9E57-BD56D22641DB}">
            <xm:f>NOT(ISERROR(SEARCH(Validaciones!$C$3,D59)))</xm:f>
            <xm:f>Validaciones!$C$3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" operator="containsText" id="{C8A346B3-59D9-4873-A193-8031224FC7F5}">
            <xm:f>NOT(ISERROR(SEARCH(Validaciones!$C$4,D59)))</xm:f>
            <xm:f>Validaciones!$C$4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3" operator="containsText" id="{7C873F72-3113-486B-92EF-7AAEDD8F5C6E}">
            <xm:f>NOT(ISERROR(SEARCH(Validaciones!$C$5,D59)))</xm:f>
            <xm:f>Validaciones!$C$5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D59:D60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AA03EEF-8A31-42D1-A551-9F578D498698}">
          <x14:formula1>
            <xm:f>Validaciones!$C$3:$C$5</xm:f>
          </x14:formula1>
          <xm:sqref>D6:D9 D33:D42 D44:D47 D54:D57 D49:D52 D11:D21 D23:D26 D28:D31 D59:D62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FF529-910F-4540-A892-13601C07DFCB}">
  <dimension ref="B2:L40"/>
  <sheetViews>
    <sheetView topLeftCell="A16" zoomScale="85" zoomScaleNormal="85" workbookViewId="0">
      <selection activeCell="C26" sqref="C26"/>
    </sheetView>
  </sheetViews>
  <sheetFormatPr defaultColWidth="11.42578125" defaultRowHeight="15" x14ac:dyDescent="0.25"/>
  <cols>
    <col min="1" max="2" width="2.85546875" style="1" customWidth="1"/>
    <col min="3" max="3" width="47.7109375" style="1" bestFit="1" customWidth="1"/>
    <col min="4" max="4" width="8" style="1" customWidth="1"/>
    <col min="5" max="5" width="9.85546875" style="1" bestFit="1" customWidth="1"/>
    <col min="6" max="6" width="11.42578125" style="1" customWidth="1"/>
    <col min="7" max="7" width="11.42578125" style="35" customWidth="1"/>
    <col min="8" max="9" width="11.42578125" style="1"/>
    <col min="10" max="10" width="13.5703125" style="1" customWidth="1"/>
    <col min="11" max="11" width="11.85546875" style="1" bestFit="1" customWidth="1"/>
    <col min="12" max="16384" width="11.42578125" style="1"/>
  </cols>
  <sheetData>
    <row r="2" spans="2:12" ht="36" x14ac:dyDescent="0.25">
      <c r="B2" s="58" t="s">
        <v>15</v>
      </c>
      <c r="C2" s="58"/>
      <c r="D2" s="58"/>
      <c r="E2" s="58"/>
      <c r="F2" s="58"/>
      <c r="G2" s="58"/>
      <c r="H2" s="58"/>
      <c r="I2" s="58"/>
      <c r="J2" s="58"/>
      <c r="K2" s="58"/>
    </row>
    <row r="3" spans="2:12" ht="15.75" thickBot="1" x14ac:dyDescent="0.3"/>
    <row r="4" spans="2:12" ht="15.75" thickBot="1" x14ac:dyDescent="0.3">
      <c r="B4" s="27"/>
      <c r="C4" s="8"/>
      <c r="D4" s="8" t="s">
        <v>2</v>
      </c>
      <c r="E4" s="31" t="s">
        <v>3</v>
      </c>
      <c r="F4" s="31" t="s">
        <v>7</v>
      </c>
      <c r="G4" s="36" t="s">
        <v>8</v>
      </c>
    </row>
    <row r="5" spans="2:12" ht="30" customHeight="1" x14ac:dyDescent="0.25">
      <c r="B5" s="54" t="s">
        <v>0</v>
      </c>
      <c r="C5" s="55"/>
      <c r="D5" s="55"/>
      <c r="E5" s="56"/>
      <c r="F5" s="56"/>
      <c r="G5" s="57"/>
      <c r="J5" s="40" t="s">
        <v>10</v>
      </c>
      <c r="K5" s="41">
        <f>IF(COUNTA(E6:E29)=0,"",MIN(E6:E29))</f>
        <v>45937</v>
      </c>
    </row>
    <row r="6" spans="2:12" ht="15" customHeight="1" x14ac:dyDescent="0.25">
      <c r="B6" s="28"/>
      <c r="C6" s="14"/>
      <c r="D6" s="12"/>
      <c r="E6" s="32"/>
      <c r="F6" s="33"/>
      <c r="G6" s="34"/>
      <c r="J6" s="61" t="s">
        <v>11</v>
      </c>
      <c r="K6" s="63" t="str">
        <f>IF(COUNTA(F6:F29)=0,"",MAX(F6:F29))</f>
        <v/>
      </c>
    </row>
    <row r="7" spans="2:12" x14ac:dyDescent="0.25">
      <c r="B7" s="28"/>
      <c r="C7" s="14"/>
      <c r="D7" s="12"/>
      <c r="E7" s="32"/>
      <c r="F7" s="33"/>
      <c r="G7" s="34"/>
      <c r="J7" s="61"/>
      <c r="K7" s="64"/>
    </row>
    <row r="8" spans="2:12" x14ac:dyDescent="0.25">
      <c r="B8" s="28"/>
      <c r="C8" s="14"/>
      <c r="D8" s="12"/>
      <c r="E8" s="32"/>
      <c r="F8" s="33"/>
      <c r="G8" s="34"/>
      <c r="J8" s="61" t="s">
        <v>9</v>
      </c>
      <c r="K8" s="59" t="str">
        <f>IF(K6="","",K6-K5+1)</f>
        <v/>
      </c>
    </row>
    <row r="9" spans="2:12" ht="15.75" thickBot="1" x14ac:dyDescent="0.3">
      <c r="B9" s="28"/>
      <c r="C9" s="14"/>
      <c r="D9" s="12"/>
      <c r="E9" s="32"/>
      <c r="F9" s="33"/>
      <c r="G9" s="34"/>
      <c r="J9" s="62"/>
      <c r="K9" s="60"/>
    </row>
    <row r="10" spans="2:12" ht="30" customHeight="1" x14ac:dyDescent="0.25">
      <c r="B10" s="54" t="s">
        <v>20</v>
      </c>
      <c r="C10" s="55"/>
      <c r="D10" s="55"/>
      <c r="E10" s="56"/>
      <c r="F10" s="56"/>
      <c r="G10" s="57"/>
    </row>
    <row r="11" spans="2:12" ht="45" x14ac:dyDescent="0.25">
      <c r="B11" s="28"/>
      <c r="C11" s="14" t="s">
        <v>84</v>
      </c>
      <c r="D11" s="12" t="s">
        <v>6</v>
      </c>
      <c r="E11" s="32">
        <v>45937</v>
      </c>
      <c r="F11" s="33"/>
      <c r="G11" s="34"/>
      <c r="J11" s="42" t="s">
        <v>6</v>
      </c>
      <c r="K11" s="43">
        <f>COUNTIF(D6:D56,J11)</f>
        <v>4</v>
      </c>
      <c r="L11" s="44">
        <f>IF(K11=0,"",K11/$K$14)</f>
        <v>1</v>
      </c>
    </row>
    <row r="12" spans="2:12" x14ac:dyDescent="0.25">
      <c r="B12" s="28"/>
      <c r="C12" s="14"/>
      <c r="D12" s="12"/>
      <c r="E12" s="32"/>
      <c r="F12" s="33"/>
      <c r="G12" s="34"/>
      <c r="J12" s="45" t="s">
        <v>4</v>
      </c>
      <c r="K12" s="46">
        <f>COUNTIF(D6:D56,J12)</f>
        <v>0</v>
      </c>
      <c r="L12" s="47" t="str">
        <f>IF(K12=0,"",K12/$K$14)</f>
        <v/>
      </c>
    </row>
    <row r="13" spans="2:12" x14ac:dyDescent="0.25">
      <c r="B13" s="28"/>
      <c r="C13" s="14"/>
      <c r="D13" s="12"/>
      <c r="E13" s="32"/>
      <c r="F13" s="33"/>
      <c r="G13" s="34"/>
      <c r="J13" s="48" t="s">
        <v>5</v>
      </c>
      <c r="K13" s="49">
        <f>COUNTIF(D6:D56,J13)</f>
        <v>0</v>
      </c>
      <c r="L13" s="50" t="str">
        <f>IF(K13=0,"",K13/$K$14)</f>
        <v/>
      </c>
    </row>
    <row r="14" spans="2:12" x14ac:dyDescent="0.25">
      <c r="B14" s="28"/>
      <c r="C14" s="14"/>
      <c r="D14" s="12"/>
      <c r="E14" s="32"/>
      <c r="F14" s="33"/>
      <c r="G14" s="34"/>
      <c r="J14" s="51" t="s">
        <v>35</v>
      </c>
      <c r="K14" s="52">
        <f>SUM(K11:K13)</f>
        <v>4</v>
      </c>
      <c r="L14" s="53">
        <f>IF(SUM(L11:L13)=0,"",SUM(L11:L13))</f>
        <v>1</v>
      </c>
    </row>
    <row r="15" spans="2:12" ht="30" customHeight="1" x14ac:dyDescent="0.25">
      <c r="B15" s="54" t="s">
        <v>21</v>
      </c>
      <c r="C15" s="55"/>
      <c r="D15" s="55"/>
      <c r="E15" s="56"/>
      <c r="F15" s="56"/>
      <c r="G15" s="57"/>
    </row>
    <row r="16" spans="2:12" ht="45" x14ac:dyDescent="0.25">
      <c r="B16" s="28"/>
      <c r="C16" s="14" t="s">
        <v>84</v>
      </c>
      <c r="D16" s="12" t="s">
        <v>6</v>
      </c>
      <c r="E16" s="32">
        <v>45937</v>
      </c>
      <c r="F16" s="33"/>
      <c r="G16" s="34"/>
    </row>
    <row r="17" spans="2:7" x14ac:dyDescent="0.25">
      <c r="B17" s="28"/>
      <c r="C17" s="14"/>
      <c r="D17" s="12"/>
      <c r="E17" s="32"/>
      <c r="F17" s="33"/>
      <c r="G17" s="34"/>
    </row>
    <row r="18" spans="2:7" x14ac:dyDescent="0.25">
      <c r="B18" s="28"/>
      <c r="C18" s="14"/>
      <c r="D18" s="12"/>
      <c r="E18" s="32"/>
      <c r="F18" s="33"/>
      <c r="G18" s="34"/>
    </row>
    <row r="19" spans="2:7" x14ac:dyDescent="0.25">
      <c r="B19" s="28"/>
      <c r="C19" s="14"/>
      <c r="D19" s="12"/>
      <c r="E19" s="32"/>
      <c r="F19" s="33"/>
      <c r="G19" s="34"/>
    </row>
    <row r="20" spans="2:7" ht="30" customHeight="1" x14ac:dyDescent="0.25">
      <c r="B20" s="54" t="s">
        <v>23</v>
      </c>
      <c r="C20" s="55"/>
      <c r="D20" s="55"/>
      <c r="E20" s="56"/>
      <c r="F20" s="56"/>
      <c r="G20" s="57"/>
    </row>
    <row r="21" spans="2:7" ht="30" x14ac:dyDescent="0.25">
      <c r="B21" s="28"/>
      <c r="C21" s="14" t="s">
        <v>82</v>
      </c>
      <c r="D21" s="12" t="s">
        <v>6</v>
      </c>
      <c r="E21" s="32">
        <v>45937</v>
      </c>
      <c r="F21" s="33"/>
      <c r="G21" s="34"/>
    </row>
    <row r="22" spans="2:7" x14ac:dyDescent="0.25">
      <c r="B22" s="28"/>
      <c r="C22" s="14"/>
      <c r="D22" s="12"/>
      <c r="E22" s="32"/>
      <c r="F22" s="33"/>
      <c r="G22" s="34"/>
    </row>
    <row r="23" spans="2:7" x14ac:dyDescent="0.25">
      <c r="B23" s="28"/>
      <c r="C23" s="14"/>
      <c r="D23" s="12"/>
      <c r="E23" s="32"/>
      <c r="F23" s="33"/>
      <c r="G23" s="34"/>
    </row>
    <row r="24" spans="2:7" x14ac:dyDescent="0.25">
      <c r="B24" s="28"/>
      <c r="C24" s="14"/>
      <c r="D24" s="12"/>
      <c r="E24" s="32"/>
      <c r="F24" s="33"/>
      <c r="G24" s="34"/>
    </row>
    <row r="25" spans="2:7" ht="30" customHeight="1" x14ac:dyDescent="0.25">
      <c r="B25" s="54" t="s">
        <v>13</v>
      </c>
      <c r="C25" s="55"/>
      <c r="D25" s="55"/>
      <c r="E25" s="56"/>
      <c r="F25" s="56"/>
      <c r="G25" s="57"/>
    </row>
    <row r="26" spans="2:7" ht="30" x14ac:dyDescent="0.25">
      <c r="B26" s="28"/>
      <c r="C26" s="14" t="s">
        <v>83</v>
      </c>
      <c r="D26" s="12" t="s">
        <v>6</v>
      </c>
      <c r="E26" s="32">
        <v>45937</v>
      </c>
      <c r="F26" s="33"/>
      <c r="G26" s="34"/>
    </row>
    <row r="27" spans="2:7" x14ac:dyDescent="0.25">
      <c r="B27" s="28"/>
      <c r="C27" s="14"/>
      <c r="D27" s="12"/>
      <c r="E27" s="32"/>
      <c r="F27" s="33"/>
      <c r="G27" s="34"/>
    </row>
    <row r="28" spans="2:7" x14ac:dyDescent="0.25">
      <c r="B28" s="28"/>
      <c r="C28" s="14"/>
      <c r="D28" s="12"/>
      <c r="E28" s="32"/>
      <c r="F28" s="33"/>
      <c r="G28" s="34"/>
    </row>
    <row r="29" spans="2:7" ht="15.75" thickBot="1" x14ac:dyDescent="0.3">
      <c r="B29" s="29"/>
      <c r="C29" s="30"/>
      <c r="D29" s="25"/>
      <c r="E29" s="38"/>
      <c r="F29" s="39"/>
      <c r="G29" s="37"/>
    </row>
    <row r="30" spans="2:7" ht="30" customHeight="1" x14ac:dyDescent="0.25"/>
    <row r="35" ht="30" customHeight="1" x14ac:dyDescent="0.25"/>
    <row r="40" ht="30" customHeight="1" x14ac:dyDescent="0.25"/>
  </sheetData>
  <mergeCells count="10">
    <mergeCell ref="B25:G25"/>
    <mergeCell ref="B15:G15"/>
    <mergeCell ref="B10:G10"/>
    <mergeCell ref="B20:G20"/>
    <mergeCell ref="B2:K2"/>
    <mergeCell ref="B5:G5"/>
    <mergeCell ref="J6:J7"/>
    <mergeCell ref="K6:K7"/>
    <mergeCell ref="J8:J9"/>
    <mergeCell ref="K8:K9"/>
  </mergeCell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7" operator="containsText" id="{C45CA807-40C8-4511-ABA8-7F213CF6DCA3}">
            <xm:f>NOT(ISERROR(SEARCH(Validaciones!$C$3,D6)))</xm:f>
            <xm:f>Validaciones!$C$3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8" operator="containsText" id="{4568E63D-14E8-4446-875B-1519DC87C573}">
            <xm:f>NOT(ISERROR(SEARCH(Validaciones!$C$4,D6)))</xm:f>
            <xm:f>Validaciones!$C$4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39" operator="containsText" id="{05F3B3ED-508B-48C6-A347-30C2EEF13517}">
            <xm:f>NOT(ISERROR(SEARCH(Validaciones!$C$5,D6)))</xm:f>
            <xm:f>Validaciones!$C$5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D6:D9</xm:sqref>
        </x14:conditionalFormatting>
        <x14:conditionalFormatting xmlns:xm="http://schemas.microsoft.com/office/excel/2006/main">
          <x14:cfRule type="containsText" priority="34" operator="containsText" id="{7FBE0ED1-D1E6-4334-91CC-51D0E71BCF35}">
            <xm:f>NOT(ISERROR(SEARCH(Validaciones!$C$3,D12)))</xm:f>
            <xm:f>Validaciones!$C$3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5" operator="containsText" id="{6448C6CE-F272-43D9-A71C-BBC196B79AB0}">
            <xm:f>NOT(ISERROR(SEARCH(Validaciones!$C$4,D12)))</xm:f>
            <xm:f>Validaciones!$C$4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36" operator="containsText" id="{1BDCBE2D-4D01-4CA2-AC95-9978000188F2}">
            <xm:f>NOT(ISERROR(SEARCH(Validaciones!$C$5,D12)))</xm:f>
            <xm:f>Validaciones!$C$5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D12:D14</xm:sqref>
        </x14:conditionalFormatting>
        <x14:conditionalFormatting xmlns:xm="http://schemas.microsoft.com/office/excel/2006/main">
          <x14:cfRule type="containsText" priority="31" operator="containsText" id="{F8709EC1-8C94-4BF0-AFC2-2B59D35A1C38}">
            <xm:f>NOT(ISERROR(SEARCH(Validaciones!$C$3,D22)))</xm:f>
            <xm:f>Validaciones!$C$3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2" operator="containsText" id="{91EDB580-6957-449A-84B7-7EC19A43AD3B}">
            <xm:f>NOT(ISERROR(SEARCH(Validaciones!$C$4,D22)))</xm:f>
            <xm:f>Validaciones!$C$4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33" operator="containsText" id="{27B5ECB4-0637-4879-9DB5-7930E6F5C69C}">
            <xm:f>NOT(ISERROR(SEARCH(Validaciones!$C$5,D22)))</xm:f>
            <xm:f>Validaciones!$C$5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D22:D24</xm:sqref>
        </x14:conditionalFormatting>
        <x14:conditionalFormatting xmlns:xm="http://schemas.microsoft.com/office/excel/2006/main">
          <x14:cfRule type="containsText" priority="22" operator="containsText" id="{84F772CE-BF34-409E-8218-509E3C738987}">
            <xm:f>NOT(ISERROR(SEARCH(Validaciones!$C$3,D27)))</xm:f>
            <xm:f>Validaciones!$C$3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3" operator="containsText" id="{CA7042ED-1551-4C1E-939B-B7F9DD16AAF4}">
            <xm:f>NOT(ISERROR(SEARCH(Validaciones!$C$4,D27)))</xm:f>
            <xm:f>Validaciones!$C$4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24" operator="containsText" id="{381FBFA3-786F-46BC-9F37-38693747C60C}">
            <xm:f>NOT(ISERROR(SEARCH(Validaciones!$C$5,D27)))</xm:f>
            <xm:f>Validaciones!$C$5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D27:D29</xm:sqref>
        </x14:conditionalFormatting>
        <x14:conditionalFormatting xmlns:xm="http://schemas.microsoft.com/office/excel/2006/main">
          <x14:cfRule type="containsText" priority="13" operator="containsText" id="{219CBD7A-643E-4DF7-809C-154E8B8600D2}">
            <xm:f>NOT(ISERROR(SEARCH(Validaciones!$C$3,D17)))</xm:f>
            <xm:f>Validaciones!$C$3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4" operator="containsText" id="{F3126F31-6730-4801-9C64-4BB0FC0F3DCC}">
            <xm:f>NOT(ISERROR(SEARCH(Validaciones!$C$4,D17)))</xm:f>
            <xm:f>Validaciones!$C$4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15" operator="containsText" id="{48517008-FED3-4D5B-B782-7CA349ABEF26}">
            <xm:f>NOT(ISERROR(SEARCH(Validaciones!$C$5,D17)))</xm:f>
            <xm:f>Validaciones!$C$5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D17:D19</xm:sqref>
        </x14:conditionalFormatting>
        <x14:conditionalFormatting xmlns:xm="http://schemas.microsoft.com/office/excel/2006/main">
          <x14:cfRule type="containsText" priority="10" operator="containsText" id="{DF60D30A-FDCC-46E8-8028-56C8634AA45B}">
            <xm:f>NOT(ISERROR(SEARCH(Validaciones!$C$3,D11)))</xm:f>
            <xm:f>Validaciones!$C$3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1" operator="containsText" id="{840A9F26-9D63-4F00-83A1-93C60CBFE352}">
            <xm:f>NOT(ISERROR(SEARCH(Validaciones!$C$4,D11)))</xm:f>
            <xm:f>Validaciones!$C$4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12" operator="containsText" id="{4F4344C0-FB35-41C3-BC64-6495ACCAF42A}">
            <xm:f>NOT(ISERROR(SEARCH(Validaciones!$C$5,D11)))</xm:f>
            <xm:f>Validaciones!$C$5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containsText" priority="7" operator="containsText" id="{3ED0D76C-B0F1-4295-ADAA-6085B1C75C6E}">
            <xm:f>NOT(ISERROR(SEARCH(Validaciones!$C$3,D16)))</xm:f>
            <xm:f>Validaciones!$C$3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8" operator="containsText" id="{C6AE0A78-270A-4316-AC34-F8BD0C81C247}">
            <xm:f>NOT(ISERROR(SEARCH(Validaciones!$C$4,D16)))</xm:f>
            <xm:f>Validaciones!$C$4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9" operator="containsText" id="{42B4CB87-EF97-4D9E-997E-18E9E947DBCD}">
            <xm:f>NOT(ISERROR(SEARCH(Validaciones!$C$5,D16)))</xm:f>
            <xm:f>Validaciones!$C$5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D16</xm:sqref>
        </x14:conditionalFormatting>
        <x14:conditionalFormatting xmlns:xm="http://schemas.microsoft.com/office/excel/2006/main">
          <x14:cfRule type="containsText" priority="4" operator="containsText" id="{499A4AD2-337D-4D21-BBDF-F801E959AE30}">
            <xm:f>NOT(ISERROR(SEARCH(Validaciones!$C$3,D21)))</xm:f>
            <xm:f>Validaciones!$C$3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5" operator="containsText" id="{F3966635-0D50-4D0D-9BA8-D98FF40BD1D7}">
            <xm:f>NOT(ISERROR(SEARCH(Validaciones!$C$4,D21)))</xm:f>
            <xm:f>Validaciones!$C$4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6" operator="containsText" id="{F8C2EE2C-1106-435B-9C33-8B538407FBC5}">
            <xm:f>NOT(ISERROR(SEARCH(Validaciones!$C$5,D21)))</xm:f>
            <xm:f>Validaciones!$C$5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D21</xm:sqref>
        </x14:conditionalFormatting>
        <x14:conditionalFormatting xmlns:xm="http://schemas.microsoft.com/office/excel/2006/main">
          <x14:cfRule type="containsText" priority="1" operator="containsText" id="{3E32A6D9-537C-4D47-A54F-CD5074F22954}">
            <xm:f>NOT(ISERROR(SEARCH(Validaciones!$C$3,D26)))</xm:f>
            <xm:f>Validaciones!$C$3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" operator="containsText" id="{296E21ED-55E2-47C1-A16A-14A52BE0D701}">
            <xm:f>NOT(ISERROR(SEARCH(Validaciones!$C$4,D26)))</xm:f>
            <xm:f>Validaciones!$C$4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3" operator="containsText" id="{5CCD67E4-E980-4A29-B53B-3D52E8ABFAC7}">
            <xm:f>NOT(ISERROR(SEARCH(Validaciones!$C$5,D26)))</xm:f>
            <xm:f>Validaciones!$C$5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D26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8EF2A52-BECD-4F47-ABF1-99095EF661C8}">
          <x14:formula1>
            <xm:f>Validaciones!$C$3:$C$5</xm:f>
          </x14:formula1>
          <xm:sqref>D6:D9 D16:D19 D21:D24 D11:D14 D26:D29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2949-16DE-4AA0-A769-C9BE79288BAE}">
  <dimension ref="B2:L57"/>
  <sheetViews>
    <sheetView zoomScale="85" zoomScaleNormal="85" workbookViewId="0">
      <selection activeCell="C22" sqref="C22"/>
    </sheetView>
  </sheetViews>
  <sheetFormatPr defaultColWidth="11.42578125" defaultRowHeight="15" x14ac:dyDescent="0.25"/>
  <cols>
    <col min="1" max="2" width="2.85546875" style="1" customWidth="1"/>
    <col min="3" max="3" width="47.7109375" style="1" bestFit="1" customWidth="1"/>
    <col min="4" max="4" width="8" style="1" customWidth="1"/>
    <col min="5" max="5" width="9.85546875" style="1" bestFit="1" customWidth="1"/>
    <col min="6" max="6" width="11.42578125" style="1" customWidth="1"/>
    <col min="7" max="7" width="11.42578125" style="35" customWidth="1"/>
    <col min="8" max="9" width="11.42578125" style="1"/>
    <col min="10" max="10" width="13.5703125" style="1" customWidth="1"/>
    <col min="11" max="11" width="11.85546875" style="1" bestFit="1" customWidth="1"/>
    <col min="12" max="16384" width="11.42578125" style="1"/>
  </cols>
  <sheetData>
    <row r="2" spans="2:12" ht="36" x14ac:dyDescent="0.25">
      <c r="B2" s="58" t="s">
        <v>15</v>
      </c>
      <c r="C2" s="58"/>
      <c r="D2" s="58"/>
      <c r="E2" s="58"/>
      <c r="F2" s="58"/>
      <c r="G2" s="58"/>
      <c r="H2" s="58"/>
      <c r="I2" s="58"/>
      <c r="J2" s="58"/>
      <c r="K2" s="58"/>
    </row>
    <row r="3" spans="2:12" ht="15.75" thickBot="1" x14ac:dyDescent="0.3"/>
    <row r="4" spans="2:12" ht="15.75" thickBot="1" x14ac:dyDescent="0.3">
      <c r="B4" s="27"/>
      <c r="C4" s="8"/>
      <c r="D4" s="8" t="s">
        <v>2</v>
      </c>
      <c r="E4" s="31" t="s">
        <v>3</v>
      </c>
      <c r="F4" s="31" t="s">
        <v>7</v>
      </c>
      <c r="G4" s="36" t="s">
        <v>8</v>
      </c>
    </row>
    <row r="5" spans="2:12" ht="30" customHeight="1" x14ac:dyDescent="0.25">
      <c r="B5" s="54" t="s">
        <v>0</v>
      </c>
      <c r="C5" s="55"/>
      <c r="D5" s="55"/>
      <c r="E5" s="56"/>
      <c r="F5" s="56"/>
      <c r="G5" s="57"/>
      <c r="J5" s="40" t="s">
        <v>10</v>
      </c>
      <c r="K5" s="41">
        <f>IF(COUNTA(E6:E41)=0,"",MIN(E6:E41))</f>
        <v>45937</v>
      </c>
    </row>
    <row r="6" spans="2:12" ht="15" customHeight="1" x14ac:dyDescent="0.25">
      <c r="B6" s="28"/>
      <c r="C6" s="14"/>
      <c r="D6" s="12"/>
      <c r="E6" s="32"/>
      <c r="F6" s="33"/>
      <c r="G6" s="34"/>
      <c r="J6" s="61" t="s">
        <v>11</v>
      </c>
      <c r="K6" s="63" t="str">
        <f>IF(COUNTA(F6:F41)=0,"",MAX(F6:F41))</f>
        <v/>
      </c>
    </row>
    <row r="7" spans="2:12" x14ac:dyDescent="0.25">
      <c r="B7" s="28"/>
      <c r="C7" s="14"/>
      <c r="D7" s="12"/>
      <c r="E7" s="32"/>
      <c r="F7" s="33"/>
      <c r="G7" s="34"/>
      <c r="J7" s="61"/>
      <c r="K7" s="64"/>
    </row>
    <row r="8" spans="2:12" x14ac:dyDescent="0.25">
      <c r="B8" s="28"/>
      <c r="C8" s="14"/>
      <c r="D8" s="12"/>
      <c r="E8" s="32"/>
      <c r="F8" s="33"/>
      <c r="G8" s="34"/>
      <c r="J8" s="61" t="s">
        <v>9</v>
      </c>
      <c r="K8" s="59" t="str">
        <f>IF(K6="","",K6-K5+1)</f>
        <v/>
      </c>
    </row>
    <row r="9" spans="2:12" ht="15.75" thickBot="1" x14ac:dyDescent="0.3">
      <c r="B9" s="28"/>
      <c r="C9" s="14"/>
      <c r="D9" s="12"/>
      <c r="E9" s="32"/>
      <c r="F9" s="33"/>
      <c r="G9" s="34"/>
      <c r="J9" s="62"/>
      <c r="K9" s="60"/>
    </row>
    <row r="10" spans="2:12" ht="30" customHeight="1" x14ac:dyDescent="0.25">
      <c r="B10" s="54" t="s">
        <v>24</v>
      </c>
      <c r="C10" s="55"/>
      <c r="D10" s="55"/>
      <c r="E10" s="56"/>
      <c r="F10" s="56"/>
      <c r="G10" s="57"/>
    </row>
    <row r="11" spans="2:12" ht="60" x14ac:dyDescent="0.25">
      <c r="B11" s="28"/>
      <c r="C11" s="14" t="s">
        <v>85</v>
      </c>
      <c r="D11" s="12" t="s">
        <v>6</v>
      </c>
      <c r="E11" s="32">
        <v>45937</v>
      </c>
      <c r="F11" s="33"/>
      <c r="G11" s="34"/>
      <c r="J11" s="42" t="s">
        <v>6</v>
      </c>
      <c r="K11" s="43">
        <f>COUNTIF(D6:D73,J11)</f>
        <v>11</v>
      </c>
      <c r="L11" s="44">
        <f>IF(K11=0,"",K11/$K$14)</f>
        <v>1</v>
      </c>
    </row>
    <row r="12" spans="2:12" x14ac:dyDescent="0.25">
      <c r="B12" s="28"/>
      <c r="C12" s="14"/>
      <c r="D12" s="12"/>
      <c r="E12" s="32"/>
      <c r="F12" s="33"/>
      <c r="G12" s="34"/>
      <c r="J12" s="45" t="s">
        <v>4</v>
      </c>
      <c r="K12" s="46">
        <f>COUNTIF(D6:D73,J12)</f>
        <v>0</v>
      </c>
      <c r="L12" s="47" t="str">
        <f>IF(K12=0,"",K12/$K$14)</f>
        <v/>
      </c>
    </row>
    <row r="13" spans="2:12" x14ac:dyDescent="0.25">
      <c r="B13" s="28"/>
      <c r="C13" s="14"/>
      <c r="D13" s="12"/>
      <c r="E13" s="32"/>
      <c r="F13" s="33"/>
      <c r="G13" s="34"/>
      <c r="J13" s="48" t="s">
        <v>5</v>
      </c>
      <c r="K13" s="49">
        <f>COUNTIF(D6:D73,J13)</f>
        <v>0</v>
      </c>
      <c r="L13" s="50" t="str">
        <f>IF(K13=0,"",K13/$K$14)</f>
        <v/>
      </c>
    </row>
    <row r="14" spans="2:12" x14ac:dyDescent="0.25">
      <c r="B14" s="28"/>
      <c r="C14" s="14"/>
      <c r="D14" s="12"/>
      <c r="E14" s="32"/>
      <c r="F14" s="33"/>
      <c r="G14" s="34"/>
      <c r="J14" s="51" t="s">
        <v>35</v>
      </c>
      <c r="K14" s="52">
        <f>SUM(K11:K13)</f>
        <v>11</v>
      </c>
      <c r="L14" s="53">
        <f>IF(SUM(L11:L13)=0,"",SUM(L11:L13))</f>
        <v>1</v>
      </c>
    </row>
    <row r="15" spans="2:12" ht="30" customHeight="1" x14ac:dyDescent="0.25">
      <c r="B15" s="54" t="s">
        <v>17</v>
      </c>
      <c r="C15" s="55"/>
      <c r="D15" s="55"/>
      <c r="E15" s="56"/>
      <c r="F15" s="56"/>
      <c r="G15" s="57"/>
    </row>
    <row r="16" spans="2:12" ht="60" x14ac:dyDescent="0.25">
      <c r="B16" s="28"/>
      <c r="C16" s="14" t="s">
        <v>86</v>
      </c>
      <c r="D16" s="12" t="s">
        <v>6</v>
      </c>
      <c r="E16" s="32">
        <v>45937</v>
      </c>
      <c r="F16" s="33"/>
      <c r="G16" s="34"/>
    </row>
    <row r="17" spans="2:7" x14ac:dyDescent="0.25">
      <c r="B17" s="28"/>
      <c r="C17" s="14"/>
      <c r="D17" s="12"/>
      <c r="E17" s="32"/>
      <c r="F17" s="33"/>
      <c r="G17" s="34"/>
    </row>
    <row r="18" spans="2:7" x14ac:dyDescent="0.25">
      <c r="B18" s="28"/>
      <c r="C18" s="14"/>
      <c r="D18" s="12"/>
      <c r="E18" s="32"/>
      <c r="F18" s="33"/>
      <c r="G18" s="34"/>
    </row>
    <row r="19" spans="2:7" x14ac:dyDescent="0.25">
      <c r="B19" s="28"/>
      <c r="C19" s="14"/>
      <c r="D19" s="12"/>
      <c r="E19" s="32"/>
      <c r="F19" s="33"/>
      <c r="G19" s="34"/>
    </row>
    <row r="20" spans="2:7" ht="30" customHeight="1" x14ac:dyDescent="0.25">
      <c r="B20" s="54" t="s">
        <v>25</v>
      </c>
      <c r="C20" s="55"/>
      <c r="D20" s="55"/>
      <c r="E20" s="56"/>
      <c r="F20" s="56"/>
      <c r="G20" s="57"/>
    </row>
    <row r="21" spans="2:7" ht="45" x14ac:dyDescent="0.25">
      <c r="B21" s="28"/>
      <c r="C21" s="14" t="s">
        <v>87</v>
      </c>
      <c r="D21" s="12" t="s">
        <v>6</v>
      </c>
      <c r="E21" s="32">
        <v>45937</v>
      </c>
      <c r="F21" s="33"/>
      <c r="G21" s="34"/>
    </row>
    <row r="22" spans="2:7" x14ac:dyDescent="0.25">
      <c r="B22" s="28"/>
      <c r="C22" s="14" t="s">
        <v>88</v>
      </c>
      <c r="D22" s="12" t="s">
        <v>6</v>
      </c>
      <c r="E22" s="32">
        <v>45937</v>
      </c>
      <c r="F22" s="33"/>
      <c r="G22" s="34"/>
    </row>
    <row r="23" spans="2:7" x14ac:dyDescent="0.25">
      <c r="B23" s="28"/>
      <c r="C23" s="14"/>
      <c r="D23" s="12"/>
      <c r="E23" s="32"/>
      <c r="F23" s="33"/>
      <c r="G23" s="34"/>
    </row>
    <row r="24" spans="2:7" x14ac:dyDescent="0.25">
      <c r="B24" s="28"/>
      <c r="C24" s="14"/>
      <c r="D24" s="12"/>
      <c r="E24" s="32"/>
      <c r="F24" s="33"/>
      <c r="G24" s="34"/>
    </row>
    <row r="25" spans="2:7" ht="30" customHeight="1" x14ac:dyDescent="0.25">
      <c r="B25" s="54" t="s">
        <v>18</v>
      </c>
      <c r="C25" s="55"/>
      <c r="D25" s="55"/>
      <c r="E25" s="56"/>
      <c r="F25" s="56"/>
      <c r="G25" s="57"/>
    </row>
    <row r="26" spans="2:7" ht="30" x14ac:dyDescent="0.25">
      <c r="B26" s="28"/>
      <c r="C26" s="14" t="s">
        <v>89</v>
      </c>
      <c r="D26" s="12" t="s">
        <v>6</v>
      </c>
      <c r="E26" s="32">
        <v>45937</v>
      </c>
      <c r="F26" s="33"/>
      <c r="G26" s="34"/>
    </row>
    <row r="27" spans="2:7" ht="30" x14ac:dyDescent="0.25">
      <c r="B27" s="28"/>
      <c r="C27" s="14" t="s">
        <v>44</v>
      </c>
      <c r="D27" s="12" t="s">
        <v>6</v>
      </c>
      <c r="E27" s="32">
        <v>45937</v>
      </c>
      <c r="F27" s="33"/>
      <c r="G27" s="34"/>
    </row>
    <row r="28" spans="2:7" ht="30" x14ac:dyDescent="0.25">
      <c r="B28" s="28"/>
      <c r="C28" s="14" t="s">
        <v>90</v>
      </c>
      <c r="D28" s="12" t="s">
        <v>6</v>
      </c>
      <c r="E28" s="32">
        <v>45937</v>
      </c>
      <c r="F28" s="33"/>
      <c r="G28" s="34"/>
    </row>
    <row r="29" spans="2:7" ht="30" x14ac:dyDescent="0.25">
      <c r="B29" s="28"/>
      <c r="C29" s="14" t="s">
        <v>91</v>
      </c>
      <c r="D29" s="12" t="s">
        <v>6</v>
      </c>
      <c r="E29" s="32">
        <v>45937</v>
      </c>
      <c r="F29" s="33"/>
      <c r="G29" s="34"/>
    </row>
    <row r="30" spans="2:7" ht="45" x14ac:dyDescent="0.25">
      <c r="B30" s="28"/>
      <c r="C30" s="14" t="s">
        <v>92</v>
      </c>
      <c r="D30" s="12" t="s">
        <v>6</v>
      </c>
      <c r="E30" s="32">
        <v>45937</v>
      </c>
      <c r="F30" s="33"/>
      <c r="G30" s="34"/>
    </row>
    <row r="31" spans="2:7" x14ac:dyDescent="0.25">
      <c r="B31" s="28"/>
      <c r="C31" s="14"/>
      <c r="D31" s="12"/>
      <c r="E31" s="32"/>
      <c r="F31" s="33"/>
      <c r="G31" s="34"/>
    </row>
    <row r="32" spans="2:7" ht="30" customHeight="1" x14ac:dyDescent="0.25">
      <c r="B32" s="54" t="s">
        <v>20</v>
      </c>
      <c r="C32" s="55"/>
      <c r="D32" s="55"/>
      <c r="E32" s="56"/>
      <c r="F32" s="56"/>
      <c r="G32" s="57"/>
    </row>
    <row r="33" spans="2:7" ht="30" x14ac:dyDescent="0.25">
      <c r="B33" s="28"/>
      <c r="C33" s="14" t="s">
        <v>93</v>
      </c>
      <c r="D33" s="12" t="s">
        <v>6</v>
      </c>
      <c r="E33" s="32">
        <v>45937</v>
      </c>
      <c r="F33" s="33"/>
      <c r="G33" s="34"/>
    </row>
    <row r="34" spans="2:7" x14ac:dyDescent="0.25">
      <c r="B34" s="28"/>
      <c r="C34" s="14"/>
      <c r="D34" s="12"/>
      <c r="E34" s="32"/>
      <c r="F34" s="33"/>
      <c r="G34" s="34"/>
    </row>
    <row r="35" spans="2:7" x14ac:dyDescent="0.25">
      <c r="B35" s="28"/>
      <c r="C35" s="14"/>
      <c r="D35" s="12"/>
      <c r="E35" s="32"/>
      <c r="F35" s="33"/>
      <c r="G35" s="34"/>
    </row>
    <row r="36" spans="2:7" x14ac:dyDescent="0.25">
      <c r="B36" s="28"/>
      <c r="C36" s="14"/>
      <c r="D36" s="12"/>
      <c r="E36" s="32"/>
      <c r="F36" s="33"/>
      <c r="G36" s="34"/>
    </row>
    <row r="37" spans="2:7" ht="30" customHeight="1" x14ac:dyDescent="0.25">
      <c r="B37" s="54" t="s">
        <v>21</v>
      </c>
      <c r="C37" s="55"/>
      <c r="D37" s="55"/>
      <c r="E37" s="56"/>
      <c r="F37" s="56"/>
      <c r="G37" s="57"/>
    </row>
    <row r="38" spans="2:7" ht="45" x14ac:dyDescent="0.25">
      <c r="B38" s="28"/>
      <c r="C38" s="14" t="s">
        <v>94</v>
      </c>
      <c r="D38" s="12" t="s">
        <v>6</v>
      </c>
      <c r="E38" s="32">
        <v>45937</v>
      </c>
      <c r="F38" s="33"/>
      <c r="G38" s="34"/>
    </row>
    <row r="39" spans="2:7" x14ac:dyDescent="0.25">
      <c r="B39" s="28"/>
      <c r="C39" s="14"/>
      <c r="D39" s="12"/>
      <c r="E39" s="32"/>
      <c r="F39" s="33"/>
      <c r="G39" s="34"/>
    </row>
    <row r="40" spans="2:7" x14ac:dyDescent="0.25">
      <c r="B40" s="28"/>
      <c r="C40" s="14"/>
      <c r="D40" s="12"/>
      <c r="E40" s="32"/>
      <c r="F40" s="33"/>
      <c r="G40" s="34"/>
    </row>
    <row r="41" spans="2:7" ht="15.75" thickBot="1" x14ac:dyDescent="0.3">
      <c r="B41" s="29"/>
      <c r="C41" s="30"/>
      <c r="D41" s="25"/>
      <c r="E41" s="38"/>
      <c r="F41" s="39"/>
      <c r="G41" s="37"/>
    </row>
    <row r="47" spans="2:7" ht="26.25" customHeight="1" x14ac:dyDescent="0.25"/>
    <row r="57" ht="26.25" customHeight="1" x14ac:dyDescent="0.25"/>
  </sheetData>
  <mergeCells count="12">
    <mergeCell ref="B2:K2"/>
    <mergeCell ref="B5:G5"/>
    <mergeCell ref="J6:J7"/>
    <mergeCell ref="K6:K7"/>
    <mergeCell ref="J8:J9"/>
    <mergeCell ref="K8:K9"/>
    <mergeCell ref="B37:G37"/>
    <mergeCell ref="B10:G10"/>
    <mergeCell ref="B15:G15"/>
    <mergeCell ref="B20:G20"/>
    <mergeCell ref="B25:G25"/>
    <mergeCell ref="B32:G32"/>
  </mergeCell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6" operator="containsText" id="{CC0479D8-9225-48D4-AE20-A0300E1C5BC8}">
            <xm:f>NOT(ISERROR(SEARCH(Validaciones!$C$3,D6)))</xm:f>
            <xm:f>Validaciones!$C$3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47" operator="containsText" id="{C8788897-0EE2-4448-9BFB-AFAA73DB9177}">
            <xm:f>NOT(ISERROR(SEARCH(Validaciones!$C$4,D6)))</xm:f>
            <xm:f>Validaciones!$C$4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48" operator="containsText" id="{37BCB032-8CFE-423C-A19F-F6EA6D64CF37}">
            <xm:f>NOT(ISERROR(SEARCH(Validaciones!$C$5,D6)))</xm:f>
            <xm:f>Validaciones!$C$5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D6:D9</xm:sqref>
        </x14:conditionalFormatting>
        <x14:conditionalFormatting xmlns:xm="http://schemas.microsoft.com/office/excel/2006/main">
          <x14:cfRule type="containsText" priority="43" operator="containsText" id="{A397EE97-1183-41EA-B8CE-C17E5409B208}">
            <xm:f>NOT(ISERROR(SEARCH(Validaciones!$C$3,D12)))</xm:f>
            <xm:f>Validaciones!$C$3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44" operator="containsText" id="{74B82DD3-BADC-4925-ACE5-77A2D140042F}">
            <xm:f>NOT(ISERROR(SEARCH(Validaciones!$C$4,D12)))</xm:f>
            <xm:f>Validaciones!$C$4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45" operator="containsText" id="{2E469C39-9A9B-4E5D-94B0-E87340B770B9}">
            <xm:f>NOT(ISERROR(SEARCH(Validaciones!$C$5,D12)))</xm:f>
            <xm:f>Validaciones!$C$5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D12:D14</xm:sqref>
        </x14:conditionalFormatting>
        <x14:conditionalFormatting xmlns:xm="http://schemas.microsoft.com/office/excel/2006/main">
          <x14:cfRule type="containsText" priority="40" operator="containsText" id="{953E1D82-7257-4D70-B252-C63BC796F281}">
            <xm:f>NOT(ISERROR(SEARCH(Validaciones!$C$3,D17)))</xm:f>
            <xm:f>Validaciones!$C$3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41" operator="containsText" id="{650BE845-A01B-44EA-BDA1-93B7F55495F2}">
            <xm:f>NOT(ISERROR(SEARCH(Validaciones!$C$4,D17)))</xm:f>
            <xm:f>Validaciones!$C$4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42" operator="containsText" id="{45CFD531-8DD1-44FE-9177-C745B58AD765}">
            <xm:f>NOT(ISERROR(SEARCH(Validaciones!$C$5,D17)))</xm:f>
            <xm:f>Validaciones!$C$5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D17:D19</xm:sqref>
        </x14:conditionalFormatting>
        <x14:conditionalFormatting xmlns:xm="http://schemas.microsoft.com/office/excel/2006/main">
          <x14:cfRule type="containsText" priority="31" operator="containsText" id="{3AEAF6DB-47B8-4C75-B64A-8590401CE858}">
            <xm:f>NOT(ISERROR(SEARCH(Validaciones!$C$3,D39)))</xm:f>
            <xm:f>Validaciones!$C$3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2" operator="containsText" id="{E42B6737-1FAB-4DEB-8F84-FA9D0B8DE756}">
            <xm:f>NOT(ISERROR(SEARCH(Validaciones!$C$4,D39)))</xm:f>
            <xm:f>Validaciones!$C$4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33" operator="containsText" id="{8C04D42E-26C8-414D-B2F8-1EFBB823C95D}">
            <xm:f>NOT(ISERROR(SEARCH(Validaciones!$C$5,D39)))</xm:f>
            <xm:f>Validaciones!$C$5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D39:D41</xm:sqref>
        </x14:conditionalFormatting>
        <x14:conditionalFormatting xmlns:xm="http://schemas.microsoft.com/office/excel/2006/main">
          <x14:cfRule type="containsText" priority="28" operator="containsText" id="{622B73FE-7556-4F0A-A81C-EE58C8A8824A}">
            <xm:f>NOT(ISERROR(SEARCH(Validaciones!$C$3,D23)))</xm:f>
            <xm:f>Validaciones!$C$3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9" operator="containsText" id="{3FEB40DA-46A1-40BA-8563-E08436566F94}">
            <xm:f>NOT(ISERROR(SEARCH(Validaciones!$C$4,D23)))</xm:f>
            <xm:f>Validaciones!$C$4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30" operator="containsText" id="{FE568A09-E221-4FE0-A7A4-3402E7F213F5}">
            <xm:f>NOT(ISERROR(SEARCH(Validaciones!$C$5,D23)))</xm:f>
            <xm:f>Validaciones!$C$5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D23:D24</xm:sqref>
        </x14:conditionalFormatting>
        <x14:conditionalFormatting xmlns:xm="http://schemas.microsoft.com/office/excel/2006/main">
          <x14:cfRule type="containsText" priority="25" operator="containsText" id="{CFF145AB-CE31-480E-862E-A533C4D16301}">
            <xm:f>NOT(ISERROR(SEARCH(Validaciones!$C$3,D31)))</xm:f>
            <xm:f>Validaciones!$C$3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6" operator="containsText" id="{1AF3981E-615A-48DA-AC9D-BAFA849DDF6F}">
            <xm:f>NOT(ISERROR(SEARCH(Validaciones!$C$4,D31)))</xm:f>
            <xm:f>Validaciones!$C$4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27" operator="containsText" id="{486BE1DA-6A9C-43AA-A283-B35C69649872}">
            <xm:f>NOT(ISERROR(SEARCH(Validaciones!$C$5,D31)))</xm:f>
            <xm:f>Validaciones!$C$5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D31</xm:sqref>
        </x14:conditionalFormatting>
        <x14:conditionalFormatting xmlns:xm="http://schemas.microsoft.com/office/excel/2006/main">
          <x14:cfRule type="containsText" priority="22" operator="containsText" id="{DE92CD62-AB3C-4622-855E-11515E9AC1E5}">
            <xm:f>NOT(ISERROR(SEARCH(Validaciones!$C$3,D34)))</xm:f>
            <xm:f>Validaciones!$C$3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3" operator="containsText" id="{E7A488CF-59E5-4152-8287-C86EB29481A6}">
            <xm:f>NOT(ISERROR(SEARCH(Validaciones!$C$4,D34)))</xm:f>
            <xm:f>Validaciones!$C$4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24" operator="containsText" id="{1866FBF3-C386-4ACC-B79A-B75E0511CC8D}">
            <xm:f>NOT(ISERROR(SEARCH(Validaciones!$C$5,D34)))</xm:f>
            <xm:f>Validaciones!$C$5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D34:D36</xm:sqref>
        </x14:conditionalFormatting>
        <x14:conditionalFormatting xmlns:xm="http://schemas.microsoft.com/office/excel/2006/main">
          <x14:cfRule type="containsText" priority="19" operator="containsText" id="{9FDB885C-1CC7-4121-9172-0D05CEE94EF1}">
            <xm:f>NOT(ISERROR(SEARCH(Validaciones!$C$3,D11)))</xm:f>
            <xm:f>Validaciones!$C$3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0" operator="containsText" id="{25DE5E35-31C1-46CC-8F29-0B531BE8452C}">
            <xm:f>NOT(ISERROR(SEARCH(Validaciones!$C$4,D11)))</xm:f>
            <xm:f>Validaciones!$C$4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21" operator="containsText" id="{2413F43C-FDE2-4E03-AF74-DD5A0B5E2038}">
            <xm:f>NOT(ISERROR(SEARCH(Validaciones!$C$5,D11)))</xm:f>
            <xm:f>Validaciones!$C$5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containsText" priority="16" operator="containsText" id="{F70793BE-9F52-499B-AD15-C2C8A6BF53D8}">
            <xm:f>NOT(ISERROR(SEARCH(Validaciones!$C$3,D16)))</xm:f>
            <xm:f>Validaciones!$C$3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7" operator="containsText" id="{F7EAAD5F-CFFD-4392-AA3F-C71B219E6DB8}">
            <xm:f>NOT(ISERROR(SEARCH(Validaciones!$C$4,D16)))</xm:f>
            <xm:f>Validaciones!$C$4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18" operator="containsText" id="{71CBB2AB-4FC3-4D88-BEB5-155B3F08D22C}">
            <xm:f>NOT(ISERROR(SEARCH(Validaciones!$C$5,D16)))</xm:f>
            <xm:f>Validaciones!$C$5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D16</xm:sqref>
        </x14:conditionalFormatting>
        <x14:conditionalFormatting xmlns:xm="http://schemas.microsoft.com/office/excel/2006/main">
          <x14:cfRule type="containsText" priority="13" operator="containsText" id="{32C03255-42A6-4F1A-92B9-77D08678E89A}">
            <xm:f>NOT(ISERROR(SEARCH(Validaciones!$C$3,D21)))</xm:f>
            <xm:f>Validaciones!$C$3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4" operator="containsText" id="{F039D619-DEAC-4EB3-8383-C6AEDD0789F0}">
            <xm:f>NOT(ISERROR(SEARCH(Validaciones!$C$4,D21)))</xm:f>
            <xm:f>Validaciones!$C$4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15" operator="containsText" id="{93F72230-3477-40A8-8E43-D6ED38987EB9}">
            <xm:f>NOT(ISERROR(SEARCH(Validaciones!$C$5,D21)))</xm:f>
            <xm:f>Validaciones!$C$5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D21</xm:sqref>
        </x14:conditionalFormatting>
        <x14:conditionalFormatting xmlns:xm="http://schemas.microsoft.com/office/excel/2006/main">
          <x14:cfRule type="containsText" priority="10" operator="containsText" id="{C060DE7A-732D-422E-8286-BEA7E55AC117}">
            <xm:f>NOT(ISERROR(SEARCH(Validaciones!$C$3,D22)))</xm:f>
            <xm:f>Validaciones!$C$3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1" operator="containsText" id="{B52CB623-6C81-49AD-9DFB-19236F3B66F4}">
            <xm:f>NOT(ISERROR(SEARCH(Validaciones!$C$4,D22)))</xm:f>
            <xm:f>Validaciones!$C$4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12" operator="containsText" id="{C368569A-7AEB-4427-A9F7-C576BD6A182C}">
            <xm:f>NOT(ISERROR(SEARCH(Validaciones!$C$5,D22)))</xm:f>
            <xm:f>Validaciones!$C$5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containsText" priority="7" operator="containsText" id="{90395466-FD52-4818-B627-8BBBBBD272DC}">
            <xm:f>NOT(ISERROR(SEARCH(Validaciones!$C$3,D26)))</xm:f>
            <xm:f>Validaciones!$C$3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8" operator="containsText" id="{7307B166-17EB-4348-80E4-63320A757225}">
            <xm:f>NOT(ISERROR(SEARCH(Validaciones!$C$4,D26)))</xm:f>
            <xm:f>Validaciones!$C$4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9" operator="containsText" id="{003D68F7-5557-4B05-B349-69E72A0039AB}">
            <xm:f>NOT(ISERROR(SEARCH(Validaciones!$C$5,D26)))</xm:f>
            <xm:f>Validaciones!$C$5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D26:D30</xm:sqref>
        </x14:conditionalFormatting>
        <x14:conditionalFormatting xmlns:xm="http://schemas.microsoft.com/office/excel/2006/main">
          <x14:cfRule type="containsText" priority="4" operator="containsText" id="{6B9AB73B-D574-4287-8688-7AD7536C8DCF}">
            <xm:f>NOT(ISERROR(SEARCH(Validaciones!$C$3,D33)))</xm:f>
            <xm:f>Validaciones!$C$3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5" operator="containsText" id="{943194D2-B375-40C2-B91C-EC36E5D8E398}">
            <xm:f>NOT(ISERROR(SEARCH(Validaciones!$C$4,D33)))</xm:f>
            <xm:f>Validaciones!$C$4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6" operator="containsText" id="{FA98D25D-602B-4BC2-9C93-8BE7EB64D8EC}">
            <xm:f>NOT(ISERROR(SEARCH(Validaciones!$C$5,D33)))</xm:f>
            <xm:f>Validaciones!$C$5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D33</xm:sqref>
        </x14:conditionalFormatting>
        <x14:conditionalFormatting xmlns:xm="http://schemas.microsoft.com/office/excel/2006/main">
          <x14:cfRule type="containsText" priority="1" operator="containsText" id="{E86CC3F5-B229-4EDB-A175-47C2D94D8AE2}">
            <xm:f>NOT(ISERROR(SEARCH(Validaciones!$C$3,D38)))</xm:f>
            <xm:f>Validaciones!$C$3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" operator="containsText" id="{BA4431CC-EE82-4485-AB40-01AFA8B61E26}">
            <xm:f>NOT(ISERROR(SEARCH(Validaciones!$C$4,D38)))</xm:f>
            <xm:f>Validaciones!$C$4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3" operator="containsText" id="{13CFDF45-EE25-45D9-AC4A-C558C732732B}">
            <xm:f>NOT(ISERROR(SEARCH(Validaciones!$C$5,D38)))</xm:f>
            <xm:f>Validaciones!$C$5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D38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CAEE42-4B66-4EDC-BE12-6C2E4EE43CFD}">
          <x14:formula1>
            <xm:f>Validaciones!$C$3:$C$5</xm:f>
          </x14:formula1>
          <xm:sqref>D6:D9 D26:D31 D33:D36 D11:D14 D16:D19 D21:D24 D38:D41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6A3C9-719E-4772-BBFF-7777E020E90F}">
  <dimension ref="A1:M40"/>
  <sheetViews>
    <sheetView workbookViewId="0">
      <selection activeCell="H15" sqref="H15"/>
    </sheetView>
  </sheetViews>
  <sheetFormatPr defaultColWidth="11.42578125" defaultRowHeight="15" x14ac:dyDescent="0.25"/>
  <cols>
    <col min="1" max="1" width="2.85546875" customWidth="1"/>
    <col min="2" max="2" width="61.85546875" customWidth="1"/>
    <col min="3" max="3" width="8" style="1" customWidth="1"/>
  </cols>
  <sheetData>
    <row r="1" spans="1:13" s="1" customFormat="1" x14ac:dyDescent="0.25">
      <c r="G1" s="35"/>
    </row>
    <row r="2" spans="1:13" s="1" customFormat="1" ht="36" customHeight="1" x14ac:dyDescent="0.25">
      <c r="B2" s="58" t="s">
        <v>12</v>
      </c>
      <c r="C2" s="58"/>
      <c r="D2" s="58"/>
      <c r="E2"/>
      <c r="F2"/>
      <c r="G2"/>
      <c r="H2"/>
      <c r="I2"/>
      <c r="J2"/>
      <c r="K2"/>
      <c r="L2"/>
      <c r="M2"/>
    </row>
    <row r="3" spans="1:13" ht="15.75" thickBot="1" x14ac:dyDescent="0.3"/>
    <row r="4" spans="1:13" x14ac:dyDescent="0.25">
      <c r="A4" s="6"/>
      <c r="B4" s="7"/>
      <c r="C4" s="8" t="s">
        <v>2</v>
      </c>
      <c r="D4" s="9" t="s">
        <v>3</v>
      </c>
    </row>
    <row r="5" spans="1:13" x14ac:dyDescent="0.25">
      <c r="A5" s="10"/>
      <c r="B5" s="11"/>
      <c r="C5" s="12"/>
      <c r="D5" s="13"/>
      <c r="F5" s="42" t="s">
        <v>6</v>
      </c>
      <c r="G5" s="43">
        <f>COUNTIF(C5:C70,F5)</f>
        <v>0</v>
      </c>
      <c r="H5" s="44" t="str">
        <f>IF(G5=0,"",G5/$G$8)</f>
        <v/>
      </c>
    </row>
    <row r="6" spans="1:13" x14ac:dyDescent="0.25">
      <c r="A6" s="10"/>
      <c r="B6" s="14"/>
      <c r="C6" s="12"/>
      <c r="D6" s="13"/>
      <c r="F6" s="45" t="s">
        <v>4</v>
      </c>
      <c r="G6" s="46">
        <f>COUNTIF(C5:C71,F6)</f>
        <v>0</v>
      </c>
      <c r="H6" s="47" t="str">
        <f>IF(G6=0,"",G6/$G$8)</f>
        <v/>
      </c>
    </row>
    <row r="7" spans="1:13" x14ac:dyDescent="0.25">
      <c r="A7" s="15"/>
      <c r="B7" s="16"/>
      <c r="C7" s="12"/>
      <c r="D7" s="13"/>
      <c r="F7" s="48" t="s">
        <v>5</v>
      </c>
      <c r="G7" s="49">
        <f>COUNTIF(C5:C71,F7)</f>
        <v>0</v>
      </c>
      <c r="H7" s="50" t="str">
        <f>IF(G7=0,"",G7/$G$8)</f>
        <v/>
      </c>
    </row>
    <row r="8" spans="1:13" x14ac:dyDescent="0.25">
      <c r="A8" s="17"/>
      <c r="B8" s="18"/>
      <c r="C8" s="12"/>
      <c r="D8" s="19"/>
      <c r="F8" s="51" t="s">
        <v>35</v>
      </c>
      <c r="G8" s="52">
        <f>SUM(G5:G7)</f>
        <v>0</v>
      </c>
      <c r="H8" s="53" t="str">
        <f>IF(SUM(H5:H7)=0,"",SUM(H5:H7))</f>
        <v/>
      </c>
    </row>
    <row r="9" spans="1:13" x14ac:dyDescent="0.25">
      <c r="A9" s="15"/>
      <c r="B9" s="16"/>
      <c r="C9" s="12"/>
      <c r="D9" s="19"/>
    </row>
    <row r="10" spans="1:13" x14ac:dyDescent="0.25">
      <c r="A10" s="17"/>
      <c r="B10" s="18"/>
      <c r="C10" s="12"/>
      <c r="D10" s="19"/>
    </row>
    <row r="11" spans="1:13" x14ac:dyDescent="0.25">
      <c r="A11" s="15"/>
      <c r="B11" s="16"/>
      <c r="C11" s="12"/>
      <c r="D11" s="19"/>
    </row>
    <row r="12" spans="1:13" x14ac:dyDescent="0.25">
      <c r="A12" s="17"/>
      <c r="B12" s="18"/>
      <c r="C12" s="12"/>
      <c r="D12" s="19"/>
    </row>
    <row r="13" spans="1:13" x14ac:dyDescent="0.25">
      <c r="A13" s="15"/>
      <c r="B13" s="16"/>
      <c r="C13" s="20"/>
      <c r="D13" s="19"/>
      <c r="F13" s="42" t="s">
        <v>6</v>
      </c>
      <c r="G13" s="43">
        <f>+Admin!K11+Supervisor!K11+'RR.HH.'!K11+Técnico!K11+General!G5</f>
        <v>64</v>
      </c>
      <c r="H13" s="44">
        <f>IF(G13=0,"",G13/$G$16)</f>
        <v>0.75294117647058822</v>
      </c>
    </row>
    <row r="14" spans="1:13" x14ac:dyDescent="0.25">
      <c r="A14" s="17"/>
      <c r="B14" s="18"/>
      <c r="C14" s="12"/>
      <c r="D14" s="19"/>
      <c r="F14" s="45" t="s">
        <v>4</v>
      </c>
      <c r="G14" s="46">
        <f>+Admin!K12+Supervisor!K12+'RR.HH.'!K12+Técnico!K12+General!G6</f>
        <v>1</v>
      </c>
      <c r="H14" s="44">
        <f>IF(G14=0,"",G14/$G$16)</f>
        <v>1.1764705882352941E-2</v>
      </c>
    </row>
    <row r="15" spans="1:13" x14ac:dyDescent="0.25">
      <c r="A15" s="15"/>
      <c r="B15" s="16"/>
      <c r="C15" s="12"/>
      <c r="D15" s="19"/>
      <c r="F15" s="48" t="s">
        <v>5</v>
      </c>
      <c r="G15" s="49">
        <f>+Admin!K13+Supervisor!K13+'RR.HH.'!K13+Técnico!K13+General!G7</f>
        <v>20</v>
      </c>
      <c r="H15" s="44">
        <f>IF(G15=0,"",G15/$G$16)</f>
        <v>0.23529411764705882</v>
      </c>
    </row>
    <row r="16" spans="1:13" x14ac:dyDescent="0.25">
      <c r="A16" s="17"/>
      <c r="B16" s="18"/>
      <c r="C16" s="12"/>
      <c r="D16" s="19"/>
      <c r="F16" s="51" t="s">
        <v>35</v>
      </c>
      <c r="G16" s="52">
        <f>SUM(G13:G15)</f>
        <v>85</v>
      </c>
      <c r="H16" s="53">
        <f>IF(SUM(H13:H15)=0,"",SUM(H13:H15))</f>
        <v>1</v>
      </c>
    </row>
    <row r="17" spans="1:4" x14ac:dyDescent="0.25">
      <c r="A17" s="15"/>
      <c r="B17" s="16"/>
      <c r="C17" s="12"/>
      <c r="D17" s="19"/>
    </row>
    <row r="18" spans="1:4" x14ac:dyDescent="0.25">
      <c r="A18" s="17"/>
      <c r="B18" s="21"/>
      <c r="C18" s="12"/>
      <c r="D18" s="19"/>
    </row>
    <row r="19" spans="1:4" x14ac:dyDescent="0.25">
      <c r="A19" s="15"/>
      <c r="B19" s="22"/>
      <c r="C19" s="12"/>
      <c r="D19" s="19"/>
    </row>
    <row r="20" spans="1:4" x14ac:dyDescent="0.25">
      <c r="A20" s="17"/>
      <c r="B20" s="21"/>
      <c r="C20" s="12"/>
      <c r="D20" s="19"/>
    </row>
    <row r="21" spans="1:4" x14ac:dyDescent="0.25">
      <c r="A21" s="15"/>
      <c r="B21" s="22"/>
      <c r="C21" s="20"/>
      <c r="D21" s="19"/>
    </row>
    <row r="22" spans="1:4" x14ac:dyDescent="0.25">
      <c r="A22" s="10"/>
      <c r="B22" s="20"/>
      <c r="C22" s="12"/>
      <c r="D22" s="19"/>
    </row>
    <row r="23" spans="1:4" x14ac:dyDescent="0.25">
      <c r="A23" s="10"/>
      <c r="B23" s="20"/>
      <c r="C23" s="12"/>
      <c r="D23" s="19"/>
    </row>
    <row r="24" spans="1:4" x14ac:dyDescent="0.25">
      <c r="A24" s="10"/>
      <c r="B24" s="20"/>
      <c r="C24" s="12"/>
      <c r="D24" s="19"/>
    </row>
    <row r="25" spans="1:4" x14ac:dyDescent="0.25">
      <c r="A25" s="10"/>
      <c r="B25" s="20"/>
      <c r="C25" s="12"/>
      <c r="D25" s="19"/>
    </row>
    <row r="26" spans="1:4" x14ac:dyDescent="0.25">
      <c r="A26" s="10"/>
      <c r="B26" s="20"/>
      <c r="C26" s="12"/>
      <c r="D26" s="19"/>
    </row>
    <row r="27" spans="1:4" x14ac:dyDescent="0.25">
      <c r="A27" s="10"/>
      <c r="B27" s="20"/>
      <c r="C27" s="12"/>
      <c r="D27" s="19"/>
    </row>
    <row r="28" spans="1:4" x14ac:dyDescent="0.25">
      <c r="A28" s="10"/>
      <c r="B28" s="20"/>
      <c r="C28" s="12"/>
      <c r="D28" s="19"/>
    </row>
    <row r="29" spans="1:4" x14ac:dyDescent="0.25">
      <c r="A29" s="10"/>
      <c r="B29" s="20"/>
      <c r="C29" s="20"/>
      <c r="D29" s="19"/>
    </row>
    <row r="30" spans="1:4" x14ac:dyDescent="0.25">
      <c r="A30" s="10"/>
      <c r="B30" s="20"/>
      <c r="C30" s="12"/>
      <c r="D30" s="19"/>
    </row>
    <row r="31" spans="1:4" x14ac:dyDescent="0.25">
      <c r="A31" s="10"/>
      <c r="B31" s="20"/>
      <c r="C31" s="12"/>
      <c r="D31" s="19"/>
    </row>
    <row r="32" spans="1:4" x14ac:dyDescent="0.25">
      <c r="A32" s="10"/>
      <c r="B32" s="20"/>
      <c r="C32" s="12"/>
      <c r="D32" s="19"/>
    </row>
    <row r="33" spans="1:4" x14ac:dyDescent="0.25">
      <c r="A33" s="10"/>
      <c r="B33" s="20"/>
      <c r="C33" s="12"/>
      <c r="D33" s="19"/>
    </row>
    <row r="34" spans="1:4" x14ac:dyDescent="0.25">
      <c r="A34" s="10"/>
      <c r="B34" s="20"/>
      <c r="C34" s="12"/>
      <c r="D34" s="19"/>
    </row>
    <row r="35" spans="1:4" x14ac:dyDescent="0.25">
      <c r="A35" s="10"/>
      <c r="B35" s="20"/>
      <c r="C35" s="20"/>
      <c r="D35" s="19"/>
    </row>
    <row r="36" spans="1:4" x14ac:dyDescent="0.25">
      <c r="A36" s="10"/>
      <c r="B36" s="20"/>
      <c r="C36" s="12"/>
      <c r="D36" s="19"/>
    </row>
    <row r="37" spans="1:4" x14ac:dyDescent="0.25">
      <c r="A37" s="10"/>
      <c r="B37" s="20"/>
      <c r="C37" s="20"/>
      <c r="D37" s="19"/>
    </row>
    <row r="38" spans="1:4" x14ac:dyDescent="0.25">
      <c r="A38" s="10"/>
      <c r="B38" s="20"/>
      <c r="C38" s="12"/>
      <c r="D38" s="19"/>
    </row>
    <row r="39" spans="1:4" ht="15.75" thickBot="1" x14ac:dyDescent="0.3">
      <c r="A39" s="23"/>
      <c r="B39" s="24"/>
      <c r="C39" s="25"/>
      <c r="D39" s="26"/>
    </row>
    <row r="40" spans="1:4" x14ac:dyDescent="0.25">
      <c r="C40" s="5"/>
    </row>
  </sheetData>
  <mergeCells count="1">
    <mergeCell ref="B2:D2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" operator="containsText" id="{A0AD7BFD-449B-453C-A277-C43FA7A3C3F7}">
            <xm:f>NOT(ISERROR(SEARCH(Validaciones!$C$3,C6)))</xm:f>
            <xm:f>Validaciones!$C$3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4" operator="containsText" id="{2B4B728C-3E54-4E12-9170-42A4BA1216F9}">
            <xm:f>NOT(ISERROR(SEARCH(Validaciones!$C$4,C6)))</xm:f>
            <xm:f>Validaciones!$C$4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15" operator="containsText" id="{2C2B05B0-5BE9-4C26-B8F8-F9E8ED4283EF}">
            <xm:f>NOT(ISERROR(SEARCH(Validaciones!$C$5,C6)))</xm:f>
            <xm:f>Validaciones!$C$5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C20 C28 C36 C38:C39 C30:C34 C6:C12</xm:sqref>
        </x14:conditionalFormatting>
        <x14:conditionalFormatting xmlns:xm="http://schemas.microsoft.com/office/excel/2006/main">
          <x14:cfRule type="containsText" priority="10" operator="containsText" id="{DB6337EB-5219-481D-AEF9-089AB80A5154}">
            <xm:f>NOT(ISERROR(SEARCH(Validaciones!$C$3,C14)))</xm:f>
            <xm:f>Validaciones!$C$3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1" operator="containsText" id="{7D2E3F84-A2B5-40D9-AB3A-8F6B7604E9D4}">
            <xm:f>NOT(ISERROR(SEARCH(Validaciones!$C$4,C14)))</xm:f>
            <xm:f>Validaciones!$C$4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12" operator="containsText" id="{E4DE81B5-9EA4-4CEB-BE60-AEF8FABEF47E}">
            <xm:f>NOT(ISERROR(SEARCH(Validaciones!$C$5,C14)))</xm:f>
            <xm:f>Validaciones!$C$5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C14:C17</xm:sqref>
        </x14:conditionalFormatting>
        <x14:conditionalFormatting xmlns:xm="http://schemas.microsoft.com/office/excel/2006/main">
          <x14:cfRule type="containsText" priority="7" operator="containsText" id="{7895F78C-27FA-43DC-B487-1A149ECBFC8E}">
            <xm:f>NOT(ISERROR(SEARCH(Validaciones!$C$3,C18)))</xm:f>
            <xm:f>Validaciones!$C$3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8" operator="containsText" id="{7177AC7B-7AAE-4E99-BCB8-D4CA3225C39A}">
            <xm:f>NOT(ISERROR(SEARCH(Validaciones!$C$4,C18)))</xm:f>
            <xm:f>Validaciones!$C$4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9" operator="containsText" id="{AAC03CE3-FB89-4388-82B0-4B03CE56C993}">
            <xm:f>NOT(ISERROR(SEARCH(Validaciones!$C$5,C18)))</xm:f>
            <xm:f>Validaciones!$C$5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C18:C19</xm:sqref>
        </x14:conditionalFormatting>
        <x14:conditionalFormatting xmlns:xm="http://schemas.microsoft.com/office/excel/2006/main">
          <x14:cfRule type="containsText" priority="4" operator="containsText" id="{61DED31E-C23F-4503-B2D6-20DB7767CE97}">
            <xm:f>NOT(ISERROR(SEARCH(Validaciones!$C$3,C22)))</xm:f>
            <xm:f>Validaciones!$C$3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5" operator="containsText" id="{189E5AB5-795D-49DA-8C68-1692724DAEB6}">
            <xm:f>NOT(ISERROR(SEARCH(Validaciones!$C$4,C22)))</xm:f>
            <xm:f>Validaciones!$C$4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6" operator="containsText" id="{46E86BA5-5D18-40B0-9D9F-C4B24A345EE2}">
            <xm:f>NOT(ISERROR(SEARCH(Validaciones!$C$5,C22)))</xm:f>
            <xm:f>Validaciones!$C$5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C22:C27</xm:sqref>
        </x14:conditionalFormatting>
        <x14:conditionalFormatting xmlns:xm="http://schemas.microsoft.com/office/excel/2006/main">
          <x14:cfRule type="containsText" priority="1" operator="containsText" id="{316D3FCB-1D54-477A-9AF7-4F4B47561149}">
            <xm:f>NOT(ISERROR(SEARCH(Validaciones!$C$3,C5)))</xm:f>
            <xm:f>Validaciones!$C$3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" operator="containsText" id="{ACC8D5D3-FAA0-42C3-AD11-83335F893BD3}">
            <xm:f>NOT(ISERROR(SEARCH(Validaciones!$C$4,C5)))</xm:f>
            <xm:f>Validaciones!$C$4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3" operator="containsText" id="{7B352727-9B44-4229-925B-9316A8436005}">
            <xm:f>NOT(ISERROR(SEARCH(Validaciones!$C$5,C5)))</xm:f>
            <xm:f>Validaciones!$C$5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1CF5746F-9C2F-424B-9504-07C6F5E72DE6}">
          <x14:formula1>
            <xm:f>Validaciones!$C$3:$C$5</xm:f>
          </x14:formula1>
          <xm:sqref>C5:C39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6C642-A57B-43F9-815D-C1761AE38E87}">
  <dimension ref="C2:C6"/>
  <sheetViews>
    <sheetView workbookViewId="0">
      <selection activeCell="C3" sqref="C3:C5"/>
    </sheetView>
  </sheetViews>
  <sheetFormatPr defaultColWidth="11.42578125" defaultRowHeight="15" x14ac:dyDescent="0.25"/>
  <sheetData>
    <row r="2" spans="3:3" ht="15.75" thickBot="1" x14ac:dyDescent="0.3">
      <c r="C2" t="s">
        <v>2</v>
      </c>
    </row>
    <row r="3" spans="3:3" x14ac:dyDescent="0.25">
      <c r="C3" s="2" t="s">
        <v>6</v>
      </c>
    </row>
    <row r="4" spans="3:3" x14ac:dyDescent="0.25">
      <c r="C4" s="3" t="s">
        <v>4</v>
      </c>
    </row>
    <row r="5" spans="3:3" x14ac:dyDescent="0.25">
      <c r="C5" s="3" t="s">
        <v>5</v>
      </c>
    </row>
    <row r="6" spans="3:3" ht="15.75" thickBot="1" x14ac:dyDescent="0.3">
      <c r="C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Admin</vt:lpstr>
      <vt:lpstr>Supervisor</vt:lpstr>
      <vt:lpstr>RR.HH.</vt:lpstr>
      <vt:lpstr>Técnico</vt:lpstr>
      <vt:lpstr>General</vt:lpstr>
      <vt:lpstr>Validaciones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usu</cp:lastModifiedBy>
  <dcterms:created xsi:type="dcterms:W3CDTF">2025-07-07T19:36:17Z</dcterms:created>
  <dcterms:modified xsi:type="dcterms:W3CDTF">2025-10-10T18:52:24Z</dcterms:modified>
</cp:coreProperties>
</file>