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6"/>
  </bookViews>
  <sheets>
    <sheet name="global-stats" sheetId="1" r:id="rId1"/>
    <sheet name="DIRL" sheetId="3" r:id="rId2"/>
    <sheet name="SORA" sheetId="4" r:id="rId3"/>
    <sheet name="DIRLWoLF" sheetId="5" r:id="rId4"/>
    <sheet name="SIMPLE" sheetId="6" r:id="rId5"/>
    <sheet name="COIN" sheetId="7" r:id="rId6"/>
    <sheet name="RANDOM" sheetId="8" r:id="rId7"/>
    <sheet name="ORACLE" sheetId="9" r:id="rId8"/>
  </sheets>
  <definedNames>
    <definedName name="_xlnm._FilterDatabase" localSheetId="0" hidden="1">'global-stats'!$A$1:$AA$76</definedName>
  </definedNames>
  <calcPr calcId="125725"/>
</workbook>
</file>

<file path=xl/calcChain.xml><?xml version="1.0" encoding="utf-8"?>
<calcChain xmlns="http://schemas.openxmlformats.org/spreadsheetml/2006/main">
  <c r="W13" i="8"/>
  <c r="W14" s="1"/>
  <c r="W12"/>
  <c r="U14"/>
  <c r="U13"/>
  <c r="U12"/>
  <c r="S14"/>
  <c r="S13"/>
  <c r="S12"/>
  <c r="W13" i="7"/>
  <c r="W14" s="1"/>
  <c r="W12"/>
  <c r="U13"/>
  <c r="U14" s="1"/>
  <c r="U12"/>
  <c r="S13"/>
  <c r="S14" s="1"/>
  <c r="S12"/>
  <c r="W14" i="5"/>
  <c r="W13"/>
  <c r="W12"/>
  <c r="U13"/>
  <c r="U14" s="1"/>
  <c r="U12"/>
  <c r="S13"/>
  <c r="S14" s="1"/>
  <c r="S12"/>
  <c r="W13" i="4"/>
  <c r="W14" s="1"/>
  <c r="W12"/>
  <c r="U13"/>
  <c r="U14" s="1"/>
  <c r="U12"/>
  <c r="S13"/>
  <c r="S14" s="1"/>
  <c r="S12"/>
  <c r="U13" i="3"/>
  <c r="U14" s="1"/>
  <c r="U12"/>
  <c r="W13"/>
  <c r="W14" s="1"/>
  <c r="W12"/>
  <c r="S13"/>
  <c r="S14" s="1"/>
  <c r="S12"/>
  <c r="M13" i="9"/>
  <c r="M14" s="1"/>
  <c r="K13"/>
  <c r="K14" s="1"/>
  <c r="M12"/>
  <c r="C93" i="1" s="1"/>
  <c r="K12" i="9"/>
  <c r="B93" i="1" s="1"/>
  <c r="AB11" i="9"/>
  <c r="AA11"/>
  <c r="Z11"/>
  <c r="X11"/>
  <c r="Y11" s="1"/>
  <c r="AB10"/>
  <c r="AA10"/>
  <c r="Z10"/>
  <c r="X10"/>
  <c r="Y10" s="1"/>
  <c r="AB9"/>
  <c r="AA9"/>
  <c r="Z9"/>
  <c r="X9"/>
  <c r="Y9" s="1"/>
  <c r="AB8"/>
  <c r="AA8"/>
  <c r="Z8"/>
  <c r="X8"/>
  <c r="Y8" s="1"/>
  <c r="AB7"/>
  <c r="AA7"/>
  <c r="Z7"/>
  <c r="Y7"/>
  <c r="X7"/>
  <c r="AB6"/>
  <c r="AA6"/>
  <c r="Z6"/>
  <c r="X6"/>
  <c r="Y6" s="1"/>
  <c r="AB5"/>
  <c r="AA5"/>
  <c r="Z5"/>
  <c r="X5"/>
  <c r="Y5" s="1"/>
  <c r="AB4"/>
  <c r="AA4"/>
  <c r="Z4"/>
  <c r="X4"/>
  <c r="Y4" s="1"/>
  <c r="AB3"/>
  <c r="AA3"/>
  <c r="Z3"/>
  <c r="X3"/>
  <c r="Y3" s="1"/>
  <c r="AB2"/>
  <c r="AA2"/>
  <c r="Z2"/>
  <c r="X2"/>
  <c r="Y2" s="1"/>
  <c r="M13" i="8"/>
  <c r="M14" s="1"/>
  <c r="C88" i="1" s="1"/>
  <c r="K13" i="8"/>
  <c r="K14" s="1"/>
  <c r="B88" i="1" s="1"/>
  <c r="M12" i="8"/>
  <c r="C87" i="1" s="1"/>
  <c r="K12" i="8"/>
  <c r="B87" i="1" s="1"/>
  <c r="AB11" i="8"/>
  <c r="AA11"/>
  <c r="Z11"/>
  <c r="X11"/>
  <c r="Y11" s="1"/>
  <c r="AB10"/>
  <c r="AA10"/>
  <c r="Z10"/>
  <c r="X10"/>
  <c r="Y10" s="1"/>
  <c r="AB9"/>
  <c r="AA9"/>
  <c r="Z9"/>
  <c r="X9"/>
  <c r="Y9" s="1"/>
  <c r="AB8"/>
  <c r="AA8"/>
  <c r="Z8"/>
  <c r="X8"/>
  <c r="Y8" s="1"/>
  <c r="AB7"/>
  <c r="AA7"/>
  <c r="Z7"/>
  <c r="X7"/>
  <c r="Y7" s="1"/>
  <c r="AB6"/>
  <c r="AA6"/>
  <c r="Z6"/>
  <c r="X6"/>
  <c r="Y6" s="1"/>
  <c r="AB5"/>
  <c r="AA5"/>
  <c r="Z5"/>
  <c r="X5"/>
  <c r="Y5" s="1"/>
  <c r="AB4"/>
  <c r="AB13" s="1"/>
  <c r="AB14" s="1"/>
  <c r="G88" i="1" s="1"/>
  <c r="AA4" i="8"/>
  <c r="Z4"/>
  <c r="X4"/>
  <c r="Y4" s="1"/>
  <c r="AB3"/>
  <c r="AA3"/>
  <c r="Z3"/>
  <c r="X3"/>
  <c r="Y3" s="1"/>
  <c r="AB2"/>
  <c r="AA2"/>
  <c r="Z2"/>
  <c r="X2"/>
  <c r="Y2" s="1"/>
  <c r="M13" i="7"/>
  <c r="M14" s="1"/>
  <c r="C90" i="1" s="1"/>
  <c r="M12" i="7"/>
  <c r="C89" i="1" s="1"/>
  <c r="K13" i="7"/>
  <c r="K14" s="1"/>
  <c r="B90" i="1" s="1"/>
  <c r="K12" i="7"/>
  <c r="B89" i="1" s="1"/>
  <c r="X3" i="7"/>
  <c r="Y3" s="1"/>
  <c r="Z3"/>
  <c r="AA3"/>
  <c r="AB3"/>
  <c r="X4"/>
  <c r="Y4" s="1"/>
  <c r="Z4"/>
  <c r="AA4"/>
  <c r="AB4"/>
  <c r="X5"/>
  <c r="Y5" s="1"/>
  <c r="Z5"/>
  <c r="AA5"/>
  <c r="AB5"/>
  <c r="X6"/>
  <c r="Y6" s="1"/>
  <c r="Z6"/>
  <c r="AA6"/>
  <c r="AB6"/>
  <c r="X7"/>
  <c r="Y7" s="1"/>
  <c r="Z7"/>
  <c r="AA7"/>
  <c r="AB7"/>
  <c r="X8"/>
  <c r="Y8" s="1"/>
  <c r="Z8"/>
  <c r="AA8"/>
  <c r="AB8"/>
  <c r="X9"/>
  <c r="Y9" s="1"/>
  <c r="Z9"/>
  <c r="AA9"/>
  <c r="AB9"/>
  <c r="X10"/>
  <c r="Y10" s="1"/>
  <c r="Z10"/>
  <c r="AA10"/>
  <c r="AB10"/>
  <c r="X11"/>
  <c r="Y11" s="1"/>
  <c r="Z11"/>
  <c r="AA11"/>
  <c r="AB11"/>
  <c r="AB2"/>
  <c r="AA2"/>
  <c r="Z2"/>
  <c r="X2"/>
  <c r="Y2" s="1"/>
  <c r="Z55" i="1"/>
  <c r="AA55" s="1"/>
  <c r="AB55"/>
  <c r="AC55"/>
  <c r="M13" i="6"/>
  <c r="M14" s="1"/>
  <c r="K13"/>
  <c r="K14" s="1"/>
  <c r="M12"/>
  <c r="C91" i="1" s="1"/>
  <c r="K12" i="6"/>
  <c r="B91" i="1" s="1"/>
  <c r="AB11" i="6"/>
  <c r="AA11"/>
  <c r="Z11"/>
  <c r="Y11"/>
  <c r="AB10"/>
  <c r="AA10"/>
  <c r="Z10"/>
  <c r="Y10"/>
  <c r="AB9"/>
  <c r="AA9"/>
  <c r="Z9"/>
  <c r="Y9"/>
  <c r="AB8"/>
  <c r="AA8"/>
  <c r="Z8"/>
  <c r="Y8"/>
  <c r="AB7"/>
  <c r="AA7"/>
  <c r="Z7"/>
  <c r="Y7"/>
  <c r="AB6"/>
  <c r="AA6"/>
  <c r="Z6"/>
  <c r="Y6"/>
  <c r="AB5"/>
  <c r="AA5"/>
  <c r="Z5"/>
  <c r="Y5"/>
  <c r="AB4"/>
  <c r="AA4"/>
  <c r="Z4"/>
  <c r="Y4"/>
  <c r="AB3"/>
  <c r="AA3"/>
  <c r="Z3"/>
  <c r="Y3"/>
  <c r="AB2"/>
  <c r="AB13" s="1"/>
  <c r="AB14" s="1"/>
  <c r="AA2"/>
  <c r="Z2"/>
  <c r="Z12" s="1"/>
  <c r="E91" i="1" s="1"/>
  <c r="X2" i="6"/>
  <c r="Y2" s="1"/>
  <c r="AB2" i="3"/>
  <c r="AB13" s="1"/>
  <c r="AB14" s="1"/>
  <c r="G82" i="1" s="1"/>
  <c r="M13" i="5"/>
  <c r="M14" s="1"/>
  <c r="C86" i="1" s="1"/>
  <c r="K13" i="5"/>
  <c r="K14" s="1"/>
  <c r="B86" i="1" s="1"/>
  <c r="M12" i="5"/>
  <c r="K12"/>
  <c r="B85" i="1" s="1"/>
  <c r="AB11" i="5"/>
  <c r="AA11"/>
  <c r="Z11"/>
  <c r="Y11"/>
  <c r="AB10"/>
  <c r="AA10"/>
  <c r="Z10"/>
  <c r="Y10"/>
  <c r="AB9"/>
  <c r="AA9"/>
  <c r="Z9"/>
  <c r="Y9"/>
  <c r="AB8"/>
  <c r="AA8"/>
  <c r="Z8"/>
  <c r="Y8"/>
  <c r="AB7"/>
  <c r="AA7"/>
  <c r="Z7"/>
  <c r="Y7"/>
  <c r="AB6"/>
  <c r="AA6"/>
  <c r="Z6"/>
  <c r="Y6"/>
  <c r="AB5"/>
  <c r="AA5"/>
  <c r="Z5"/>
  <c r="Y5"/>
  <c r="AB4"/>
  <c r="AA4"/>
  <c r="Z4"/>
  <c r="Y4"/>
  <c r="AB3"/>
  <c r="AA3"/>
  <c r="Z3"/>
  <c r="Y3"/>
  <c r="AB2"/>
  <c r="AB13" s="1"/>
  <c r="AB14" s="1"/>
  <c r="G86" i="1" s="1"/>
  <c r="AA2" i="5"/>
  <c r="AA13" s="1"/>
  <c r="AA14" s="1"/>
  <c r="F86" i="1" s="1"/>
  <c r="Z2" i="5"/>
  <c r="Z12" s="1"/>
  <c r="E85" i="1" s="1"/>
  <c r="X2" i="5"/>
  <c r="Y2" s="1"/>
  <c r="Y12" s="1"/>
  <c r="D85" i="1" s="1"/>
  <c r="AB3" i="4"/>
  <c r="AB4"/>
  <c r="AB5"/>
  <c r="AB6"/>
  <c r="AB7"/>
  <c r="AB8"/>
  <c r="AB9"/>
  <c r="AB10"/>
  <c r="AB11"/>
  <c r="AB2"/>
  <c r="AB12" s="1"/>
  <c r="G83" i="1" s="1"/>
  <c r="AB4" i="3"/>
  <c r="AB5"/>
  <c r="AB6"/>
  <c r="AB7"/>
  <c r="AB8"/>
  <c r="AB9"/>
  <c r="AB10"/>
  <c r="AB11"/>
  <c r="AB3"/>
  <c r="M14"/>
  <c r="C82" i="1" s="1"/>
  <c r="AB13" i="4"/>
  <c r="AB14" s="1"/>
  <c r="G84" i="1" s="1"/>
  <c r="AA3" i="4"/>
  <c r="AA4"/>
  <c r="AA5"/>
  <c r="AA6"/>
  <c r="AA7"/>
  <c r="AA8"/>
  <c r="AA9"/>
  <c r="AA10"/>
  <c r="AA11"/>
  <c r="Y3" i="3"/>
  <c r="Y4"/>
  <c r="Y13" s="1"/>
  <c r="Y14" s="1"/>
  <c r="D82" i="1" s="1"/>
  <c r="Y5" i="3"/>
  <c r="Y6"/>
  <c r="Y7"/>
  <c r="Y8"/>
  <c r="Y9"/>
  <c r="Y10"/>
  <c r="Y11"/>
  <c r="Y3" i="4"/>
  <c r="Y4"/>
  <c r="Y5"/>
  <c r="Y6"/>
  <c r="Y7"/>
  <c r="Y8"/>
  <c r="Y9"/>
  <c r="Y10"/>
  <c r="Y11"/>
  <c r="M13"/>
  <c r="M14" s="1"/>
  <c r="K13"/>
  <c r="K14" s="1"/>
  <c r="B84" i="1" s="1"/>
  <c r="M12" i="4"/>
  <c r="C83" i="1" s="1"/>
  <c r="K12" i="4"/>
  <c r="B83" i="1" s="1"/>
  <c r="Z11" i="4"/>
  <c r="Z10"/>
  <c r="Z9"/>
  <c r="Z8"/>
  <c r="Z7"/>
  <c r="Z6"/>
  <c r="Z5"/>
  <c r="Z4"/>
  <c r="Z3"/>
  <c r="AA2"/>
  <c r="Z2"/>
  <c r="X2"/>
  <c r="Y2" s="1"/>
  <c r="Y12" s="1"/>
  <c r="D83" i="1" s="1"/>
  <c r="Z3" i="3"/>
  <c r="Z4"/>
  <c r="Z5"/>
  <c r="Z6"/>
  <c r="Z7"/>
  <c r="Z8"/>
  <c r="Z9"/>
  <c r="Z10"/>
  <c r="Z11"/>
  <c r="Z2"/>
  <c r="Z13" s="1"/>
  <c r="Z14" s="1"/>
  <c r="E82" i="1" s="1"/>
  <c r="AA2" i="3"/>
  <c r="AA12" s="1"/>
  <c r="F81" i="1" s="1"/>
  <c r="X2" i="3"/>
  <c r="Y2" s="1"/>
  <c r="Y12" s="1"/>
  <c r="D81" i="1" s="1"/>
  <c r="M13" i="3"/>
  <c r="M12"/>
  <c r="C81" i="1" s="1"/>
  <c r="K13" i="3"/>
  <c r="K14" s="1"/>
  <c r="B82" i="1" s="1"/>
  <c r="K12" i="3"/>
  <c r="B81" i="1" s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2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3"/>
  <c r="AB4"/>
  <c r="AB5"/>
  <c r="AB2"/>
  <c r="Z2"/>
  <c r="AA2" s="1"/>
  <c r="Z3"/>
  <c r="AA3" s="1"/>
  <c r="Z4"/>
  <c r="AA4" s="1"/>
  <c r="Z5"/>
  <c r="AA5" s="1"/>
  <c r="Z6"/>
  <c r="AA6" s="1"/>
  <c r="Z7"/>
  <c r="AA7" s="1"/>
  <c r="Z8"/>
  <c r="AA8" s="1"/>
  <c r="Z9"/>
  <c r="AA9" s="1"/>
  <c r="Z10"/>
  <c r="AA10" s="1"/>
  <c r="Z11"/>
  <c r="AA11" s="1"/>
  <c r="Z12"/>
  <c r="AA12" s="1"/>
  <c r="Z13"/>
  <c r="AA13" s="1"/>
  <c r="Z14"/>
  <c r="AA14" s="1"/>
  <c r="Z15"/>
  <c r="AA15" s="1"/>
  <c r="Z16"/>
  <c r="AA16" s="1"/>
  <c r="Z17"/>
  <c r="AA17" s="1"/>
  <c r="Z18"/>
  <c r="AA18" s="1"/>
  <c r="Z19"/>
  <c r="AA19" s="1"/>
  <c r="Z20"/>
  <c r="AA20" s="1"/>
  <c r="Z21"/>
  <c r="AA21" s="1"/>
  <c r="Z22"/>
  <c r="AA22" s="1"/>
  <c r="Z23"/>
  <c r="AA23" s="1"/>
  <c r="Z24"/>
  <c r="AA24" s="1"/>
  <c r="Z25"/>
  <c r="AA25" s="1"/>
  <c r="Z26"/>
  <c r="AA26" s="1"/>
  <c r="Z27"/>
  <c r="AA27" s="1"/>
  <c r="Z28"/>
  <c r="AA28" s="1"/>
  <c r="Z29"/>
  <c r="AA29" s="1"/>
  <c r="Z30"/>
  <c r="AA30" s="1"/>
  <c r="Z31"/>
  <c r="AA31" s="1"/>
  <c r="Z32"/>
  <c r="AA32" s="1"/>
  <c r="Z33"/>
  <c r="AA33" s="1"/>
  <c r="Z34"/>
  <c r="AA34" s="1"/>
  <c r="Z35"/>
  <c r="AA35" s="1"/>
  <c r="Z36"/>
  <c r="AA36" s="1"/>
  <c r="Z37"/>
  <c r="AA37" s="1"/>
  <c r="Z38"/>
  <c r="AA38" s="1"/>
  <c r="Z39"/>
  <c r="AA39" s="1"/>
  <c r="Z40"/>
  <c r="AA40" s="1"/>
  <c r="Z41"/>
  <c r="AA41" s="1"/>
  <c r="Z42"/>
  <c r="AA42" s="1"/>
  <c r="Z43"/>
  <c r="AA43" s="1"/>
  <c r="Z44"/>
  <c r="AA44" s="1"/>
  <c r="Z45"/>
  <c r="AA45" s="1"/>
  <c r="Z46"/>
  <c r="AA46" s="1"/>
  <c r="Z47"/>
  <c r="AA47" s="1"/>
  <c r="Z48"/>
  <c r="AA48" s="1"/>
  <c r="Z49"/>
  <c r="AA49" s="1"/>
  <c r="Z50"/>
  <c r="AA50" s="1"/>
  <c r="Z51"/>
  <c r="AA51" s="1"/>
  <c r="Z52"/>
  <c r="AA52" s="1"/>
  <c r="Z53"/>
  <c r="AA53" s="1"/>
  <c r="Z54"/>
  <c r="AA54" s="1"/>
  <c r="Z56"/>
  <c r="AA56" s="1"/>
  <c r="Z57"/>
  <c r="AA57" s="1"/>
  <c r="Z58"/>
  <c r="AA58" s="1"/>
  <c r="Z59"/>
  <c r="AA59" s="1"/>
  <c r="Z60"/>
  <c r="AA60" s="1"/>
  <c r="Z61"/>
  <c r="AA61" s="1"/>
  <c r="Z62"/>
  <c r="AA62" s="1"/>
  <c r="Z63"/>
  <c r="AA63" s="1"/>
  <c r="Z64"/>
  <c r="AA64" s="1"/>
  <c r="Z65"/>
  <c r="AA65" s="1"/>
  <c r="Z66"/>
  <c r="AA66" s="1"/>
  <c r="Z67"/>
  <c r="AA67" s="1"/>
  <c r="Z68"/>
  <c r="AA68" s="1"/>
  <c r="Z69"/>
  <c r="AA69" s="1"/>
  <c r="Z70"/>
  <c r="AA70" s="1"/>
  <c r="Z71"/>
  <c r="AA71" s="1"/>
  <c r="Z72"/>
  <c r="AA72" s="1"/>
  <c r="Z73"/>
  <c r="AA73" s="1"/>
  <c r="Z74"/>
  <c r="AA74" s="1"/>
  <c r="Z75"/>
  <c r="AA75" s="1"/>
  <c r="Z76"/>
  <c r="AA76" s="1"/>
  <c r="C85" l="1"/>
  <c r="C84"/>
  <c r="Z12" i="3"/>
  <c r="E81" i="1" s="1"/>
  <c r="AA13" i="3"/>
  <c r="AA14" s="1"/>
  <c r="F82" i="1" s="1"/>
  <c r="Z12" i="7"/>
  <c r="E89" i="1" s="1"/>
  <c r="AA12" i="4"/>
  <c r="F83" i="1" s="1"/>
  <c r="AB12" i="3"/>
  <c r="G81" i="1" s="1"/>
  <c r="AA12" i="7"/>
  <c r="F89" i="1" s="1"/>
  <c r="AB12" i="7"/>
  <c r="G89" i="1" s="1"/>
  <c r="AB13" i="9"/>
  <c r="AB14" s="1"/>
  <c r="AA13"/>
  <c r="AA14" s="1"/>
  <c r="Z12"/>
  <c r="E93" i="1" s="1"/>
  <c r="Y12" i="9"/>
  <c r="D93" i="1" s="1"/>
  <c r="Y13" i="9"/>
  <c r="Y14" s="1"/>
  <c r="AB12"/>
  <c r="G93" i="1" s="1"/>
  <c r="Z13" i="9"/>
  <c r="Z14" s="1"/>
  <c r="AA12"/>
  <c r="F93" i="1" s="1"/>
  <c r="AA13" i="7"/>
  <c r="AA14" s="1"/>
  <c r="F90" i="1" s="1"/>
  <c r="Y12" i="7"/>
  <c r="D89" i="1" s="1"/>
  <c r="Y13" i="7"/>
  <c r="Y14" s="1"/>
  <c r="D90" i="1" s="1"/>
  <c r="Z13" i="7"/>
  <c r="Z14" s="1"/>
  <c r="E90" i="1" s="1"/>
  <c r="AB13" i="7"/>
  <c r="AB14" s="1"/>
  <c r="G90" i="1" s="1"/>
  <c r="AA13" i="8"/>
  <c r="AA14" s="1"/>
  <c r="F88" i="1" s="1"/>
  <c r="Z12" i="8"/>
  <c r="E87" i="1" s="1"/>
  <c r="Y12" i="8"/>
  <c r="D87" i="1" s="1"/>
  <c r="Y13" i="8"/>
  <c r="Y14" s="1"/>
  <c r="D88" i="1" s="1"/>
  <c r="AB12" i="8"/>
  <c r="G87" i="1" s="1"/>
  <c r="Z13" i="8"/>
  <c r="Z14" s="1"/>
  <c r="E88" i="1" s="1"/>
  <c r="AA12" i="8"/>
  <c r="F87" i="1" s="1"/>
  <c r="AA13" i="6"/>
  <c r="AA14" s="1"/>
  <c r="Y12"/>
  <c r="Y13"/>
  <c r="Y14" s="1"/>
  <c r="AB12"/>
  <c r="G91" i="1" s="1"/>
  <c r="Z13" i="6"/>
  <c r="Z14" s="1"/>
  <c r="AA12"/>
  <c r="F91" i="1" s="1"/>
  <c r="AB12" i="5"/>
  <c r="G85" i="1" s="1"/>
  <c r="Z13" i="5"/>
  <c r="Z14" s="1"/>
  <c r="E86" i="1" s="1"/>
  <c r="AA12" i="5"/>
  <c r="F85" i="1" s="1"/>
  <c r="Y13" i="5"/>
  <c r="Y14" s="1"/>
  <c r="D86" i="1" s="1"/>
  <c r="Z12" i="4"/>
  <c r="E83" i="1" s="1"/>
  <c r="AA13" i="4"/>
  <c r="AA14" s="1"/>
  <c r="F84" i="1" s="1"/>
  <c r="Z13" i="4"/>
  <c r="Z14" s="1"/>
  <c r="E84" i="1" s="1"/>
  <c r="Y13" i="4"/>
  <c r="Y14" s="1"/>
  <c r="D84" i="1" s="1"/>
</calcChain>
</file>

<file path=xl/sharedStrings.xml><?xml version="1.0" encoding="utf-8"?>
<sst xmlns="http://schemas.openxmlformats.org/spreadsheetml/2006/main" count="1864" uniqueCount="99">
  <si>
    <t>SIMPLE</t>
  </si>
  <si>
    <t>RewardUpdates</t>
  </si>
  <si>
    <t>positiveUpdates</t>
  </si>
  <si>
    <t>effectiveCost</t>
  </si>
  <si>
    <t>totalCost</t>
  </si>
  <si>
    <t>globalReward</t>
  </si>
  <si>
    <t>avgTrackError</t>
  </si>
  <si>
    <t>noOfTracks</t>
  </si>
  <si>
    <t>task-2</t>
  </si>
  <si>
    <t>task-1</t>
  </si>
  <si>
    <t>task-0</t>
  </si>
  <si>
    <t>COIN</t>
  </si>
  <si>
    <t>ORACLE</t>
  </si>
  <si>
    <t>DIRLWoLF</t>
  </si>
  <si>
    <t>RANDOM</t>
  </si>
  <si>
    <t>DIRL</t>
  </si>
  <si>
    <t>SORA</t>
  </si>
  <si>
    <t>dataCost</t>
  </si>
  <si>
    <t>Thu Sep 23 15:58:15 CDT 2010</t>
  </si>
  <si>
    <t>Thu Sep 23 15:58:24 CDT 2010</t>
  </si>
  <si>
    <t>Thu Sep 23 15:59:27 CDT 2010</t>
  </si>
  <si>
    <t>Thu Sep 23 16:35:07 CDT 2010</t>
  </si>
  <si>
    <t>Thu Sep 23 16:36:12 CDT 2010</t>
  </si>
  <si>
    <t>Thu Sep 23 16:43:26 CDT 2010</t>
  </si>
  <si>
    <t>Thu Sep 23 16:44:26 CDT 2010</t>
  </si>
  <si>
    <t>Thu Sep 23 16:47:38 CDT 2010</t>
  </si>
  <si>
    <t>Thu Sep 23 16:49:24 CDT 2010</t>
  </si>
  <si>
    <t>Thu Sep 23 16:49:44 CDT 2010</t>
  </si>
  <si>
    <t>Thu Sep 23 16:52:24 CDT 2010</t>
  </si>
  <si>
    <t>Thu Sep 23 16:55:21 CDT 2010</t>
  </si>
  <si>
    <t>Thu Sep 23 17:08:02 CDT 2010</t>
  </si>
  <si>
    <t>Thu Sep 23 17:08:24 CDT 2010</t>
  </si>
  <si>
    <t>Thu Sep 23 17:08:47 CDT 2010</t>
  </si>
  <si>
    <t>Thu Sep 23 17:11:39 CDT 2010</t>
  </si>
  <si>
    <t>Thu Sep 23 17:12:03 CDT 2010</t>
  </si>
  <si>
    <t>Thu Sep 23 17:21:26 CDT 2010</t>
  </si>
  <si>
    <t>Thu Sep 23 17:22:28 CDT 2010</t>
  </si>
  <si>
    <t>Thu Sep 23 17:24:36 CDT 2010</t>
  </si>
  <si>
    <t>Thu Sep 23 17:25:07 CDT 2010</t>
  </si>
  <si>
    <t>Thu Sep 23 17:25:46 CDT 2010</t>
  </si>
  <si>
    <t>Thu Sep 23 17:40:03 CDT 2010</t>
  </si>
  <si>
    <t>Thu Sep 23 17:41:10 CDT 2010</t>
  </si>
  <si>
    <t>Thu Sep 23 17:42:39 CDT 2010</t>
  </si>
  <si>
    <t>Thu Sep 23 17:43:14 CDT 2010</t>
  </si>
  <si>
    <t>Thu Sep 23 17:45:45 CDT 2010</t>
  </si>
  <si>
    <t>Thu Sep 23 17:54:32 CDT 2010</t>
  </si>
  <si>
    <t>Thu Sep 23 17:58:53 CDT 2010</t>
  </si>
  <si>
    <t>Thu Sep 23 17:58:58 CDT 2010</t>
  </si>
  <si>
    <t>Thu Sep 23 18:07:28 CDT 2010</t>
  </si>
  <si>
    <t>Thu Sep 23 18:11:15 CDT 2010</t>
  </si>
  <si>
    <t>Thu Sep 23 18:12:28 CDT 2010</t>
  </si>
  <si>
    <t>Thu Sep 23 18:16:48 CDT 2010</t>
  </si>
  <si>
    <t>Thu Sep 23 18:23:34 CDT 2010</t>
  </si>
  <si>
    <t>Thu Sep 23 18:25:30 CDT 2010</t>
  </si>
  <si>
    <t>Thu Sep 23 18:26:34 CDT 2010</t>
  </si>
  <si>
    <t>Thu Sep 23 18:29:17 CDT 2010</t>
  </si>
  <si>
    <t>Thu Sep 23 18:38:49 CDT 2010</t>
  </si>
  <si>
    <t>Thu Sep 23 18:42:29 CDT 2010</t>
  </si>
  <si>
    <t>Thu Sep 23 18:43:06 CDT 2010</t>
  </si>
  <si>
    <t>Thu Sep 23 18:48:25 CDT 2010</t>
  </si>
  <si>
    <t>Thu Sep 23 18:49:33 CDT 2010</t>
  </si>
  <si>
    <t>Thu Sep 23 18:53:07 CDT 2010</t>
  </si>
  <si>
    <t>Thu Sep 23 18:54:03 CDT 2010</t>
  </si>
  <si>
    <t>Thu Sep 23 18:59:49 CDT 2010</t>
  </si>
  <si>
    <t>Thu Sep 23 19:01:34 CDT 2010</t>
  </si>
  <si>
    <t>Fri Sep 24 15:14:05 CDT 2010</t>
  </si>
  <si>
    <t>Fri Sep 24 15:16:02 CDT 2010</t>
  </si>
  <si>
    <t>Fri Sep 24 15:16:07 CDT 2010</t>
  </si>
  <si>
    <t>Fri Sep 24 15:24:38 CDT 2010</t>
  </si>
  <si>
    <t>Fri Sep 24 15:24:57 CDT 2010</t>
  </si>
  <si>
    <t>Fri Sep 24 15:31:49 CDT 2010</t>
  </si>
  <si>
    <t>Fri Sep 24 15:33:54 CDT 2010</t>
  </si>
  <si>
    <t>Fri Sep 24 15:33:58 CDT 2010</t>
  </si>
  <si>
    <t>Fri Sep 24 15:42:44 CDT 2010</t>
  </si>
  <si>
    <t>Fri Sep 24 15:42:53 CDT 2010</t>
  </si>
  <si>
    <t>Fri Sep 24 15:49:56 CDT 2010</t>
  </si>
  <si>
    <t>Fri Sep 24 15:51:27 CDT 2010</t>
  </si>
  <si>
    <t>Fri Sep 24 15:51:55 CDT 2010</t>
  </si>
  <si>
    <t>Fri Sep 24 16:00:02 CDT 2010</t>
  </si>
  <si>
    <t>Fri Sep 24 16:00:41 CDT 2010</t>
  </si>
  <si>
    <t>Fri Sep 24 16:01:00 CDT 2010</t>
  </si>
  <si>
    <t>Fri Sep 24 16:08:31 CDT 2010</t>
  </si>
  <si>
    <t>Fri Sep 24 16:09:56 CDT 2010</t>
  </si>
  <si>
    <t>Fri Sep 24 16:15:37 CDT 2010</t>
  </si>
  <si>
    <t>Fri Sep 24 16:16:31 CDT 2010</t>
  </si>
  <si>
    <t>Fri Sep 24 16:17:18 CDT 2010</t>
  </si>
  <si>
    <t>Fri Sep 24 16:24:22 CDT 2010</t>
  </si>
  <si>
    <t>Fri Sep 24 16:25:50 CDT 2010</t>
  </si>
  <si>
    <t>Fri Sep 24 16:26:22 CDT 2010</t>
  </si>
  <si>
    <t>Fri Sep 24 16:32:33 CDT 2010</t>
  </si>
  <si>
    <t>Fri Sep 24 16:34:50 CDT 2010</t>
  </si>
  <si>
    <t>Fri Sep 24 16:35:04 CDT 2010</t>
  </si>
  <si>
    <t>Total Tasks</t>
  </si>
  <si>
    <t>Activity Ratio</t>
  </si>
  <si>
    <t>Data Efficiency</t>
  </si>
  <si>
    <t>Overall Efficiency</t>
  </si>
  <si>
    <t>Energy/Track</t>
  </si>
  <si>
    <t>Global Reward</t>
  </si>
  <si>
    <t>Avg Tracking Error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</si>
</sst>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4"/>
  <sheetViews>
    <sheetView topLeftCell="A70" workbookViewId="0">
      <selection activeCell="D89" sqref="D89"/>
    </sheetView>
  </sheetViews>
  <sheetFormatPr defaultRowHeight="15"/>
  <cols>
    <col min="1" max="1" width="28.7109375" customWidth="1"/>
    <col min="4" max="4" width="15.85546875" customWidth="1"/>
  </cols>
  <sheetData>
    <row r="1" spans="1:29">
      <c r="Z1" t="s">
        <v>92</v>
      </c>
      <c r="AA1" t="s">
        <v>93</v>
      </c>
      <c r="AB1" t="s">
        <v>94</v>
      </c>
      <c r="AC1" t="s">
        <v>95</v>
      </c>
    </row>
    <row r="2" spans="1:29">
      <c r="A2" t="s">
        <v>18</v>
      </c>
      <c r="B2">
        <v>10</v>
      </c>
      <c r="C2" t="s">
        <v>13</v>
      </c>
      <c r="D2" t="s">
        <v>1</v>
      </c>
      <c r="E2">
        <v>0</v>
      </c>
      <c r="F2" t="s">
        <v>2</v>
      </c>
      <c r="G2">
        <v>0</v>
      </c>
      <c r="H2" t="s">
        <v>3</v>
      </c>
      <c r="I2">
        <v>9.4688106214864107E-2</v>
      </c>
      <c r="J2" t="s">
        <v>4</v>
      </c>
      <c r="K2">
        <v>0.64930319334706799</v>
      </c>
      <c r="L2" t="s">
        <v>5</v>
      </c>
      <c r="M2">
        <v>516.53658715112601</v>
      </c>
      <c r="N2" t="s">
        <v>6</v>
      </c>
      <c r="O2">
        <v>1.5224480538295699</v>
      </c>
      <c r="P2" t="s">
        <v>7</v>
      </c>
      <c r="Q2">
        <v>1167</v>
      </c>
      <c r="R2" t="s">
        <v>17</v>
      </c>
      <c r="S2">
        <v>0.38316130930129999</v>
      </c>
      <c r="T2" t="s">
        <v>10</v>
      </c>
      <c r="U2">
        <v>7111</v>
      </c>
      <c r="V2" t="s">
        <v>9</v>
      </c>
      <c r="W2">
        <v>8711</v>
      </c>
      <c r="X2" t="s">
        <v>8</v>
      </c>
      <c r="Y2">
        <v>8170</v>
      </c>
      <c r="Z2">
        <f t="shared" ref="Z2:Z33" si="0">U2+W2+Y2</f>
        <v>23992</v>
      </c>
      <c r="AA2">
        <f>(U2+W2)/Z2</f>
        <v>0.65946982327442483</v>
      </c>
      <c r="AB2">
        <f>S2/K2</f>
        <v>0.59011154300066893</v>
      </c>
      <c r="AC2">
        <f>(I2/K2)*100</f>
        <v>14.58303411796884</v>
      </c>
    </row>
    <row r="3" spans="1:29">
      <c r="A3" t="s">
        <v>19</v>
      </c>
      <c r="B3">
        <v>10</v>
      </c>
      <c r="C3" t="s">
        <v>15</v>
      </c>
      <c r="D3" t="s">
        <v>1</v>
      </c>
      <c r="E3">
        <v>0</v>
      </c>
      <c r="F3" t="s">
        <v>2</v>
      </c>
      <c r="G3">
        <v>0</v>
      </c>
      <c r="H3" t="s">
        <v>3</v>
      </c>
      <c r="I3">
        <v>0.10969108205179801</v>
      </c>
      <c r="J3" t="s">
        <v>4</v>
      </c>
      <c r="K3">
        <v>0.88406573308252401</v>
      </c>
      <c r="L3" t="s">
        <v>5</v>
      </c>
      <c r="M3">
        <v>304.34090975268799</v>
      </c>
      <c r="N3" t="s">
        <v>6</v>
      </c>
      <c r="O3">
        <v>0.70107326139363702</v>
      </c>
      <c r="P3" t="s">
        <v>7</v>
      </c>
      <c r="Q3">
        <v>1388</v>
      </c>
      <c r="R3" t="s">
        <v>17</v>
      </c>
      <c r="S3">
        <v>0.64045975098520802</v>
      </c>
      <c r="T3" t="s">
        <v>10</v>
      </c>
      <c r="U3">
        <v>9534</v>
      </c>
      <c r="V3" t="s">
        <v>9</v>
      </c>
      <c r="W3">
        <v>8493</v>
      </c>
      <c r="X3" t="s">
        <v>8</v>
      </c>
      <c r="Y3">
        <v>5965</v>
      </c>
      <c r="Z3">
        <f t="shared" si="0"/>
        <v>23992</v>
      </c>
      <c r="AA3">
        <f t="shared" ref="AA3:AA51" si="1">(U3+W3)/Z3</f>
        <v>0.75137545848616205</v>
      </c>
      <c r="AB3">
        <f t="shared" ref="AB3:AB51" si="2">S3/K3</f>
        <v>0.72444811173947365</v>
      </c>
      <c r="AC3">
        <f t="shared" ref="AC3:AC51" si="3">(I3/K3)*100</f>
        <v>12.407570834052311</v>
      </c>
    </row>
    <row r="4" spans="1:29">
      <c r="A4" t="s">
        <v>20</v>
      </c>
      <c r="B4">
        <v>10</v>
      </c>
      <c r="C4" t="s">
        <v>16</v>
      </c>
      <c r="D4" t="s">
        <v>1</v>
      </c>
      <c r="E4">
        <v>0</v>
      </c>
      <c r="F4" t="s">
        <v>2</v>
      </c>
      <c r="G4">
        <v>0</v>
      </c>
      <c r="H4" t="s">
        <v>3</v>
      </c>
      <c r="I4">
        <v>0.125164991720323</v>
      </c>
      <c r="J4" t="s">
        <v>4</v>
      </c>
      <c r="K4">
        <v>1.01025709370544</v>
      </c>
      <c r="L4" t="s">
        <v>5</v>
      </c>
      <c r="M4">
        <v>253.523262258263</v>
      </c>
      <c r="N4" t="s">
        <v>6</v>
      </c>
      <c r="O4">
        <v>6.5458274500030198</v>
      </c>
      <c r="P4" t="s">
        <v>7</v>
      </c>
      <c r="Q4">
        <v>1406</v>
      </c>
      <c r="R4" t="s">
        <v>17</v>
      </c>
      <c r="S4">
        <v>0.75865406709538397</v>
      </c>
      <c r="T4" t="s">
        <v>10</v>
      </c>
      <c r="U4">
        <v>10715</v>
      </c>
      <c r="V4" t="s">
        <v>9</v>
      </c>
      <c r="W4">
        <v>12122</v>
      </c>
      <c r="X4" t="s">
        <v>8</v>
      </c>
      <c r="Y4">
        <v>1155</v>
      </c>
      <c r="Z4">
        <f t="shared" si="0"/>
        <v>23992</v>
      </c>
      <c r="AA4">
        <f t="shared" si="1"/>
        <v>0.9518589529843281</v>
      </c>
      <c r="AB4">
        <f t="shared" si="2"/>
        <v>0.75095148732168582</v>
      </c>
      <c r="AC4">
        <f t="shared" si="3"/>
        <v>12.389419732876162</v>
      </c>
    </row>
    <row r="5" spans="1:29">
      <c r="A5" t="s">
        <v>21</v>
      </c>
      <c r="B5">
        <v>10</v>
      </c>
      <c r="C5" t="s">
        <v>0</v>
      </c>
      <c r="D5" t="s">
        <v>1</v>
      </c>
      <c r="E5">
        <v>0</v>
      </c>
      <c r="F5" t="s">
        <v>2</v>
      </c>
      <c r="G5">
        <v>0</v>
      </c>
      <c r="H5" t="s">
        <v>3</v>
      </c>
      <c r="I5">
        <v>0.23064913379632801</v>
      </c>
      <c r="J5" t="s">
        <v>4</v>
      </c>
      <c r="K5">
        <v>2.32754951416248</v>
      </c>
      <c r="L5" t="s">
        <v>5</v>
      </c>
      <c r="M5">
        <v>129.59378039898101</v>
      </c>
      <c r="N5" t="s">
        <v>6</v>
      </c>
      <c r="O5">
        <v>0.80218888415231204</v>
      </c>
      <c r="P5" t="s">
        <v>7</v>
      </c>
      <c r="Q5">
        <v>1484</v>
      </c>
      <c r="R5" t="s">
        <v>17</v>
      </c>
      <c r="S5">
        <v>1.2656757033753301</v>
      </c>
      <c r="T5" t="s">
        <v>10</v>
      </c>
      <c r="U5">
        <v>23992</v>
      </c>
      <c r="V5" t="s">
        <v>9</v>
      </c>
      <c r="W5">
        <v>0</v>
      </c>
      <c r="X5" t="s">
        <v>8</v>
      </c>
      <c r="Y5">
        <v>0</v>
      </c>
      <c r="Z5">
        <f t="shared" si="0"/>
        <v>23992</v>
      </c>
      <c r="AA5">
        <f t="shared" si="1"/>
        <v>1</v>
      </c>
      <c r="AB5">
        <f t="shared" si="2"/>
        <v>0.54378035598128061</v>
      </c>
      <c r="AC5">
        <f t="shared" si="3"/>
        <v>9.9095264093370865</v>
      </c>
    </row>
    <row r="6" spans="1:29">
      <c r="A6" t="s">
        <v>22</v>
      </c>
      <c r="B6">
        <v>10</v>
      </c>
      <c r="C6" t="s">
        <v>11</v>
      </c>
      <c r="D6" t="s">
        <v>1</v>
      </c>
      <c r="E6">
        <v>122</v>
      </c>
      <c r="F6" t="s">
        <v>2</v>
      </c>
      <c r="G6">
        <v>56</v>
      </c>
      <c r="H6" t="s">
        <v>3</v>
      </c>
      <c r="I6">
        <v>1.67561433283662E-2</v>
      </c>
      <c r="J6" t="s">
        <v>4</v>
      </c>
      <c r="K6">
        <v>0.122824109876896</v>
      </c>
      <c r="L6" t="s">
        <v>5</v>
      </c>
      <c r="M6">
        <v>2706.4594567812201</v>
      </c>
      <c r="N6" t="s">
        <v>6</v>
      </c>
      <c r="O6">
        <v>5.66328773596031</v>
      </c>
      <c r="P6" t="s">
        <v>7</v>
      </c>
      <c r="Q6">
        <v>603</v>
      </c>
      <c r="R6" t="s">
        <v>17</v>
      </c>
      <c r="S6">
        <v>3.2049287026878398E-2</v>
      </c>
      <c r="T6" t="s">
        <v>10</v>
      </c>
      <c r="U6">
        <v>1406</v>
      </c>
      <c r="V6" t="s">
        <v>9</v>
      </c>
      <c r="W6">
        <v>1820</v>
      </c>
      <c r="X6" t="s">
        <v>8</v>
      </c>
      <c r="Y6">
        <v>20766</v>
      </c>
      <c r="Z6">
        <f t="shared" si="0"/>
        <v>23992</v>
      </c>
      <c r="AA6">
        <f t="shared" si="1"/>
        <v>0.13446148716238746</v>
      </c>
      <c r="AB6">
        <f t="shared" si="2"/>
        <v>0.26093644854418824</v>
      </c>
      <c r="AC6">
        <f t="shared" si="3"/>
        <v>13.642389385244091</v>
      </c>
    </row>
    <row r="7" spans="1:29">
      <c r="A7" t="s">
        <v>23</v>
      </c>
      <c r="B7">
        <v>10</v>
      </c>
      <c r="C7" t="s">
        <v>15</v>
      </c>
      <c r="D7" t="s">
        <v>1</v>
      </c>
      <c r="E7">
        <v>0</v>
      </c>
      <c r="F7" t="s">
        <v>2</v>
      </c>
      <c r="G7">
        <v>0</v>
      </c>
      <c r="H7" t="s">
        <v>3</v>
      </c>
      <c r="I7">
        <v>0.114611959371962</v>
      </c>
      <c r="J7" t="s">
        <v>4</v>
      </c>
      <c r="K7">
        <v>0.83120850647133004</v>
      </c>
      <c r="L7" t="s">
        <v>5</v>
      </c>
      <c r="M7">
        <v>398.48118973916701</v>
      </c>
      <c r="N7" t="s">
        <v>6</v>
      </c>
      <c r="O7">
        <v>1.8201489401372299</v>
      </c>
      <c r="P7" t="s">
        <v>7</v>
      </c>
      <c r="Q7">
        <v>1372</v>
      </c>
      <c r="R7" t="s">
        <v>17</v>
      </c>
      <c r="S7">
        <v>0.59882472994510405</v>
      </c>
      <c r="T7" t="s">
        <v>10</v>
      </c>
      <c r="U7">
        <v>8971</v>
      </c>
      <c r="V7" t="s">
        <v>9</v>
      </c>
      <c r="W7">
        <v>8241</v>
      </c>
      <c r="X7" t="s">
        <v>8</v>
      </c>
      <c r="Y7">
        <v>6780</v>
      </c>
      <c r="Z7">
        <f t="shared" si="0"/>
        <v>23992</v>
      </c>
      <c r="AA7">
        <f t="shared" si="1"/>
        <v>0.71740580193397796</v>
      </c>
      <c r="AB7">
        <f t="shared" si="2"/>
        <v>0.72042661412026665</v>
      </c>
      <c r="AC7">
        <f t="shared" si="3"/>
        <v>13.788593172429858</v>
      </c>
    </row>
    <row r="8" spans="1:29">
      <c r="A8" t="s">
        <v>24</v>
      </c>
      <c r="B8">
        <v>10</v>
      </c>
      <c r="C8" t="s">
        <v>13</v>
      </c>
      <c r="D8" t="s">
        <v>1</v>
      </c>
      <c r="E8">
        <v>0</v>
      </c>
      <c r="F8" t="s">
        <v>2</v>
      </c>
      <c r="G8">
        <v>0</v>
      </c>
      <c r="H8" t="s">
        <v>3</v>
      </c>
      <c r="I8">
        <v>9.4814129884070106E-2</v>
      </c>
      <c r="J8" t="s">
        <v>4</v>
      </c>
      <c r="K8">
        <v>0.63174207936372995</v>
      </c>
      <c r="L8" t="s">
        <v>5</v>
      </c>
      <c r="M8">
        <v>584.45405513071705</v>
      </c>
      <c r="N8" t="s">
        <v>6</v>
      </c>
      <c r="O8">
        <v>0.86528121674860303</v>
      </c>
      <c r="P8" t="s">
        <v>7</v>
      </c>
      <c r="Q8">
        <v>1172</v>
      </c>
      <c r="R8" t="s">
        <v>17</v>
      </c>
      <c r="S8">
        <v>0.35105580659186703</v>
      </c>
      <c r="T8" t="s">
        <v>10</v>
      </c>
      <c r="U8">
        <v>6861</v>
      </c>
      <c r="V8" t="s">
        <v>9</v>
      </c>
      <c r="W8">
        <v>8316</v>
      </c>
      <c r="X8" t="s">
        <v>8</v>
      </c>
      <c r="Y8">
        <v>8815</v>
      </c>
      <c r="Z8">
        <f t="shared" si="0"/>
        <v>23992</v>
      </c>
      <c r="AA8">
        <f t="shared" si="1"/>
        <v>0.6325858619539847</v>
      </c>
      <c r="AB8">
        <f t="shared" si="2"/>
        <v>0.55569482872731701</v>
      </c>
      <c r="AC8">
        <f t="shared" si="3"/>
        <v>15.008360687254491</v>
      </c>
    </row>
    <row r="9" spans="1:29">
      <c r="A9" t="s">
        <v>25</v>
      </c>
      <c r="B9">
        <v>10</v>
      </c>
      <c r="C9" t="s">
        <v>16</v>
      </c>
      <c r="D9" t="s">
        <v>1</v>
      </c>
      <c r="E9">
        <v>0</v>
      </c>
      <c r="F9" t="s">
        <v>2</v>
      </c>
      <c r="G9">
        <v>0</v>
      </c>
      <c r="H9" t="s">
        <v>3</v>
      </c>
      <c r="I9">
        <v>0.13524290385268101</v>
      </c>
      <c r="J9" t="s">
        <v>4</v>
      </c>
      <c r="K9">
        <v>0.94876648902256699</v>
      </c>
      <c r="L9" t="s">
        <v>5</v>
      </c>
      <c r="M9">
        <v>299.38534128702099</v>
      </c>
      <c r="N9" t="s">
        <v>6</v>
      </c>
      <c r="O9">
        <v>10.918159933702601</v>
      </c>
      <c r="P9" t="s">
        <v>7</v>
      </c>
      <c r="Q9">
        <v>1408</v>
      </c>
      <c r="R9" t="s">
        <v>17</v>
      </c>
      <c r="S9">
        <v>0.74514082275765703</v>
      </c>
      <c r="T9" t="s">
        <v>10</v>
      </c>
      <c r="U9">
        <v>10041</v>
      </c>
      <c r="V9" t="s">
        <v>9</v>
      </c>
      <c r="W9">
        <v>12532</v>
      </c>
      <c r="X9" t="s">
        <v>8</v>
      </c>
      <c r="Y9">
        <v>1419</v>
      </c>
      <c r="Z9">
        <f t="shared" si="0"/>
        <v>23992</v>
      </c>
      <c r="AA9">
        <f t="shared" si="1"/>
        <v>0.94085528509503169</v>
      </c>
      <c r="AB9">
        <f t="shared" si="2"/>
        <v>0.78537852187982726</v>
      </c>
      <c r="AC9">
        <f t="shared" si="3"/>
        <v>14.254603784753211</v>
      </c>
    </row>
    <row r="10" spans="1:29">
      <c r="A10" t="s">
        <v>26</v>
      </c>
      <c r="B10">
        <v>10</v>
      </c>
      <c r="C10" t="s">
        <v>0</v>
      </c>
      <c r="D10" t="s">
        <v>1</v>
      </c>
      <c r="E10">
        <v>0</v>
      </c>
      <c r="F10" t="s">
        <v>2</v>
      </c>
      <c r="G10">
        <v>0</v>
      </c>
      <c r="H10" t="s">
        <v>3</v>
      </c>
      <c r="I10">
        <v>0.23064913379632801</v>
      </c>
      <c r="J10" t="s">
        <v>4</v>
      </c>
      <c r="K10">
        <v>2.32754951416248</v>
      </c>
      <c r="L10" t="s">
        <v>5</v>
      </c>
      <c r="M10">
        <v>129.59378039898101</v>
      </c>
      <c r="N10" t="s">
        <v>6</v>
      </c>
      <c r="O10">
        <v>0.80218888415231204</v>
      </c>
      <c r="P10" t="s">
        <v>7</v>
      </c>
      <c r="Q10">
        <v>1484</v>
      </c>
      <c r="R10" t="s">
        <v>17</v>
      </c>
      <c r="S10">
        <v>1.2656757033753301</v>
      </c>
      <c r="T10" t="s">
        <v>10</v>
      </c>
      <c r="U10">
        <v>23992</v>
      </c>
      <c r="V10" t="s">
        <v>9</v>
      </c>
      <c r="W10">
        <v>0</v>
      </c>
      <c r="X10" t="s">
        <v>8</v>
      </c>
      <c r="Y10">
        <v>0</v>
      </c>
      <c r="Z10">
        <f t="shared" si="0"/>
        <v>23992</v>
      </c>
      <c r="AA10">
        <f t="shared" si="1"/>
        <v>1</v>
      </c>
      <c r="AB10">
        <f t="shared" si="2"/>
        <v>0.54378035598128061</v>
      </c>
      <c r="AC10">
        <f t="shared" si="3"/>
        <v>9.9095264093370865</v>
      </c>
    </row>
    <row r="11" spans="1:29">
      <c r="A11" t="s">
        <v>27</v>
      </c>
      <c r="B11">
        <v>10</v>
      </c>
      <c r="C11" t="s">
        <v>13</v>
      </c>
      <c r="D11" t="s">
        <v>1</v>
      </c>
      <c r="E11">
        <v>0</v>
      </c>
      <c r="F11" t="s">
        <v>2</v>
      </c>
      <c r="G11">
        <v>0</v>
      </c>
      <c r="H11" t="s">
        <v>3</v>
      </c>
      <c r="I11">
        <v>0.103929637178899</v>
      </c>
      <c r="J11" t="s">
        <v>4</v>
      </c>
      <c r="K11">
        <v>0.73753275445456701</v>
      </c>
      <c r="L11" t="s">
        <v>5</v>
      </c>
      <c r="M11">
        <v>498.98479823795498</v>
      </c>
      <c r="N11" t="s">
        <v>6</v>
      </c>
      <c r="O11">
        <v>0.82133012682656104</v>
      </c>
      <c r="P11" t="s">
        <v>7</v>
      </c>
      <c r="Q11">
        <v>1195</v>
      </c>
      <c r="R11" t="s">
        <v>17</v>
      </c>
      <c r="S11">
        <v>0.354693851542012</v>
      </c>
      <c r="T11" t="s">
        <v>10</v>
      </c>
      <c r="U11">
        <v>8053</v>
      </c>
      <c r="V11" t="s">
        <v>9</v>
      </c>
      <c r="W11">
        <v>7604</v>
      </c>
      <c r="X11" t="s">
        <v>8</v>
      </c>
      <c r="Y11">
        <v>8335</v>
      </c>
      <c r="Z11">
        <f t="shared" si="0"/>
        <v>23992</v>
      </c>
      <c r="AA11">
        <f t="shared" si="1"/>
        <v>0.65259253084361457</v>
      </c>
      <c r="AB11">
        <f t="shared" si="2"/>
        <v>0.48091945666104191</v>
      </c>
      <c r="AC11">
        <f t="shared" si="3"/>
        <v>14.091528349240415</v>
      </c>
    </row>
    <row r="12" spans="1:29">
      <c r="A12" t="s">
        <v>28</v>
      </c>
      <c r="B12">
        <v>10</v>
      </c>
      <c r="C12" t="s">
        <v>16</v>
      </c>
      <c r="D12" t="s">
        <v>1</v>
      </c>
      <c r="E12">
        <v>0</v>
      </c>
      <c r="F12" t="s">
        <v>2</v>
      </c>
      <c r="G12">
        <v>0</v>
      </c>
      <c r="H12" t="s">
        <v>3</v>
      </c>
      <c r="I12">
        <v>0.12577847166675801</v>
      </c>
      <c r="J12" t="s">
        <v>4</v>
      </c>
      <c r="K12">
        <v>1.11265838291698</v>
      </c>
      <c r="L12" t="s">
        <v>5</v>
      </c>
      <c r="M12">
        <v>224.751225275899</v>
      </c>
      <c r="N12" t="s">
        <v>6</v>
      </c>
      <c r="O12">
        <v>8.5212485527181592</v>
      </c>
      <c r="P12" t="s">
        <v>7</v>
      </c>
      <c r="Q12">
        <v>1347</v>
      </c>
      <c r="R12" t="s">
        <v>17</v>
      </c>
      <c r="S12">
        <v>0.813796127812355</v>
      </c>
      <c r="T12" t="s">
        <v>10</v>
      </c>
      <c r="U12">
        <v>11732</v>
      </c>
      <c r="V12" t="s">
        <v>9</v>
      </c>
      <c r="W12">
        <v>10702</v>
      </c>
      <c r="X12" t="s">
        <v>8</v>
      </c>
      <c r="Y12">
        <v>1558</v>
      </c>
      <c r="Z12">
        <f t="shared" si="0"/>
        <v>23992</v>
      </c>
      <c r="AA12">
        <f t="shared" si="1"/>
        <v>0.93506168722907634</v>
      </c>
      <c r="AB12">
        <f t="shared" si="2"/>
        <v>0.7313980106624296</v>
      </c>
      <c r="AC12">
        <f t="shared" si="3"/>
        <v>11.30432067900421</v>
      </c>
    </row>
    <row r="13" spans="1:29">
      <c r="A13" t="s">
        <v>29</v>
      </c>
      <c r="B13">
        <v>10</v>
      </c>
      <c r="C13" t="s">
        <v>15</v>
      </c>
      <c r="D13" t="s">
        <v>1</v>
      </c>
      <c r="E13">
        <v>0</v>
      </c>
      <c r="F13" t="s">
        <v>2</v>
      </c>
      <c r="G13">
        <v>0</v>
      </c>
      <c r="H13" t="s">
        <v>3</v>
      </c>
      <c r="I13">
        <v>0.11485606404819799</v>
      </c>
      <c r="J13" t="s">
        <v>4</v>
      </c>
      <c r="K13">
        <v>0.75967956846054097</v>
      </c>
      <c r="L13" t="s">
        <v>5</v>
      </c>
      <c r="M13">
        <v>453.25126727505301</v>
      </c>
      <c r="N13" t="s">
        <v>6</v>
      </c>
      <c r="O13">
        <v>0.69459202572683099</v>
      </c>
      <c r="P13" t="s">
        <v>7</v>
      </c>
      <c r="Q13">
        <v>1362</v>
      </c>
      <c r="R13" t="s">
        <v>17</v>
      </c>
      <c r="S13">
        <v>0.521307010080999</v>
      </c>
      <c r="T13" t="s">
        <v>10</v>
      </c>
      <c r="U13">
        <v>8287</v>
      </c>
      <c r="V13" t="s">
        <v>9</v>
      </c>
      <c r="W13">
        <v>8277</v>
      </c>
      <c r="X13" t="s">
        <v>8</v>
      </c>
      <c r="Y13">
        <v>7428</v>
      </c>
      <c r="Z13">
        <f t="shared" si="0"/>
        <v>23992</v>
      </c>
      <c r="AA13">
        <f t="shared" si="1"/>
        <v>0.69039679893297767</v>
      </c>
      <c r="AB13">
        <f t="shared" si="2"/>
        <v>0.68621960063689214</v>
      </c>
      <c r="AC13">
        <f t="shared" si="3"/>
        <v>15.119014491984961</v>
      </c>
    </row>
    <row r="14" spans="1:29">
      <c r="A14" t="s">
        <v>30</v>
      </c>
      <c r="B14">
        <v>10</v>
      </c>
      <c r="C14" t="s">
        <v>11</v>
      </c>
      <c r="D14" t="s">
        <v>1</v>
      </c>
      <c r="E14">
        <v>142</v>
      </c>
      <c r="F14" t="s">
        <v>2</v>
      </c>
      <c r="G14">
        <v>69</v>
      </c>
      <c r="H14" t="s">
        <v>3</v>
      </c>
      <c r="I14">
        <v>1.83161469364682E-2</v>
      </c>
      <c r="J14" t="s">
        <v>4</v>
      </c>
      <c r="K14">
        <v>0.17154234828280701</v>
      </c>
      <c r="L14" t="s">
        <v>5</v>
      </c>
      <c r="M14">
        <v>2777.3763851164399</v>
      </c>
      <c r="N14" t="s">
        <v>6</v>
      </c>
      <c r="O14">
        <v>3.7334050187399801</v>
      </c>
      <c r="P14" t="s">
        <v>7</v>
      </c>
      <c r="Q14">
        <v>831</v>
      </c>
      <c r="R14" t="s">
        <v>17</v>
      </c>
      <c r="S14">
        <v>3.6748492450566599E-2</v>
      </c>
      <c r="T14" t="s">
        <v>10</v>
      </c>
      <c r="U14">
        <v>1963</v>
      </c>
      <c r="V14" t="s">
        <v>9</v>
      </c>
      <c r="W14">
        <v>2662</v>
      </c>
      <c r="X14" t="s">
        <v>8</v>
      </c>
      <c r="Y14">
        <v>19367</v>
      </c>
      <c r="Z14">
        <f t="shared" si="0"/>
        <v>23992</v>
      </c>
      <c r="AA14">
        <f t="shared" si="1"/>
        <v>0.1927725908636212</v>
      </c>
      <c r="AB14">
        <f t="shared" si="2"/>
        <v>0.21422402583636399</v>
      </c>
      <c r="AC14">
        <f t="shared" si="3"/>
        <v>10.677332518657117</v>
      </c>
    </row>
    <row r="15" spans="1:29">
      <c r="A15" t="s">
        <v>31</v>
      </c>
      <c r="B15">
        <v>10</v>
      </c>
      <c r="C15" t="s">
        <v>0</v>
      </c>
      <c r="D15" t="s">
        <v>1</v>
      </c>
      <c r="E15">
        <v>0</v>
      </c>
      <c r="F15" t="s">
        <v>2</v>
      </c>
      <c r="G15">
        <v>0</v>
      </c>
      <c r="H15" t="s">
        <v>3</v>
      </c>
      <c r="I15">
        <v>0.23064913379632801</v>
      </c>
      <c r="J15" t="s">
        <v>4</v>
      </c>
      <c r="K15">
        <v>2.32754951416248</v>
      </c>
      <c r="L15" t="s">
        <v>5</v>
      </c>
      <c r="M15">
        <v>129.59378039898101</v>
      </c>
      <c r="N15" t="s">
        <v>6</v>
      </c>
      <c r="O15">
        <v>0.80218888415231204</v>
      </c>
      <c r="P15" t="s">
        <v>7</v>
      </c>
      <c r="Q15">
        <v>1484</v>
      </c>
      <c r="R15" t="s">
        <v>17</v>
      </c>
      <c r="S15">
        <v>1.2656757033753301</v>
      </c>
      <c r="T15" t="s">
        <v>10</v>
      </c>
      <c r="U15">
        <v>23992</v>
      </c>
      <c r="V15" t="s">
        <v>9</v>
      </c>
      <c r="W15">
        <v>0</v>
      </c>
      <c r="X15" t="s">
        <v>8</v>
      </c>
      <c r="Y15">
        <v>0</v>
      </c>
      <c r="Z15">
        <f t="shared" si="0"/>
        <v>23992</v>
      </c>
      <c r="AA15">
        <f t="shared" si="1"/>
        <v>1</v>
      </c>
      <c r="AB15">
        <f t="shared" si="2"/>
        <v>0.54378035598128061</v>
      </c>
      <c r="AC15">
        <f t="shared" si="3"/>
        <v>9.9095264093370865</v>
      </c>
    </row>
    <row r="16" spans="1:29">
      <c r="A16" t="s">
        <v>32</v>
      </c>
      <c r="B16">
        <v>10</v>
      </c>
      <c r="C16" t="s">
        <v>15</v>
      </c>
      <c r="D16" t="s">
        <v>1</v>
      </c>
      <c r="E16">
        <v>0</v>
      </c>
      <c r="F16" t="s">
        <v>2</v>
      </c>
      <c r="G16">
        <v>0</v>
      </c>
      <c r="H16" t="s">
        <v>3</v>
      </c>
      <c r="I16">
        <v>0.11933118528108499</v>
      </c>
      <c r="J16" t="s">
        <v>4</v>
      </c>
      <c r="K16">
        <v>0.89376786624779903</v>
      </c>
      <c r="L16" t="s">
        <v>5</v>
      </c>
      <c r="M16">
        <v>329.96909815498702</v>
      </c>
      <c r="N16" t="s">
        <v>6</v>
      </c>
      <c r="O16">
        <v>0.68597814295537896</v>
      </c>
      <c r="P16" t="s">
        <v>7</v>
      </c>
      <c r="Q16">
        <v>1383</v>
      </c>
      <c r="R16" t="s">
        <v>17</v>
      </c>
      <c r="S16">
        <v>0.653595090434551</v>
      </c>
      <c r="T16" t="s">
        <v>10</v>
      </c>
      <c r="U16">
        <v>9598</v>
      </c>
      <c r="V16" t="s">
        <v>9</v>
      </c>
      <c r="W16">
        <v>8547</v>
      </c>
      <c r="X16" t="s">
        <v>8</v>
      </c>
      <c r="Y16">
        <v>5847</v>
      </c>
      <c r="Z16">
        <f t="shared" si="0"/>
        <v>23992</v>
      </c>
      <c r="AA16">
        <f t="shared" si="1"/>
        <v>0.75629376458819608</v>
      </c>
      <c r="AB16">
        <f t="shared" si="2"/>
        <v>0.7312805876300551</v>
      </c>
      <c r="AC16">
        <f t="shared" si="3"/>
        <v>13.351474111735426</v>
      </c>
    </row>
    <row r="17" spans="1:29">
      <c r="A17" t="s">
        <v>33</v>
      </c>
      <c r="B17">
        <v>10</v>
      </c>
      <c r="C17" t="s">
        <v>13</v>
      </c>
      <c r="D17" t="s">
        <v>1</v>
      </c>
      <c r="E17">
        <v>0</v>
      </c>
      <c r="F17" t="s">
        <v>2</v>
      </c>
      <c r="G17">
        <v>0</v>
      </c>
      <c r="H17" t="s">
        <v>3</v>
      </c>
      <c r="I17">
        <v>7.6866517337945001E-2</v>
      </c>
      <c r="J17" t="s">
        <v>4</v>
      </c>
      <c r="K17">
        <v>0.39940858163103099</v>
      </c>
      <c r="L17" t="s">
        <v>5</v>
      </c>
      <c r="M17">
        <v>1206.9272199867401</v>
      </c>
      <c r="N17" t="s">
        <v>6</v>
      </c>
      <c r="O17">
        <v>2.2024087512189099</v>
      </c>
      <c r="P17" t="s">
        <v>7</v>
      </c>
      <c r="Q17">
        <v>1114</v>
      </c>
      <c r="R17" t="s">
        <v>17</v>
      </c>
      <c r="S17">
        <v>0.19221341633492001</v>
      </c>
      <c r="T17" t="s">
        <v>10</v>
      </c>
      <c r="U17">
        <v>4427</v>
      </c>
      <c r="V17" t="s">
        <v>9</v>
      </c>
      <c r="W17">
        <v>10185</v>
      </c>
      <c r="X17" t="s">
        <v>8</v>
      </c>
      <c r="Y17">
        <v>9380</v>
      </c>
      <c r="Z17">
        <f t="shared" si="0"/>
        <v>23992</v>
      </c>
      <c r="AA17">
        <f t="shared" si="1"/>
        <v>0.60903634544848284</v>
      </c>
      <c r="AB17">
        <f t="shared" si="2"/>
        <v>0.48124508379362896</v>
      </c>
      <c r="AC17">
        <f t="shared" si="3"/>
        <v>19.245084075072128</v>
      </c>
    </row>
    <row r="18" spans="1:29">
      <c r="A18" t="s">
        <v>34</v>
      </c>
      <c r="B18">
        <v>10</v>
      </c>
      <c r="C18" t="s">
        <v>16</v>
      </c>
      <c r="D18" t="s">
        <v>1</v>
      </c>
      <c r="E18">
        <v>0</v>
      </c>
      <c r="F18" t="s">
        <v>2</v>
      </c>
      <c r="G18">
        <v>0</v>
      </c>
      <c r="H18" t="s">
        <v>3</v>
      </c>
      <c r="I18">
        <v>0.13393455949123301</v>
      </c>
      <c r="J18" t="s">
        <v>4</v>
      </c>
      <c r="K18">
        <v>0.94835370935197705</v>
      </c>
      <c r="L18" t="s">
        <v>5</v>
      </c>
      <c r="M18">
        <v>309.33621787530899</v>
      </c>
      <c r="N18" t="s">
        <v>6</v>
      </c>
      <c r="O18">
        <v>6.780888828448</v>
      </c>
      <c r="P18" t="s">
        <v>7</v>
      </c>
      <c r="Q18">
        <v>1433</v>
      </c>
      <c r="R18" t="s">
        <v>17</v>
      </c>
      <c r="S18">
        <v>0.74815645355965499</v>
      </c>
      <c r="T18" t="s">
        <v>10</v>
      </c>
      <c r="U18">
        <v>10076</v>
      </c>
      <c r="V18" t="s">
        <v>9</v>
      </c>
      <c r="W18">
        <v>12554</v>
      </c>
      <c r="X18" t="s">
        <v>8</v>
      </c>
      <c r="Y18">
        <v>1362</v>
      </c>
      <c r="Z18">
        <f t="shared" si="0"/>
        <v>23992</v>
      </c>
      <c r="AA18">
        <f t="shared" si="1"/>
        <v>0.94323107702567521</v>
      </c>
      <c r="AB18">
        <f t="shared" si="2"/>
        <v>0.78890022381088221</v>
      </c>
      <c r="AC18">
        <f t="shared" si="3"/>
        <v>14.122848697745097</v>
      </c>
    </row>
    <row r="19" spans="1:29">
      <c r="A19" t="s">
        <v>35</v>
      </c>
      <c r="B19">
        <v>10</v>
      </c>
      <c r="C19" t="s">
        <v>13</v>
      </c>
      <c r="D19" t="s">
        <v>1</v>
      </c>
      <c r="E19">
        <v>0</v>
      </c>
      <c r="F19" t="s">
        <v>2</v>
      </c>
      <c r="G19">
        <v>0</v>
      </c>
      <c r="H19" t="s">
        <v>3</v>
      </c>
      <c r="I19">
        <v>0.111665934338488</v>
      </c>
      <c r="J19" t="s">
        <v>4</v>
      </c>
      <c r="K19">
        <v>0.81569909761834203</v>
      </c>
      <c r="L19" t="s">
        <v>5</v>
      </c>
      <c r="M19">
        <v>477.22286274655397</v>
      </c>
      <c r="N19" t="s">
        <v>6</v>
      </c>
      <c r="O19">
        <v>0.81958160477313702</v>
      </c>
      <c r="P19" t="s">
        <v>7</v>
      </c>
      <c r="Q19">
        <v>1332</v>
      </c>
      <c r="R19" t="s">
        <v>17</v>
      </c>
      <c r="S19">
        <v>0.46171421722405698</v>
      </c>
      <c r="T19" t="s">
        <v>10</v>
      </c>
      <c r="U19">
        <v>8847</v>
      </c>
      <c r="V19" t="s">
        <v>9</v>
      </c>
      <c r="W19">
        <v>8522</v>
      </c>
      <c r="X19" t="s">
        <v>8</v>
      </c>
      <c r="Y19">
        <v>6623</v>
      </c>
      <c r="Z19">
        <f t="shared" si="0"/>
        <v>23992</v>
      </c>
      <c r="AA19">
        <f t="shared" si="1"/>
        <v>0.72394964988329447</v>
      </c>
      <c r="AB19">
        <f t="shared" si="2"/>
        <v>0.56603497364672672</v>
      </c>
      <c r="AC19">
        <f t="shared" si="3"/>
        <v>13.689598856309566</v>
      </c>
    </row>
    <row r="20" spans="1:29">
      <c r="A20" t="s">
        <v>36</v>
      </c>
      <c r="B20">
        <v>10</v>
      </c>
      <c r="C20" t="s">
        <v>0</v>
      </c>
      <c r="D20" t="s">
        <v>1</v>
      </c>
      <c r="E20">
        <v>0</v>
      </c>
      <c r="F20" t="s">
        <v>2</v>
      </c>
      <c r="G20">
        <v>0</v>
      </c>
      <c r="H20" t="s">
        <v>3</v>
      </c>
      <c r="I20">
        <v>0.23064913379632801</v>
      </c>
      <c r="J20" t="s">
        <v>4</v>
      </c>
      <c r="K20">
        <v>2.32754951416248</v>
      </c>
      <c r="L20" t="s">
        <v>5</v>
      </c>
      <c r="M20">
        <v>129.59378039898101</v>
      </c>
      <c r="N20" t="s">
        <v>6</v>
      </c>
      <c r="O20">
        <v>0.80218888415231204</v>
      </c>
      <c r="P20" t="s">
        <v>7</v>
      </c>
      <c r="Q20">
        <v>1484</v>
      </c>
      <c r="R20" t="s">
        <v>17</v>
      </c>
      <c r="S20">
        <v>1.2656757033753301</v>
      </c>
      <c r="T20" t="s">
        <v>10</v>
      </c>
      <c r="U20">
        <v>23992</v>
      </c>
      <c r="V20" t="s">
        <v>9</v>
      </c>
      <c r="W20">
        <v>0</v>
      </c>
      <c r="X20" t="s">
        <v>8</v>
      </c>
      <c r="Y20">
        <v>0</v>
      </c>
      <c r="Z20">
        <f t="shared" si="0"/>
        <v>23992</v>
      </c>
      <c r="AA20">
        <f t="shared" si="1"/>
        <v>1</v>
      </c>
      <c r="AB20">
        <f t="shared" si="2"/>
        <v>0.54378035598128061</v>
      </c>
      <c r="AC20">
        <f t="shared" si="3"/>
        <v>9.9095264093370865</v>
      </c>
    </row>
    <row r="21" spans="1:29">
      <c r="A21" t="s">
        <v>37</v>
      </c>
      <c r="B21">
        <v>10</v>
      </c>
      <c r="C21" t="s">
        <v>16</v>
      </c>
      <c r="D21" t="s">
        <v>1</v>
      </c>
      <c r="E21">
        <v>0</v>
      </c>
      <c r="F21" t="s">
        <v>2</v>
      </c>
      <c r="G21">
        <v>0</v>
      </c>
      <c r="H21" t="s">
        <v>3</v>
      </c>
      <c r="I21">
        <v>0.12160729384558901</v>
      </c>
      <c r="J21" t="s">
        <v>4</v>
      </c>
      <c r="K21">
        <v>0.97339276719640699</v>
      </c>
      <c r="L21" t="s">
        <v>5</v>
      </c>
      <c r="M21">
        <v>290.81444243546503</v>
      </c>
      <c r="N21" t="s">
        <v>6</v>
      </c>
      <c r="O21">
        <v>8.8058046680857203</v>
      </c>
      <c r="P21" t="s">
        <v>7</v>
      </c>
      <c r="Q21">
        <v>1409</v>
      </c>
      <c r="R21" t="s">
        <v>17</v>
      </c>
      <c r="S21">
        <v>0.72115322278556204</v>
      </c>
      <c r="T21" t="s">
        <v>10</v>
      </c>
      <c r="U21">
        <v>10320</v>
      </c>
      <c r="V21" t="s">
        <v>9</v>
      </c>
      <c r="W21">
        <v>12452</v>
      </c>
      <c r="X21" t="s">
        <v>8</v>
      </c>
      <c r="Y21">
        <v>1220</v>
      </c>
      <c r="Z21">
        <f t="shared" si="0"/>
        <v>23992</v>
      </c>
      <c r="AA21">
        <f t="shared" si="1"/>
        <v>0.94914971657219072</v>
      </c>
      <c r="AB21">
        <f t="shared" si="2"/>
        <v>0.74086560645262212</v>
      </c>
      <c r="AC21">
        <f t="shared" si="3"/>
        <v>12.493137194335821</v>
      </c>
    </row>
    <row r="22" spans="1:29">
      <c r="A22" t="s">
        <v>38</v>
      </c>
      <c r="B22">
        <v>10</v>
      </c>
      <c r="C22" t="s">
        <v>11</v>
      </c>
      <c r="D22" t="s">
        <v>1</v>
      </c>
      <c r="E22">
        <v>121</v>
      </c>
      <c r="F22" t="s">
        <v>2</v>
      </c>
      <c r="G22">
        <v>62</v>
      </c>
      <c r="H22" t="s">
        <v>3</v>
      </c>
      <c r="I22">
        <v>1.69448418549824E-2</v>
      </c>
      <c r="J22" t="s">
        <v>4</v>
      </c>
      <c r="K22">
        <v>0.133711296092524</v>
      </c>
      <c r="L22" t="s">
        <v>5</v>
      </c>
      <c r="M22">
        <v>3290.1133725408099</v>
      </c>
      <c r="N22" t="s">
        <v>6</v>
      </c>
      <c r="O22">
        <v>9.6005975870355993</v>
      </c>
      <c r="P22" t="s">
        <v>7</v>
      </c>
      <c r="Q22">
        <v>732</v>
      </c>
      <c r="R22" t="s">
        <v>17</v>
      </c>
      <c r="S22">
        <v>3.4113412192067302E-2</v>
      </c>
      <c r="T22" t="s">
        <v>10</v>
      </c>
      <c r="U22">
        <v>1531</v>
      </c>
      <c r="V22" t="s">
        <v>9</v>
      </c>
      <c r="W22">
        <v>1980</v>
      </c>
      <c r="X22" t="s">
        <v>8</v>
      </c>
      <c r="Y22">
        <v>20481</v>
      </c>
      <c r="Z22">
        <f t="shared" si="0"/>
        <v>23992</v>
      </c>
      <c r="AA22">
        <f t="shared" si="1"/>
        <v>0.14634044681560521</v>
      </c>
      <c r="AB22">
        <f t="shared" si="2"/>
        <v>0.25512737658650692</v>
      </c>
      <c r="AC22">
        <f t="shared" si="3"/>
        <v>12.672707804176172</v>
      </c>
    </row>
    <row r="23" spans="1:29">
      <c r="A23" t="s">
        <v>39</v>
      </c>
      <c r="B23">
        <v>10</v>
      </c>
      <c r="C23" t="s">
        <v>15</v>
      </c>
      <c r="D23" t="s">
        <v>1</v>
      </c>
      <c r="E23">
        <v>0</v>
      </c>
      <c r="F23" t="s">
        <v>2</v>
      </c>
      <c r="G23">
        <v>0</v>
      </c>
      <c r="H23" t="s">
        <v>3</v>
      </c>
      <c r="I23">
        <v>0.11572111301598</v>
      </c>
      <c r="J23" t="s">
        <v>4</v>
      </c>
      <c r="K23">
        <v>0.84664960012949997</v>
      </c>
      <c r="L23" t="s">
        <v>5</v>
      </c>
      <c r="M23">
        <v>372.73030321951597</v>
      </c>
      <c r="N23" t="s">
        <v>6</v>
      </c>
      <c r="O23">
        <v>1.0076824140742899</v>
      </c>
      <c r="P23" t="s">
        <v>7</v>
      </c>
      <c r="Q23">
        <v>1348</v>
      </c>
      <c r="R23" t="s">
        <v>17</v>
      </c>
      <c r="S23">
        <v>0.61670906101318301</v>
      </c>
      <c r="T23" t="s">
        <v>10</v>
      </c>
      <c r="U23">
        <v>9166</v>
      </c>
      <c r="V23" t="s">
        <v>9</v>
      </c>
      <c r="W23">
        <v>8588</v>
      </c>
      <c r="X23" t="s">
        <v>8</v>
      </c>
      <c r="Y23">
        <v>6238</v>
      </c>
      <c r="Z23">
        <f t="shared" si="0"/>
        <v>23992</v>
      </c>
      <c r="AA23">
        <f t="shared" si="1"/>
        <v>0.73999666555518506</v>
      </c>
      <c r="AB23">
        <f t="shared" si="2"/>
        <v>0.72841121157897404</v>
      </c>
      <c r="AC23">
        <f t="shared" si="3"/>
        <v>13.668123506853341</v>
      </c>
    </row>
    <row r="24" spans="1:29">
      <c r="A24" t="s">
        <v>40</v>
      </c>
      <c r="B24">
        <v>10</v>
      </c>
      <c r="C24" t="s">
        <v>15</v>
      </c>
      <c r="D24" t="s">
        <v>1</v>
      </c>
      <c r="E24">
        <v>0</v>
      </c>
      <c r="F24" t="s">
        <v>2</v>
      </c>
      <c r="G24">
        <v>0</v>
      </c>
      <c r="H24" t="s">
        <v>3</v>
      </c>
      <c r="I24">
        <v>0.13131882598494701</v>
      </c>
      <c r="J24" t="s">
        <v>4</v>
      </c>
      <c r="K24">
        <v>0.83876119845363895</v>
      </c>
      <c r="L24" t="s">
        <v>5</v>
      </c>
      <c r="M24">
        <v>400.002591548157</v>
      </c>
      <c r="N24" t="s">
        <v>6</v>
      </c>
      <c r="O24">
        <v>1.4624039296406399</v>
      </c>
      <c r="P24" t="s">
        <v>7</v>
      </c>
      <c r="Q24">
        <v>1380</v>
      </c>
      <c r="R24" t="s">
        <v>17</v>
      </c>
      <c r="S24">
        <v>0.58822645841961496</v>
      </c>
      <c r="T24" t="s">
        <v>10</v>
      </c>
      <c r="U24">
        <v>9057</v>
      </c>
      <c r="V24" t="s">
        <v>9</v>
      </c>
      <c r="W24">
        <v>9245</v>
      </c>
      <c r="X24" t="s">
        <v>8</v>
      </c>
      <c r="Y24">
        <v>5690</v>
      </c>
      <c r="Z24">
        <f t="shared" si="0"/>
        <v>23992</v>
      </c>
      <c r="AA24">
        <f t="shared" si="1"/>
        <v>0.76283761253751248</v>
      </c>
      <c r="AB24">
        <f t="shared" si="2"/>
        <v>0.70130385085061631</v>
      </c>
      <c r="AC24">
        <f t="shared" si="3"/>
        <v>15.65628288803174</v>
      </c>
    </row>
    <row r="25" spans="1:29">
      <c r="A25" t="s">
        <v>41</v>
      </c>
      <c r="B25">
        <v>10</v>
      </c>
      <c r="C25" t="s">
        <v>0</v>
      </c>
      <c r="D25" t="s">
        <v>1</v>
      </c>
      <c r="E25">
        <v>0</v>
      </c>
      <c r="F25" t="s">
        <v>2</v>
      </c>
      <c r="G25">
        <v>0</v>
      </c>
      <c r="H25" t="s">
        <v>3</v>
      </c>
      <c r="I25">
        <v>0.23064913379632801</v>
      </c>
      <c r="J25" t="s">
        <v>4</v>
      </c>
      <c r="K25">
        <v>2.32754951416248</v>
      </c>
      <c r="L25" t="s">
        <v>5</v>
      </c>
      <c r="M25">
        <v>129.59378039898101</v>
      </c>
      <c r="N25" t="s">
        <v>6</v>
      </c>
      <c r="O25">
        <v>0.80218888415231204</v>
      </c>
      <c r="P25" t="s">
        <v>7</v>
      </c>
      <c r="Q25">
        <v>1484</v>
      </c>
      <c r="R25" t="s">
        <v>17</v>
      </c>
      <c r="S25">
        <v>1.2656757033753301</v>
      </c>
      <c r="T25" t="s">
        <v>10</v>
      </c>
      <c r="U25">
        <v>23992</v>
      </c>
      <c r="V25" t="s">
        <v>9</v>
      </c>
      <c r="W25">
        <v>0</v>
      </c>
      <c r="X25" t="s">
        <v>8</v>
      </c>
      <c r="Y25">
        <v>0</v>
      </c>
      <c r="Z25">
        <f t="shared" si="0"/>
        <v>23992</v>
      </c>
      <c r="AA25">
        <f t="shared" si="1"/>
        <v>1</v>
      </c>
      <c r="AB25">
        <f t="shared" si="2"/>
        <v>0.54378035598128061</v>
      </c>
      <c r="AC25">
        <f t="shared" si="3"/>
        <v>9.9095264093370865</v>
      </c>
    </row>
    <row r="26" spans="1:29">
      <c r="A26" t="s">
        <v>42</v>
      </c>
      <c r="B26">
        <v>10</v>
      </c>
      <c r="C26" t="s">
        <v>11</v>
      </c>
      <c r="D26" t="s">
        <v>1</v>
      </c>
      <c r="E26">
        <v>134</v>
      </c>
      <c r="F26" t="s">
        <v>2</v>
      </c>
      <c r="G26">
        <v>69</v>
      </c>
      <c r="H26" t="s">
        <v>3</v>
      </c>
      <c r="I26">
        <v>2.57822388828736E-2</v>
      </c>
      <c r="J26" t="s">
        <v>4</v>
      </c>
      <c r="K26">
        <v>0.16061131347480501</v>
      </c>
      <c r="L26" t="s">
        <v>5</v>
      </c>
      <c r="M26">
        <v>2938.6796456961101</v>
      </c>
      <c r="N26" t="s">
        <v>6</v>
      </c>
      <c r="O26">
        <v>4.2821109946131104</v>
      </c>
      <c r="P26" t="s">
        <v>7</v>
      </c>
      <c r="Q26">
        <v>761</v>
      </c>
      <c r="R26" t="s">
        <v>17</v>
      </c>
      <c r="S26">
        <v>4.5104029511080598E-2</v>
      </c>
      <c r="T26" t="s">
        <v>10</v>
      </c>
      <c r="U26">
        <v>1839</v>
      </c>
      <c r="V26" t="s">
        <v>9</v>
      </c>
      <c r="W26">
        <v>2126</v>
      </c>
      <c r="X26" t="s">
        <v>8</v>
      </c>
      <c r="Y26">
        <v>20027</v>
      </c>
      <c r="Z26">
        <f t="shared" si="0"/>
        <v>23992</v>
      </c>
      <c r="AA26">
        <f t="shared" si="1"/>
        <v>0.16526342114038012</v>
      </c>
      <c r="AB26">
        <f t="shared" si="2"/>
        <v>0.28082722527610759</v>
      </c>
      <c r="AC26">
        <f t="shared" si="3"/>
        <v>16.052567110671216</v>
      </c>
    </row>
    <row r="27" spans="1:29">
      <c r="A27" t="s">
        <v>43</v>
      </c>
      <c r="B27">
        <v>10</v>
      </c>
      <c r="C27" t="s">
        <v>13</v>
      </c>
      <c r="D27" t="s">
        <v>1</v>
      </c>
      <c r="E27">
        <v>0</v>
      </c>
      <c r="F27" t="s">
        <v>2</v>
      </c>
      <c r="G27">
        <v>0</v>
      </c>
      <c r="H27" t="s">
        <v>3</v>
      </c>
      <c r="I27">
        <v>6.3192487337906902E-2</v>
      </c>
      <c r="J27" t="s">
        <v>4</v>
      </c>
      <c r="K27">
        <v>0.50955192815574202</v>
      </c>
      <c r="L27" t="s">
        <v>5</v>
      </c>
      <c r="M27">
        <v>523.43869499368498</v>
      </c>
      <c r="N27" t="s">
        <v>6</v>
      </c>
      <c r="O27">
        <v>0.814412211414276</v>
      </c>
      <c r="P27" t="s">
        <v>7</v>
      </c>
      <c r="Q27">
        <v>1276</v>
      </c>
      <c r="R27" t="s">
        <v>17</v>
      </c>
      <c r="S27">
        <v>0.29056542019633802</v>
      </c>
      <c r="T27" t="s">
        <v>10</v>
      </c>
      <c r="U27">
        <v>5637</v>
      </c>
      <c r="V27" t="s">
        <v>9</v>
      </c>
      <c r="W27">
        <v>11126</v>
      </c>
      <c r="X27" t="s">
        <v>8</v>
      </c>
      <c r="Y27">
        <v>7229</v>
      </c>
      <c r="Z27">
        <f t="shared" si="0"/>
        <v>23992</v>
      </c>
      <c r="AA27">
        <f t="shared" si="1"/>
        <v>0.6986912304101367</v>
      </c>
      <c r="AB27">
        <f t="shared" si="2"/>
        <v>0.57023711253140064</v>
      </c>
      <c r="AC27">
        <f t="shared" si="3"/>
        <v>12.40157947525074</v>
      </c>
    </row>
    <row r="28" spans="1:29">
      <c r="A28" t="s">
        <v>44</v>
      </c>
      <c r="B28">
        <v>10</v>
      </c>
      <c r="C28" t="s">
        <v>16</v>
      </c>
      <c r="D28" t="s">
        <v>1</v>
      </c>
      <c r="E28">
        <v>0</v>
      </c>
      <c r="F28" t="s">
        <v>2</v>
      </c>
      <c r="G28">
        <v>0</v>
      </c>
      <c r="H28" t="s">
        <v>3</v>
      </c>
      <c r="I28">
        <v>0.120649629426283</v>
      </c>
      <c r="J28" t="s">
        <v>4</v>
      </c>
      <c r="K28">
        <v>0.964065695782924</v>
      </c>
      <c r="L28" t="s">
        <v>5</v>
      </c>
      <c r="M28">
        <v>311.42662050391101</v>
      </c>
      <c r="N28" t="s">
        <v>6</v>
      </c>
      <c r="O28">
        <v>7.9516946572384901</v>
      </c>
      <c r="P28" t="s">
        <v>7</v>
      </c>
      <c r="Q28">
        <v>1398</v>
      </c>
      <c r="R28" t="s">
        <v>17</v>
      </c>
      <c r="S28">
        <v>0.72340174689124204</v>
      </c>
      <c r="T28" t="s">
        <v>10</v>
      </c>
      <c r="U28">
        <v>10229</v>
      </c>
      <c r="V28" t="s">
        <v>9</v>
      </c>
      <c r="W28">
        <v>12781</v>
      </c>
      <c r="X28" t="s">
        <v>8</v>
      </c>
      <c r="Y28">
        <v>982</v>
      </c>
      <c r="Z28">
        <f t="shared" si="0"/>
        <v>23992</v>
      </c>
      <c r="AA28">
        <f t="shared" si="1"/>
        <v>0.95906968989663222</v>
      </c>
      <c r="AB28">
        <f t="shared" si="2"/>
        <v>0.75036561310664907</v>
      </c>
      <c r="AC28">
        <f t="shared" si="3"/>
        <v>12.514668860642599</v>
      </c>
    </row>
    <row r="29" spans="1:29">
      <c r="A29" t="s">
        <v>45</v>
      </c>
      <c r="B29">
        <v>10</v>
      </c>
      <c r="C29" t="s">
        <v>13</v>
      </c>
      <c r="D29" t="s">
        <v>1</v>
      </c>
      <c r="E29">
        <v>0</v>
      </c>
      <c r="F29" t="s">
        <v>2</v>
      </c>
      <c r="G29">
        <v>0</v>
      </c>
      <c r="H29" t="s">
        <v>3</v>
      </c>
      <c r="I29">
        <v>9.37602277316405E-2</v>
      </c>
      <c r="J29" t="s">
        <v>4</v>
      </c>
      <c r="K29">
        <v>0.556330600747863</v>
      </c>
      <c r="L29" t="s">
        <v>5</v>
      </c>
      <c r="M29">
        <v>765.13906557613802</v>
      </c>
      <c r="N29" t="s">
        <v>6</v>
      </c>
      <c r="O29">
        <v>0.70195225487801405</v>
      </c>
      <c r="P29" t="s">
        <v>7</v>
      </c>
      <c r="Q29">
        <v>1350</v>
      </c>
      <c r="R29" t="s">
        <v>17</v>
      </c>
      <c r="S29">
        <v>0.33076663702624398</v>
      </c>
      <c r="T29" t="s">
        <v>10</v>
      </c>
      <c r="U29">
        <v>6119</v>
      </c>
      <c r="V29" t="s">
        <v>9</v>
      </c>
      <c r="W29">
        <v>10116</v>
      </c>
      <c r="X29" t="s">
        <v>8</v>
      </c>
      <c r="Y29">
        <v>7757</v>
      </c>
      <c r="Z29">
        <f t="shared" si="0"/>
        <v>23992</v>
      </c>
      <c r="AA29">
        <f t="shared" si="1"/>
        <v>0.67668389463154388</v>
      </c>
      <c r="AB29">
        <f t="shared" si="2"/>
        <v>0.59455050033487578</v>
      </c>
      <c r="AC29">
        <f t="shared" si="3"/>
        <v>16.853329226470859</v>
      </c>
    </row>
    <row r="30" spans="1:29">
      <c r="A30" t="s">
        <v>46</v>
      </c>
      <c r="B30">
        <v>10</v>
      </c>
      <c r="C30" t="s">
        <v>15</v>
      </c>
      <c r="D30" t="s">
        <v>1</v>
      </c>
      <c r="E30">
        <v>0</v>
      </c>
      <c r="F30" t="s">
        <v>2</v>
      </c>
      <c r="G30">
        <v>0</v>
      </c>
      <c r="H30" t="s">
        <v>3</v>
      </c>
      <c r="I30">
        <v>0.131543135670109</v>
      </c>
      <c r="J30" t="s">
        <v>4</v>
      </c>
      <c r="K30">
        <v>0.78167094642008905</v>
      </c>
      <c r="L30" t="s">
        <v>5</v>
      </c>
      <c r="M30">
        <v>455.485886177704</v>
      </c>
      <c r="N30" t="s">
        <v>6</v>
      </c>
      <c r="O30">
        <v>0.70285180205487896</v>
      </c>
      <c r="P30" t="s">
        <v>7</v>
      </c>
      <c r="Q30">
        <v>1334</v>
      </c>
      <c r="R30" t="s">
        <v>17</v>
      </c>
      <c r="S30">
        <v>0.57687061119999605</v>
      </c>
      <c r="T30" t="s">
        <v>10</v>
      </c>
      <c r="U30">
        <v>8475</v>
      </c>
      <c r="V30" t="s">
        <v>9</v>
      </c>
      <c r="W30">
        <v>8243</v>
      </c>
      <c r="X30" t="s">
        <v>8</v>
      </c>
      <c r="Y30">
        <v>7274</v>
      </c>
      <c r="Z30">
        <f t="shared" si="0"/>
        <v>23992</v>
      </c>
      <c r="AA30">
        <f t="shared" si="1"/>
        <v>0.69681560520173391</v>
      </c>
      <c r="AB30">
        <f t="shared" si="2"/>
        <v>0.73799674126556536</v>
      </c>
      <c r="AC30">
        <f t="shared" si="3"/>
        <v>16.828454002614869</v>
      </c>
    </row>
    <row r="31" spans="1:29">
      <c r="A31" t="s">
        <v>47</v>
      </c>
      <c r="B31">
        <v>10</v>
      </c>
      <c r="C31" t="s">
        <v>16</v>
      </c>
      <c r="D31" t="s">
        <v>1</v>
      </c>
      <c r="E31">
        <v>0</v>
      </c>
      <c r="F31" t="s">
        <v>2</v>
      </c>
      <c r="G31">
        <v>0</v>
      </c>
      <c r="H31" t="s">
        <v>3</v>
      </c>
      <c r="I31">
        <v>0.12802263860584501</v>
      </c>
      <c r="J31" t="s">
        <v>4</v>
      </c>
      <c r="K31">
        <v>0.95200186452062696</v>
      </c>
      <c r="L31" t="s">
        <v>5</v>
      </c>
      <c r="M31">
        <v>294.74083200848497</v>
      </c>
      <c r="N31" t="s">
        <v>6</v>
      </c>
      <c r="O31">
        <v>3.4332909239009899</v>
      </c>
      <c r="P31" t="s">
        <v>7</v>
      </c>
      <c r="Q31">
        <v>1456</v>
      </c>
      <c r="R31" t="s">
        <v>17</v>
      </c>
      <c r="S31">
        <v>0.72026302938939801</v>
      </c>
      <c r="T31" t="s">
        <v>10</v>
      </c>
      <c r="U31">
        <v>10118</v>
      </c>
      <c r="V31" t="s">
        <v>9</v>
      </c>
      <c r="W31">
        <v>12713</v>
      </c>
      <c r="X31" t="s">
        <v>8</v>
      </c>
      <c r="Y31">
        <v>1161</v>
      </c>
      <c r="Z31">
        <f t="shared" si="0"/>
        <v>23992</v>
      </c>
      <c r="AA31">
        <f t="shared" si="1"/>
        <v>0.95160886962320779</v>
      </c>
      <c r="AB31">
        <f t="shared" si="2"/>
        <v>0.75657733060436894</v>
      </c>
      <c r="AC31">
        <f t="shared" si="3"/>
        <v>13.447729818292931</v>
      </c>
    </row>
    <row r="32" spans="1:29">
      <c r="A32" t="s">
        <v>48</v>
      </c>
      <c r="B32">
        <v>10</v>
      </c>
      <c r="C32" t="s">
        <v>0</v>
      </c>
      <c r="D32" t="s">
        <v>1</v>
      </c>
      <c r="E32">
        <v>0</v>
      </c>
      <c r="F32" t="s">
        <v>2</v>
      </c>
      <c r="G32">
        <v>0</v>
      </c>
      <c r="H32" t="s">
        <v>3</v>
      </c>
      <c r="I32">
        <v>0.23064913379632801</v>
      </c>
      <c r="J32" t="s">
        <v>4</v>
      </c>
      <c r="K32">
        <v>2.32754951416248</v>
      </c>
      <c r="L32" t="s">
        <v>5</v>
      </c>
      <c r="M32">
        <v>129.59378039898101</v>
      </c>
      <c r="N32" t="s">
        <v>6</v>
      </c>
      <c r="O32">
        <v>0.80218888415231204</v>
      </c>
      <c r="P32" t="s">
        <v>7</v>
      </c>
      <c r="Q32">
        <v>1484</v>
      </c>
      <c r="R32" t="s">
        <v>17</v>
      </c>
      <c r="S32">
        <v>1.2656757033753301</v>
      </c>
      <c r="T32" t="s">
        <v>10</v>
      </c>
      <c r="U32">
        <v>23992</v>
      </c>
      <c r="V32" t="s">
        <v>9</v>
      </c>
      <c r="W32">
        <v>0</v>
      </c>
      <c r="X32" t="s">
        <v>8</v>
      </c>
      <c r="Y32">
        <v>0</v>
      </c>
      <c r="Z32">
        <f t="shared" si="0"/>
        <v>23992</v>
      </c>
      <c r="AA32">
        <f t="shared" si="1"/>
        <v>1</v>
      </c>
      <c r="AB32">
        <f t="shared" si="2"/>
        <v>0.54378035598128061</v>
      </c>
      <c r="AC32">
        <f t="shared" si="3"/>
        <v>9.9095264093370865</v>
      </c>
    </row>
    <row r="33" spans="1:29">
      <c r="A33" t="s">
        <v>49</v>
      </c>
      <c r="B33">
        <v>10</v>
      </c>
      <c r="C33" t="s">
        <v>16</v>
      </c>
      <c r="D33" t="s">
        <v>1</v>
      </c>
      <c r="E33">
        <v>0</v>
      </c>
      <c r="F33" t="s">
        <v>2</v>
      </c>
      <c r="G33">
        <v>0</v>
      </c>
      <c r="H33" t="s">
        <v>3</v>
      </c>
      <c r="I33">
        <v>0.14340936083598099</v>
      </c>
      <c r="J33" t="s">
        <v>4</v>
      </c>
      <c r="K33">
        <v>1.0244167661414201</v>
      </c>
      <c r="L33" t="s">
        <v>5</v>
      </c>
      <c r="M33">
        <v>284.51686092808001</v>
      </c>
      <c r="N33" t="s">
        <v>6</v>
      </c>
      <c r="O33">
        <v>5.2390662493301301</v>
      </c>
      <c r="P33" t="s">
        <v>7</v>
      </c>
      <c r="Q33">
        <v>1424</v>
      </c>
      <c r="R33" t="s">
        <v>17</v>
      </c>
      <c r="S33">
        <v>0.81158882653836795</v>
      </c>
      <c r="T33" t="s">
        <v>10</v>
      </c>
      <c r="U33">
        <v>10676</v>
      </c>
      <c r="V33" t="s">
        <v>9</v>
      </c>
      <c r="W33">
        <v>11774</v>
      </c>
      <c r="X33" t="s">
        <v>8</v>
      </c>
      <c r="Y33">
        <v>1542</v>
      </c>
      <c r="Z33">
        <f t="shared" si="0"/>
        <v>23992</v>
      </c>
      <c r="AA33">
        <f t="shared" si="1"/>
        <v>0.93572857619206407</v>
      </c>
      <c r="AB33">
        <f t="shared" si="2"/>
        <v>0.79224477123242298</v>
      </c>
      <c r="AC33">
        <f t="shared" si="3"/>
        <v>13.999122776577384</v>
      </c>
    </row>
    <row r="34" spans="1:29">
      <c r="A34" t="s">
        <v>49</v>
      </c>
      <c r="B34">
        <v>10</v>
      </c>
      <c r="C34" t="s">
        <v>0</v>
      </c>
      <c r="D34" t="s">
        <v>1</v>
      </c>
      <c r="E34">
        <v>0</v>
      </c>
      <c r="F34" t="s">
        <v>2</v>
      </c>
      <c r="G34">
        <v>0</v>
      </c>
      <c r="H34" t="s">
        <v>3</v>
      </c>
      <c r="I34">
        <v>0.23064913379632801</v>
      </c>
      <c r="J34" t="s">
        <v>4</v>
      </c>
      <c r="K34">
        <v>2.32754951416248</v>
      </c>
      <c r="L34" t="s">
        <v>5</v>
      </c>
      <c r="M34">
        <v>129.59378039898101</v>
      </c>
      <c r="N34" t="s">
        <v>6</v>
      </c>
      <c r="O34">
        <v>0.80218888415231204</v>
      </c>
      <c r="P34" t="s">
        <v>7</v>
      </c>
      <c r="Q34">
        <v>1484</v>
      </c>
      <c r="R34" t="s">
        <v>17</v>
      </c>
      <c r="S34">
        <v>1.2656757033753301</v>
      </c>
      <c r="T34" t="s">
        <v>10</v>
      </c>
      <c r="U34">
        <v>23992</v>
      </c>
      <c r="V34" t="s">
        <v>9</v>
      </c>
      <c r="W34">
        <v>0</v>
      </c>
      <c r="X34" t="s">
        <v>8</v>
      </c>
      <c r="Y34">
        <v>0</v>
      </c>
      <c r="Z34">
        <f t="shared" ref="Z34:Z76" si="4">U34+W34+Y34</f>
        <v>23992</v>
      </c>
      <c r="AA34">
        <f t="shared" si="1"/>
        <v>1</v>
      </c>
      <c r="AB34">
        <f t="shared" si="2"/>
        <v>0.54378035598128061</v>
      </c>
      <c r="AC34">
        <f t="shared" si="3"/>
        <v>9.9095264093370865</v>
      </c>
    </row>
    <row r="35" spans="1:29">
      <c r="A35" t="s">
        <v>50</v>
      </c>
      <c r="B35">
        <v>10</v>
      </c>
      <c r="C35" t="s">
        <v>13</v>
      </c>
      <c r="D35" t="s">
        <v>1</v>
      </c>
      <c r="E35">
        <v>0</v>
      </c>
      <c r="F35" t="s">
        <v>2</v>
      </c>
      <c r="G35">
        <v>0</v>
      </c>
      <c r="H35" t="s">
        <v>3</v>
      </c>
      <c r="I35">
        <v>8.7491887846875394E-2</v>
      </c>
      <c r="J35" t="s">
        <v>4</v>
      </c>
      <c r="K35">
        <v>0.59831624361031999</v>
      </c>
      <c r="L35" t="s">
        <v>5</v>
      </c>
      <c r="M35">
        <v>579.00596844130496</v>
      </c>
      <c r="N35" t="s">
        <v>6</v>
      </c>
      <c r="O35">
        <v>0.85432779485342702</v>
      </c>
      <c r="P35" t="s">
        <v>7</v>
      </c>
      <c r="Q35">
        <v>1154</v>
      </c>
      <c r="R35" t="s">
        <v>17</v>
      </c>
      <c r="S35">
        <v>0.32831197403503898</v>
      </c>
      <c r="T35" t="s">
        <v>10</v>
      </c>
      <c r="U35">
        <v>6577</v>
      </c>
      <c r="V35" t="s">
        <v>9</v>
      </c>
      <c r="W35">
        <v>7953</v>
      </c>
      <c r="X35" t="s">
        <v>8</v>
      </c>
      <c r="Y35">
        <v>9462</v>
      </c>
      <c r="Z35">
        <f t="shared" si="4"/>
        <v>23992</v>
      </c>
      <c r="AA35">
        <f t="shared" si="1"/>
        <v>0.60561853951317102</v>
      </c>
      <c r="AB35">
        <f t="shared" si="2"/>
        <v>0.54872649295623455</v>
      </c>
      <c r="AC35">
        <f t="shared" si="3"/>
        <v>14.623017305854455</v>
      </c>
    </row>
    <row r="36" spans="1:29">
      <c r="A36" t="s">
        <v>51</v>
      </c>
      <c r="B36">
        <v>10</v>
      </c>
      <c r="C36" t="s">
        <v>15</v>
      </c>
      <c r="D36" t="s">
        <v>1</v>
      </c>
      <c r="E36">
        <v>0</v>
      </c>
      <c r="F36" t="s">
        <v>2</v>
      </c>
      <c r="G36">
        <v>0</v>
      </c>
      <c r="H36" t="s">
        <v>3</v>
      </c>
      <c r="I36">
        <v>0.12717319011866399</v>
      </c>
      <c r="J36" t="s">
        <v>4</v>
      </c>
      <c r="K36">
        <v>0.86504196512430198</v>
      </c>
      <c r="L36" t="s">
        <v>5</v>
      </c>
      <c r="M36">
        <v>392.874850073255</v>
      </c>
      <c r="N36" t="s">
        <v>6</v>
      </c>
      <c r="O36">
        <v>1.3599217580348799</v>
      </c>
      <c r="P36" t="s">
        <v>7</v>
      </c>
      <c r="Q36">
        <v>1327</v>
      </c>
      <c r="R36" t="s">
        <v>17</v>
      </c>
      <c r="S36">
        <v>0.63573044434614101</v>
      </c>
      <c r="T36" t="s">
        <v>10</v>
      </c>
      <c r="U36">
        <v>9306</v>
      </c>
      <c r="V36" t="s">
        <v>9</v>
      </c>
      <c r="W36">
        <v>7993</v>
      </c>
      <c r="X36" t="s">
        <v>8</v>
      </c>
      <c r="Y36">
        <v>6693</v>
      </c>
      <c r="Z36">
        <f t="shared" si="4"/>
        <v>23992</v>
      </c>
      <c r="AA36">
        <f t="shared" si="1"/>
        <v>0.72103201067022338</v>
      </c>
      <c r="AB36">
        <f t="shared" si="2"/>
        <v>0.73491283657526363</v>
      </c>
      <c r="AC36">
        <f t="shared" si="3"/>
        <v>14.701389671932258</v>
      </c>
    </row>
    <row r="37" spans="1:29">
      <c r="A37" t="s">
        <v>52</v>
      </c>
      <c r="B37">
        <v>10</v>
      </c>
      <c r="C37" t="s">
        <v>16</v>
      </c>
      <c r="D37" t="s">
        <v>1</v>
      </c>
      <c r="E37">
        <v>0</v>
      </c>
      <c r="F37" t="s">
        <v>2</v>
      </c>
      <c r="G37">
        <v>0</v>
      </c>
      <c r="H37" t="s">
        <v>3</v>
      </c>
      <c r="I37">
        <v>0.12513478927202101</v>
      </c>
      <c r="J37" t="s">
        <v>4</v>
      </c>
      <c r="K37">
        <v>0.90816266390271205</v>
      </c>
      <c r="L37" t="s">
        <v>5</v>
      </c>
      <c r="M37">
        <v>342.76960273370901</v>
      </c>
      <c r="N37" t="s">
        <v>6</v>
      </c>
      <c r="O37">
        <v>6.5935052928791098</v>
      </c>
      <c r="P37" t="s">
        <v>7</v>
      </c>
      <c r="Q37">
        <v>1430</v>
      </c>
      <c r="R37" t="s">
        <v>17</v>
      </c>
      <c r="S37">
        <v>0.67225271088045602</v>
      </c>
      <c r="T37" t="s">
        <v>10</v>
      </c>
      <c r="U37">
        <v>9624</v>
      </c>
      <c r="V37" t="s">
        <v>9</v>
      </c>
      <c r="W37">
        <v>13031</v>
      </c>
      <c r="X37" t="s">
        <v>8</v>
      </c>
      <c r="Y37">
        <v>1337</v>
      </c>
      <c r="Z37">
        <f t="shared" si="4"/>
        <v>23992</v>
      </c>
      <c r="AA37">
        <f t="shared" si="1"/>
        <v>0.9442730910303434</v>
      </c>
      <c r="AB37">
        <f t="shared" si="2"/>
        <v>0.7402338122903408</v>
      </c>
      <c r="AC37">
        <f t="shared" si="3"/>
        <v>13.778896033258004</v>
      </c>
    </row>
    <row r="38" spans="1:29">
      <c r="A38" t="s">
        <v>53</v>
      </c>
      <c r="B38">
        <v>10</v>
      </c>
      <c r="C38" t="s">
        <v>0</v>
      </c>
      <c r="D38" t="s">
        <v>1</v>
      </c>
      <c r="E38">
        <v>0</v>
      </c>
      <c r="F38" t="s">
        <v>2</v>
      </c>
      <c r="G38">
        <v>0</v>
      </c>
      <c r="H38" t="s">
        <v>3</v>
      </c>
      <c r="I38">
        <v>0.23064913379632801</v>
      </c>
      <c r="J38" t="s">
        <v>4</v>
      </c>
      <c r="K38">
        <v>2.32754951416248</v>
      </c>
      <c r="L38" t="s">
        <v>5</v>
      </c>
      <c r="M38">
        <v>129.59378039898101</v>
      </c>
      <c r="N38" t="s">
        <v>6</v>
      </c>
      <c r="O38">
        <v>0.80218888415231204</v>
      </c>
      <c r="P38" t="s">
        <v>7</v>
      </c>
      <c r="Q38">
        <v>1484</v>
      </c>
      <c r="R38" t="s">
        <v>17</v>
      </c>
      <c r="S38">
        <v>1.2656757033753301</v>
      </c>
      <c r="T38" t="s">
        <v>10</v>
      </c>
      <c r="U38">
        <v>23992</v>
      </c>
      <c r="V38" t="s">
        <v>9</v>
      </c>
      <c r="W38">
        <v>0</v>
      </c>
      <c r="X38" t="s">
        <v>8</v>
      </c>
      <c r="Y38">
        <v>0</v>
      </c>
      <c r="Z38">
        <f t="shared" si="4"/>
        <v>23992</v>
      </c>
      <c r="AA38">
        <f t="shared" si="1"/>
        <v>1</v>
      </c>
      <c r="AB38">
        <f t="shared" si="2"/>
        <v>0.54378035598128061</v>
      </c>
      <c r="AC38">
        <f t="shared" si="3"/>
        <v>9.9095264093370865</v>
      </c>
    </row>
    <row r="39" spans="1:29">
      <c r="A39" t="s">
        <v>54</v>
      </c>
      <c r="B39">
        <v>10</v>
      </c>
      <c r="C39" t="s">
        <v>13</v>
      </c>
      <c r="D39" t="s">
        <v>1</v>
      </c>
      <c r="E39">
        <v>0</v>
      </c>
      <c r="F39" t="s">
        <v>2</v>
      </c>
      <c r="G39">
        <v>0</v>
      </c>
      <c r="H39" t="s">
        <v>3</v>
      </c>
      <c r="I39">
        <v>6.9582985244428394E-2</v>
      </c>
      <c r="J39" t="s">
        <v>4</v>
      </c>
      <c r="K39">
        <v>0.45542749812683098</v>
      </c>
      <c r="L39" t="s">
        <v>5</v>
      </c>
      <c r="M39">
        <v>854.74414451494795</v>
      </c>
      <c r="N39" t="s">
        <v>6</v>
      </c>
      <c r="O39">
        <v>0.73855134050693505</v>
      </c>
      <c r="P39" t="s">
        <v>7</v>
      </c>
      <c r="Q39">
        <v>1225</v>
      </c>
      <c r="R39" t="s">
        <v>17</v>
      </c>
      <c r="S39">
        <v>0.26967869496514901</v>
      </c>
      <c r="T39" t="s">
        <v>10</v>
      </c>
      <c r="U39">
        <v>4963</v>
      </c>
      <c r="V39" t="s">
        <v>9</v>
      </c>
      <c r="W39">
        <v>10782</v>
      </c>
      <c r="X39" t="s">
        <v>8</v>
      </c>
      <c r="Y39">
        <v>8247</v>
      </c>
      <c r="Z39">
        <f t="shared" si="4"/>
        <v>23992</v>
      </c>
      <c r="AA39">
        <f t="shared" si="1"/>
        <v>0.65626042014004671</v>
      </c>
      <c r="AB39">
        <f t="shared" si="2"/>
        <v>0.59214407578447714</v>
      </c>
      <c r="AC39">
        <f t="shared" si="3"/>
        <v>15.278608676600019</v>
      </c>
    </row>
    <row r="40" spans="1:29">
      <c r="A40" t="s">
        <v>55</v>
      </c>
      <c r="B40">
        <v>10</v>
      </c>
      <c r="C40" t="s">
        <v>15</v>
      </c>
      <c r="D40" t="s">
        <v>1</v>
      </c>
      <c r="E40">
        <v>0</v>
      </c>
      <c r="F40" t="s">
        <v>2</v>
      </c>
      <c r="G40">
        <v>0</v>
      </c>
      <c r="H40" t="s">
        <v>3</v>
      </c>
      <c r="I40">
        <v>0.14104786230782401</v>
      </c>
      <c r="J40" t="s">
        <v>4</v>
      </c>
      <c r="K40">
        <v>0.844227874174999</v>
      </c>
      <c r="L40" t="s">
        <v>5</v>
      </c>
      <c r="M40">
        <v>454.513194158087</v>
      </c>
      <c r="N40" t="s">
        <v>6</v>
      </c>
      <c r="O40">
        <v>0.700320593215224</v>
      </c>
      <c r="P40" t="s">
        <v>7</v>
      </c>
      <c r="Q40">
        <v>1405</v>
      </c>
      <c r="R40" t="s">
        <v>17</v>
      </c>
      <c r="S40">
        <v>0.59956907438515294</v>
      </c>
      <c r="T40" t="s">
        <v>10</v>
      </c>
      <c r="U40">
        <v>9128</v>
      </c>
      <c r="V40" t="s">
        <v>9</v>
      </c>
      <c r="W40">
        <v>8127</v>
      </c>
      <c r="X40" t="s">
        <v>8</v>
      </c>
      <c r="Y40">
        <v>6737</v>
      </c>
      <c r="Z40">
        <f t="shared" si="4"/>
        <v>23992</v>
      </c>
      <c r="AA40">
        <f t="shared" si="1"/>
        <v>0.71919806602200731</v>
      </c>
      <c r="AB40">
        <f t="shared" si="2"/>
        <v>0.71019814996166419</v>
      </c>
      <c r="AC40">
        <f t="shared" si="3"/>
        <v>16.707321165586908</v>
      </c>
    </row>
    <row r="41" spans="1:29">
      <c r="A41" t="s">
        <v>56</v>
      </c>
      <c r="B41">
        <v>10</v>
      </c>
      <c r="C41" t="s">
        <v>16</v>
      </c>
      <c r="D41" t="s">
        <v>1</v>
      </c>
      <c r="E41">
        <v>0</v>
      </c>
      <c r="F41" t="s">
        <v>2</v>
      </c>
      <c r="G41">
        <v>0</v>
      </c>
      <c r="H41" t="s">
        <v>3</v>
      </c>
      <c r="I41">
        <v>0.120908448871133</v>
      </c>
      <c r="J41" t="s">
        <v>4</v>
      </c>
      <c r="K41">
        <v>0.97604057989129001</v>
      </c>
      <c r="L41" t="s">
        <v>5</v>
      </c>
      <c r="M41">
        <v>270.56176136654398</v>
      </c>
      <c r="N41" t="s">
        <v>6</v>
      </c>
      <c r="O41">
        <v>7.2786620372312596</v>
      </c>
      <c r="P41" t="s">
        <v>7</v>
      </c>
      <c r="Q41">
        <v>1419</v>
      </c>
      <c r="R41" t="s">
        <v>17</v>
      </c>
      <c r="S41">
        <v>0.74647433517489503</v>
      </c>
      <c r="T41" t="s">
        <v>10</v>
      </c>
      <c r="U41">
        <v>10347</v>
      </c>
      <c r="V41" t="s">
        <v>9</v>
      </c>
      <c r="W41">
        <v>12328</v>
      </c>
      <c r="X41" t="s">
        <v>8</v>
      </c>
      <c r="Y41">
        <v>1317</v>
      </c>
      <c r="Z41">
        <f t="shared" si="4"/>
        <v>23992</v>
      </c>
      <c r="AA41">
        <f t="shared" si="1"/>
        <v>0.945106702234078</v>
      </c>
      <c r="AB41">
        <f t="shared" si="2"/>
        <v>0.76479846284468656</v>
      </c>
      <c r="AC41">
        <f t="shared" si="3"/>
        <v>12.387645694464835</v>
      </c>
    </row>
    <row r="42" spans="1:29">
      <c r="A42" t="s">
        <v>57</v>
      </c>
      <c r="B42">
        <v>10</v>
      </c>
      <c r="C42" t="s">
        <v>15</v>
      </c>
      <c r="D42" t="s">
        <v>1</v>
      </c>
      <c r="E42">
        <v>0</v>
      </c>
      <c r="F42" t="s">
        <v>2</v>
      </c>
      <c r="G42">
        <v>0</v>
      </c>
      <c r="H42" t="s">
        <v>3</v>
      </c>
      <c r="I42">
        <v>0.13094185155480501</v>
      </c>
      <c r="J42" t="s">
        <v>4</v>
      </c>
      <c r="K42">
        <v>0.78952593718004405</v>
      </c>
      <c r="L42" t="s">
        <v>5</v>
      </c>
      <c r="M42">
        <v>444.40097164593402</v>
      </c>
      <c r="N42" t="s">
        <v>6</v>
      </c>
      <c r="O42">
        <v>1.81516268041596</v>
      </c>
      <c r="P42" t="s">
        <v>7</v>
      </c>
      <c r="Q42">
        <v>1369</v>
      </c>
      <c r="R42" t="s">
        <v>17</v>
      </c>
      <c r="S42">
        <v>0.56356977581592305</v>
      </c>
      <c r="T42" t="s">
        <v>10</v>
      </c>
      <c r="U42">
        <v>8581</v>
      </c>
      <c r="V42" t="s">
        <v>9</v>
      </c>
      <c r="W42">
        <v>8482</v>
      </c>
      <c r="X42" t="s">
        <v>8</v>
      </c>
      <c r="Y42">
        <v>6929</v>
      </c>
      <c r="Z42">
        <f t="shared" si="4"/>
        <v>23992</v>
      </c>
      <c r="AA42">
        <f t="shared" si="1"/>
        <v>0.71119539846615543</v>
      </c>
      <c r="AB42">
        <f t="shared" si="2"/>
        <v>0.7138078045020656</v>
      </c>
      <c r="AC42">
        <f t="shared" si="3"/>
        <v>16.584870159236445</v>
      </c>
    </row>
    <row r="43" spans="1:29">
      <c r="A43" t="s">
        <v>58</v>
      </c>
      <c r="B43">
        <v>10</v>
      </c>
      <c r="C43" t="s">
        <v>0</v>
      </c>
      <c r="D43" t="s">
        <v>1</v>
      </c>
      <c r="E43">
        <v>0</v>
      </c>
      <c r="F43" t="s">
        <v>2</v>
      </c>
      <c r="G43">
        <v>0</v>
      </c>
      <c r="H43" t="s">
        <v>3</v>
      </c>
      <c r="I43">
        <v>0.23064913379632801</v>
      </c>
      <c r="J43" t="s">
        <v>4</v>
      </c>
      <c r="K43">
        <v>2.32754951416248</v>
      </c>
      <c r="L43" t="s">
        <v>5</v>
      </c>
      <c r="M43">
        <v>129.59378039898101</v>
      </c>
      <c r="N43" t="s">
        <v>6</v>
      </c>
      <c r="O43">
        <v>0.80218888415231204</v>
      </c>
      <c r="P43" t="s">
        <v>7</v>
      </c>
      <c r="Q43">
        <v>1484</v>
      </c>
      <c r="R43" t="s">
        <v>17</v>
      </c>
      <c r="S43">
        <v>1.2656757033753301</v>
      </c>
      <c r="T43" t="s">
        <v>10</v>
      </c>
      <c r="U43">
        <v>23992</v>
      </c>
      <c r="V43" t="s">
        <v>9</v>
      </c>
      <c r="W43">
        <v>0</v>
      </c>
      <c r="X43" t="s">
        <v>8</v>
      </c>
      <c r="Y43">
        <v>0</v>
      </c>
      <c r="Z43">
        <f t="shared" si="4"/>
        <v>23992</v>
      </c>
      <c r="AA43">
        <f t="shared" si="1"/>
        <v>1</v>
      </c>
      <c r="AB43">
        <f t="shared" si="2"/>
        <v>0.54378035598128061</v>
      </c>
      <c r="AC43">
        <f t="shared" si="3"/>
        <v>9.9095264093370865</v>
      </c>
    </row>
    <row r="44" spans="1:29">
      <c r="A44" t="s">
        <v>59</v>
      </c>
      <c r="B44">
        <v>10</v>
      </c>
      <c r="C44" t="s">
        <v>13</v>
      </c>
      <c r="D44" t="s">
        <v>1</v>
      </c>
      <c r="E44">
        <v>0</v>
      </c>
      <c r="F44" t="s">
        <v>2</v>
      </c>
      <c r="G44">
        <v>0</v>
      </c>
      <c r="H44" t="s">
        <v>3</v>
      </c>
      <c r="I44">
        <v>4.3241200913770199E-2</v>
      </c>
      <c r="J44" t="s">
        <v>4</v>
      </c>
      <c r="K44">
        <v>0.48123975711665101</v>
      </c>
      <c r="L44" t="s">
        <v>5</v>
      </c>
      <c r="M44">
        <v>516.93273566014398</v>
      </c>
      <c r="N44" t="s">
        <v>6</v>
      </c>
      <c r="O44">
        <v>2.20647498704</v>
      </c>
      <c r="P44" t="s">
        <v>7</v>
      </c>
      <c r="Q44">
        <v>1028</v>
      </c>
      <c r="R44" t="s">
        <v>17</v>
      </c>
      <c r="S44">
        <v>0.205238066129945</v>
      </c>
      <c r="T44" t="s">
        <v>10</v>
      </c>
      <c r="U44">
        <v>5323</v>
      </c>
      <c r="V44" t="s">
        <v>9</v>
      </c>
      <c r="W44">
        <v>9871</v>
      </c>
      <c r="X44" t="s">
        <v>8</v>
      </c>
      <c r="Y44">
        <v>8798</v>
      </c>
      <c r="Z44">
        <f t="shared" si="4"/>
        <v>23992</v>
      </c>
      <c r="AA44">
        <f t="shared" si="1"/>
        <v>0.63329443147715903</v>
      </c>
      <c r="AB44">
        <f t="shared" si="2"/>
        <v>0.42647778595772984</v>
      </c>
      <c r="AC44">
        <f t="shared" si="3"/>
        <v>8.9853758494206595</v>
      </c>
    </row>
    <row r="45" spans="1:29">
      <c r="A45" t="s">
        <v>60</v>
      </c>
      <c r="B45">
        <v>10</v>
      </c>
      <c r="C45" t="s">
        <v>11</v>
      </c>
      <c r="D45" t="s">
        <v>1</v>
      </c>
      <c r="E45">
        <v>132</v>
      </c>
      <c r="F45" t="s">
        <v>2</v>
      </c>
      <c r="G45">
        <v>60</v>
      </c>
      <c r="H45" t="s">
        <v>3</v>
      </c>
      <c r="I45">
        <v>1.6401609850269901E-2</v>
      </c>
      <c r="J45" t="s">
        <v>4</v>
      </c>
      <c r="K45">
        <v>0.13106014662602</v>
      </c>
      <c r="L45" t="s">
        <v>5</v>
      </c>
      <c r="M45">
        <v>2434.0087562323902</v>
      </c>
      <c r="N45" t="s">
        <v>6</v>
      </c>
      <c r="O45">
        <v>9.3680754510545103</v>
      </c>
      <c r="P45" t="s">
        <v>7</v>
      </c>
      <c r="Q45">
        <v>592</v>
      </c>
      <c r="R45" t="s">
        <v>17</v>
      </c>
      <c r="S45">
        <v>3.4659154457771499E-2</v>
      </c>
      <c r="T45" t="s">
        <v>10</v>
      </c>
      <c r="U45">
        <v>1498</v>
      </c>
      <c r="V45" t="s">
        <v>9</v>
      </c>
      <c r="W45">
        <v>2478</v>
      </c>
      <c r="X45" t="s">
        <v>8</v>
      </c>
      <c r="Y45">
        <v>20016</v>
      </c>
      <c r="Z45">
        <f t="shared" si="4"/>
        <v>23992</v>
      </c>
      <c r="AA45">
        <f t="shared" si="1"/>
        <v>0.16572190730243413</v>
      </c>
      <c r="AB45">
        <f t="shared" si="2"/>
        <v>0.26445227897288531</v>
      </c>
      <c r="AC45">
        <f t="shared" si="3"/>
        <v>12.51456699271967</v>
      </c>
    </row>
    <row r="46" spans="1:29">
      <c r="A46" t="s">
        <v>61</v>
      </c>
      <c r="B46">
        <v>10</v>
      </c>
      <c r="C46" t="s">
        <v>16</v>
      </c>
      <c r="D46" t="s">
        <v>1</v>
      </c>
      <c r="E46">
        <v>0</v>
      </c>
      <c r="F46" t="s">
        <v>2</v>
      </c>
      <c r="G46">
        <v>0</v>
      </c>
      <c r="H46" t="s">
        <v>3</v>
      </c>
      <c r="I46">
        <v>0.157033405165691</v>
      </c>
      <c r="J46" t="s">
        <v>4</v>
      </c>
      <c r="K46">
        <v>1.15226387299262</v>
      </c>
      <c r="L46" t="s">
        <v>5</v>
      </c>
      <c r="M46">
        <v>261.52189180739998</v>
      </c>
      <c r="N46" t="s">
        <v>6</v>
      </c>
      <c r="O46">
        <v>4.6055907480730802</v>
      </c>
      <c r="P46" t="s">
        <v>7</v>
      </c>
      <c r="Q46">
        <v>1439</v>
      </c>
      <c r="R46" t="s">
        <v>17</v>
      </c>
      <c r="S46">
        <v>0.84684721020986897</v>
      </c>
      <c r="T46" t="s">
        <v>10</v>
      </c>
      <c r="U46">
        <v>12101</v>
      </c>
      <c r="V46" t="s">
        <v>9</v>
      </c>
      <c r="W46">
        <v>10638</v>
      </c>
      <c r="X46" t="s">
        <v>8</v>
      </c>
      <c r="Y46">
        <v>1253</v>
      </c>
      <c r="Z46">
        <f t="shared" si="4"/>
        <v>23992</v>
      </c>
      <c r="AA46">
        <f t="shared" si="1"/>
        <v>0.94777425808602866</v>
      </c>
      <c r="AB46">
        <f t="shared" si="2"/>
        <v>0.7349420823291688</v>
      </c>
      <c r="AC46">
        <f t="shared" si="3"/>
        <v>13.628250337993265</v>
      </c>
    </row>
    <row r="47" spans="1:29">
      <c r="A47" t="s">
        <v>62</v>
      </c>
      <c r="B47">
        <v>10</v>
      </c>
      <c r="C47" t="s">
        <v>13</v>
      </c>
      <c r="D47" t="s">
        <v>1</v>
      </c>
      <c r="E47">
        <v>0</v>
      </c>
      <c r="F47" t="s">
        <v>2</v>
      </c>
      <c r="G47">
        <v>0</v>
      </c>
      <c r="H47" t="s">
        <v>3</v>
      </c>
      <c r="I47">
        <v>9.4158896958449007E-2</v>
      </c>
      <c r="J47" t="s">
        <v>4</v>
      </c>
      <c r="K47">
        <v>0.632225617453128</v>
      </c>
      <c r="L47" t="s">
        <v>5</v>
      </c>
      <c r="M47">
        <v>714.44574207713697</v>
      </c>
      <c r="N47" t="s">
        <v>6</v>
      </c>
      <c r="O47">
        <v>1.6909294990654899</v>
      </c>
      <c r="P47" t="s">
        <v>7</v>
      </c>
      <c r="Q47">
        <v>1198</v>
      </c>
      <c r="R47" t="s">
        <v>17</v>
      </c>
      <c r="S47">
        <v>0.28394381477786002</v>
      </c>
      <c r="T47" t="s">
        <v>10</v>
      </c>
      <c r="U47">
        <v>6974</v>
      </c>
      <c r="V47" t="s">
        <v>9</v>
      </c>
      <c r="W47">
        <v>8688</v>
      </c>
      <c r="X47" t="s">
        <v>8</v>
      </c>
      <c r="Y47">
        <v>8330</v>
      </c>
      <c r="Z47">
        <f t="shared" si="4"/>
        <v>23992</v>
      </c>
      <c r="AA47">
        <f t="shared" si="1"/>
        <v>0.65280093364454816</v>
      </c>
      <c r="AB47">
        <f t="shared" si="2"/>
        <v>0.44911785751691891</v>
      </c>
      <c r="AC47">
        <f t="shared" si="3"/>
        <v>14.893242911883394</v>
      </c>
    </row>
    <row r="48" spans="1:29">
      <c r="A48" t="s">
        <v>63</v>
      </c>
      <c r="B48">
        <v>10</v>
      </c>
      <c r="C48" t="s">
        <v>15</v>
      </c>
      <c r="D48" t="s">
        <v>1</v>
      </c>
      <c r="E48">
        <v>0</v>
      </c>
      <c r="F48" t="s">
        <v>2</v>
      </c>
      <c r="G48">
        <v>0</v>
      </c>
      <c r="H48" t="s">
        <v>3</v>
      </c>
      <c r="I48">
        <v>0.12096089577822799</v>
      </c>
      <c r="J48" t="s">
        <v>4</v>
      </c>
      <c r="K48">
        <v>0.75649931875202403</v>
      </c>
      <c r="L48" t="s">
        <v>5</v>
      </c>
      <c r="M48">
        <v>478.56750341090498</v>
      </c>
      <c r="N48" t="s">
        <v>6</v>
      </c>
      <c r="O48">
        <v>0.71696120106355798</v>
      </c>
      <c r="P48" t="s">
        <v>7</v>
      </c>
      <c r="Q48">
        <v>1360</v>
      </c>
      <c r="R48" t="s">
        <v>17</v>
      </c>
      <c r="S48">
        <v>0.56121933254507395</v>
      </c>
      <c r="T48" t="s">
        <v>10</v>
      </c>
      <c r="U48">
        <v>8200</v>
      </c>
      <c r="V48" t="s">
        <v>9</v>
      </c>
      <c r="W48">
        <v>8734</v>
      </c>
      <c r="X48" t="s">
        <v>8</v>
      </c>
      <c r="Y48">
        <v>7058</v>
      </c>
      <c r="Z48">
        <f t="shared" si="4"/>
        <v>23992</v>
      </c>
      <c r="AA48">
        <f t="shared" si="1"/>
        <v>0.70581860620206738</v>
      </c>
      <c r="AB48">
        <f t="shared" si="2"/>
        <v>0.74186363243644682</v>
      </c>
      <c r="AC48">
        <f t="shared" si="3"/>
        <v>15.989557793359793</v>
      </c>
    </row>
    <row r="49" spans="1:29">
      <c r="A49" t="s">
        <v>64</v>
      </c>
      <c r="B49">
        <v>10</v>
      </c>
      <c r="C49" t="s">
        <v>0</v>
      </c>
      <c r="D49" t="s">
        <v>1</v>
      </c>
      <c r="E49">
        <v>0</v>
      </c>
      <c r="F49" t="s">
        <v>2</v>
      </c>
      <c r="G49">
        <v>0</v>
      </c>
      <c r="H49" t="s">
        <v>3</v>
      </c>
      <c r="I49">
        <v>0.23064913379632801</v>
      </c>
      <c r="J49" t="s">
        <v>4</v>
      </c>
      <c r="K49">
        <v>2.32754951416248</v>
      </c>
      <c r="L49" t="s">
        <v>5</v>
      </c>
      <c r="M49">
        <v>129.59378039898101</v>
      </c>
      <c r="N49" t="s">
        <v>6</v>
      </c>
      <c r="O49">
        <v>0.80218888415231204</v>
      </c>
      <c r="P49" t="s">
        <v>7</v>
      </c>
      <c r="Q49">
        <v>1484</v>
      </c>
      <c r="R49" t="s">
        <v>17</v>
      </c>
      <c r="S49">
        <v>1.2656757033753301</v>
      </c>
      <c r="T49" t="s">
        <v>10</v>
      </c>
      <c r="U49">
        <v>23992</v>
      </c>
      <c r="V49" t="s">
        <v>9</v>
      </c>
      <c r="W49">
        <v>0</v>
      </c>
      <c r="X49" t="s">
        <v>8</v>
      </c>
      <c r="Y49">
        <v>0</v>
      </c>
      <c r="Z49">
        <f t="shared" si="4"/>
        <v>23992</v>
      </c>
      <c r="AA49">
        <f t="shared" si="1"/>
        <v>1</v>
      </c>
      <c r="AB49">
        <f t="shared" si="2"/>
        <v>0.54378035598128061</v>
      </c>
      <c r="AC49">
        <f t="shared" si="3"/>
        <v>9.9095264093370865</v>
      </c>
    </row>
    <row r="50" spans="1:29">
      <c r="A50" t="s">
        <v>65</v>
      </c>
      <c r="B50">
        <v>10</v>
      </c>
      <c r="C50" t="s">
        <v>11</v>
      </c>
      <c r="D50" t="s">
        <v>1</v>
      </c>
      <c r="E50">
        <v>137</v>
      </c>
      <c r="F50" t="s">
        <v>2</v>
      </c>
      <c r="G50">
        <v>62</v>
      </c>
      <c r="H50" t="s">
        <v>3</v>
      </c>
      <c r="I50">
        <v>1.74621250539241E-2</v>
      </c>
      <c r="J50" t="s">
        <v>4</v>
      </c>
      <c r="K50">
        <v>0.153413749299493</v>
      </c>
      <c r="L50" t="s">
        <v>5</v>
      </c>
      <c r="M50">
        <v>3380.0270698055801</v>
      </c>
      <c r="N50" t="s">
        <v>6</v>
      </c>
      <c r="O50">
        <v>2.4919283232513099</v>
      </c>
      <c r="P50" t="s">
        <v>7</v>
      </c>
      <c r="Q50">
        <v>840</v>
      </c>
      <c r="R50" t="s">
        <v>17</v>
      </c>
      <c r="S50">
        <v>3.0619247947391001E-2</v>
      </c>
      <c r="T50" t="s">
        <v>10</v>
      </c>
      <c r="U50">
        <v>1751</v>
      </c>
      <c r="V50" t="s">
        <v>9</v>
      </c>
      <c r="W50">
        <v>2823</v>
      </c>
      <c r="X50" t="s">
        <v>8</v>
      </c>
      <c r="Y50">
        <v>19418</v>
      </c>
      <c r="Z50">
        <f t="shared" si="4"/>
        <v>23992</v>
      </c>
      <c r="AA50">
        <f t="shared" si="1"/>
        <v>0.19064688229409804</v>
      </c>
      <c r="AB50">
        <f t="shared" si="2"/>
        <v>0.19958607417654833</v>
      </c>
      <c r="AC50">
        <f t="shared" si="3"/>
        <v>11.382372918762771</v>
      </c>
    </row>
    <row r="51" spans="1:29">
      <c r="A51" t="s">
        <v>66</v>
      </c>
      <c r="B51">
        <v>10</v>
      </c>
      <c r="C51" t="s">
        <v>12</v>
      </c>
      <c r="D51" t="s">
        <v>1</v>
      </c>
      <c r="E51">
        <v>0</v>
      </c>
      <c r="F51" t="s">
        <v>2</v>
      </c>
      <c r="G51">
        <v>0</v>
      </c>
      <c r="H51" t="s">
        <v>3</v>
      </c>
      <c r="I51">
        <v>0.106431206530872</v>
      </c>
      <c r="J51" t="s">
        <v>4</v>
      </c>
      <c r="K51">
        <v>0.10834992653086099</v>
      </c>
      <c r="L51" t="s">
        <v>5</v>
      </c>
      <c r="M51">
        <v>2650.73208594793</v>
      </c>
      <c r="N51" t="s">
        <v>6</v>
      </c>
      <c r="O51">
        <v>0.80218888415231204</v>
      </c>
      <c r="P51" t="s">
        <v>7</v>
      </c>
      <c r="Q51">
        <v>1484</v>
      </c>
      <c r="R51" t="s">
        <v>17</v>
      </c>
      <c r="S51">
        <v>0.53540329124867903</v>
      </c>
      <c r="T51" t="s">
        <v>10</v>
      </c>
      <c r="U51">
        <v>23992</v>
      </c>
      <c r="V51" t="s">
        <v>9</v>
      </c>
      <c r="W51">
        <v>0</v>
      </c>
      <c r="X51" t="s">
        <v>8</v>
      </c>
      <c r="Y51">
        <v>0</v>
      </c>
      <c r="Z51">
        <f t="shared" si="4"/>
        <v>23992</v>
      </c>
      <c r="AA51">
        <f t="shared" si="1"/>
        <v>1</v>
      </c>
      <c r="AB51">
        <f t="shared" si="2"/>
        <v>4.9414273584780108</v>
      </c>
      <c r="AC51">
        <f t="shared" si="3"/>
        <v>98.229145084429305</v>
      </c>
    </row>
    <row r="52" spans="1:29">
      <c r="A52" t="s">
        <v>67</v>
      </c>
      <c r="B52">
        <v>10</v>
      </c>
      <c r="C52" t="s">
        <v>14</v>
      </c>
      <c r="D52" t="s">
        <v>1</v>
      </c>
      <c r="E52">
        <v>0</v>
      </c>
      <c r="F52" t="s">
        <v>2</v>
      </c>
      <c r="G52">
        <v>0</v>
      </c>
      <c r="H52" t="s">
        <v>3</v>
      </c>
      <c r="I52">
        <v>3.9557827681844897E-2</v>
      </c>
      <c r="J52" t="s">
        <v>4</v>
      </c>
      <c r="K52">
        <v>0.70567508037977</v>
      </c>
      <c r="L52" t="s">
        <v>5</v>
      </c>
      <c r="M52">
        <v>210.99420735894699</v>
      </c>
      <c r="N52" t="s">
        <v>6</v>
      </c>
      <c r="O52">
        <v>1.0883724022055099</v>
      </c>
      <c r="P52" t="s">
        <v>7</v>
      </c>
      <c r="Q52">
        <v>810</v>
      </c>
      <c r="R52" t="s">
        <v>17</v>
      </c>
      <c r="S52">
        <v>0.22954690487391</v>
      </c>
      <c r="T52" t="s">
        <v>10</v>
      </c>
      <c r="U52">
        <v>7944</v>
      </c>
      <c r="V52" t="s">
        <v>9</v>
      </c>
      <c r="W52">
        <v>7784</v>
      </c>
      <c r="X52" t="s">
        <v>8</v>
      </c>
      <c r="Y52">
        <v>8264</v>
      </c>
      <c r="Z52">
        <f t="shared" si="4"/>
        <v>23992</v>
      </c>
      <c r="AA52">
        <f t="shared" ref="AA52:AA76" si="5">(U52+W52)/Z52</f>
        <v>0.65555185061687227</v>
      </c>
      <c r="AB52">
        <f t="shared" ref="AB52:AB76" si="6">S52/K52</f>
        <v>0.32528696457635398</v>
      </c>
      <c r="AC52">
        <f t="shared" ref="AC52:AC76" si="7">(I52/K52)*100</f>
        <v>5.6056716159732094</v>
      </c>
    </row>
    <row r="53" spans="1:29">
      <c r="A53" t="s">
        <v>68</v>
      </c>
      <c r="B53">
        <v>10</v>
      </c>
      <c r="C53" t="s">
        <v>12</v>
      </c>
      <c r="D53" t="s">
        <v>1</v>
      </c>
      <c r="E53">
        <v>0</v>
      </c>
      <c r="F53" t="s">
        <v>2</v>
      </c>
      <c r="G53">
        <v>0</v>
      </c>
      <c r="H53" t="s">
        <v>3</v>
      </c>
      <c r="I53">
        <v>0.106431206530872</v>
      </c>
      <c r="J53" t="s">
        <v>4</v>
      </c>
      <c r="K53">
        <v>0.10834992653086099</v>
      </c>
      <c r="L53" t="s">
        <v>5</v>
      </c>
      <c r="M53">
        <v>2650.73208594793</v>
      </c>
      <c r="N53" t="s">
        <v>6</v>
      </c>
      <c r="O53">
        <v>0.80218888415231204</v>
      </c>
      <c r="P53" t="s">
        <v>7</v>
      </c>
      <c r="Q53">
        <v>1484</v>
      </c>
      <c r="R53" t="s">
        <v>17</v>
      </c>
      <c r="S53">
        <v>0.53540329124867903</v>
      </c>
      <c r="T53" t="s">
        <v>10</v>
      </c>
      <c r="U53">
        <v>23992</v>
      </c>
      <c r="V53" t="s">
        <v>9</v>
      </c>
      <c r="W53">
        <v>0</v>
      </c>
      <c r="X53" t="s">
        <v>8</v>
      </c>
      <c r="Y53">
        <v>0</v>
      </c>
      <c r="Z53">
        <f t="shared" si="4"/>
        <v>23992</v>
      </c>
      <c r="AA53">
        <f t="shared" si="5"/>
        <v>1</v>
      </c>
      <c r="AB53">
        <f t="shared" si="6"/>
        <v>4.9414273584780108</v>
      </c>
      <c r="AC53">
        <f t="shared" si="7"/>
        <v>98.229145084429305</v>
      </c>
    </row>
    <row r="54" spans="1:29">
      <c r="A54" t="s">
        <v>69</v>
      </c>
      <c r="B54">
        <v>10</v>
      </c>
      <c r="C54" t="s">
        <v>14</v>
      </c>
      <c r="D54" t="s">
        <v>1</v>
      </c>
      <c r="E54">
        <v>0</v>
      </c>
      <c r="F54" t="s">
        <v>2</v>
      </c>
      <c r="G54">
        <v>0</v>
      </c>
      <c r="H54" t="s">
        <v>3</v>
      </c>
      <c r="I54">
        <v>3.9557827681844897E-2</v>
      </c>
      <c r="J54" t="s">
        <v>4</v>
      </c>
      <c r="K54">
        <v>0.70567508037977</v>
      </c>
      <c r="L54" t="s">
        <v>5</v>
      </c>
      <c r="M54">
        <v>210.99420735894699</v>
      </c>
      <c r="N54" t="s">
        <v>6</v>
      </c>
      <c r="O54">
        <v>1.0883724022055099</v>
      </c>
      <c r="P54" t="s">
        <v>7</v>
      </c>
      <c r="Q54">
        <v>810</v>
      </c>
      <c r="R54" t="s">
        <v>17</v>
      </c>
      <c r="S54">
        <v>0.22954690487391</v>
      </c>
      <c r="T54" t="s">
        <v>10</v>
      </c>
      <c r="U54">
        <v>7944</v>
      </c>
      <c r="V54" t="s">
        <v>9</v>
      </c>
      <c r="W54">
        <v>7784</v>
      </c>
      <c r="X54" t="s">
        <v>8</v>
      </c>
      <c r="Y54">
        <v>8264</v>
      </c>
      <c r="Z54">
        <f t="shared" si="4"/>
        <v>23992</v>
      </c>
      <c r="AA54">
        <f t="shared" si="5"/>
        <v>0.65555185061687227</v>
      </c>
      <c r="AB54">
        <f t="shared" si="6"/>
        <v>0.32528696457635398</v>
      </c>
      <c r="AC54">
        <f t="shared" si="7"/>
        <v>5.6056716159732094</v>
      </c>
    </row>
    <row r="55" spans="1:29">
      <c r="A55" t="s">
        <v>70</v>
      </c>
      <c r="B55">
        <v>10</v>
      </c>
      <c r="C55" t="s">
        <v>11</v>
      </c>
      <c r="D55" t="s">
        <v>1</v>
      </c>
      <c r="E55">
        <v>144</v>
      </c>
      <c r="F55" t="s">
        <v>2</v>
      </c>
      <c r="G55">
        <v>85</v>
      </c>
      <c r="H55" t="s">
        <v>3</v>
      </c>
      <c r="I55">
        <v>3.6814749870514099E-2</v>
      </c>
      <c r="J55" t="s">
        <v>4</v>
      </c>
      <c r="K55">
        <v>0.20405179981534299</v>
      </c>
      <c r="L55" t="s">
        <v>5</v>
      </c>
      <c r="M55">
        <v>2668.6188482635598</v>
      </c>
      <c r="N55" t="s">
        <v>6</v>
      </c>
      <c r="O55">
        <v>6.2529185784407</v>
      </c>
      <c r="P55" t="s">
        <v>7</v>
      </c>
      <c r="Q55">
        <v>807</v>
      </c>
      <c r="R55" t="s">
        <v>17</v>
      </c>
      <c r="S55">
        <v>5.5585296359889402E-2</v>
      </c>
      <c r="T55" t="s">
        <v>10</v>
      </c>
      <c r="U55">
        <v>2327</v>
      </c>
      <c r="V55" t="s">
        <v>9</v>
      </c>
      <c r="W55">
        <v>2916</v>
      </c>
      <c r="X55" t="s">
        <v>8</v>
      </c>
      <c r="Y55">
        <v>18749</v>
      </c>
      <c r="Z55">
        <f t="shared" si="4"/>
        <v>23992</v>
      </c>
      <c r="AA55">
        <f t="shared" si="5"/>
        <v>0.21853117705901967</v>
      </c>
      <c r="AB55">
        <f t="shared" si="6"/>
        <v>0.27240777297819185</v>
      </c>
      <c r="AC55">
        <f t="shared" si="7"/>
        <v>18.041864812674856</v>
      </c>
    </row>
    <row r="56" spans="1:29">
      <c r="A56" t="s">
        <v>71</v>
      </c>
      <c r="B56">
        <v>10</v>
      </c>
      <c r="C56" t="s">
        <v>12</v>
      </c>
      <c r="D56" t="s">
        <v>1</v>
      </c>
      <c r="E56">
        <v>0</v>
      </c>
      <c r="F56" t="s">
        <v>2</v>
      </c>
      <c r="G56">
        <v>0</v>
      </c>
      <c r="H56" t="s">
        <v>3</v>
      </c>
      <c r="I56">
        <v>0.106431206530872</v>
      </c>
      <c r="J56" t="s">
        <v>4</v>
      </c>
      <c r="K56">
        <v>0.10834992653086099</v>
      </c>
      <c r="L56" t="s">
        <v>5</v>
      </c>
      <c r="M56">
        <v>2650.73208594793</v>
      </c>
      <c r="N56" t="s">
        <v>6</v>
      </c>
      <c r="O56">
        <v>0.80218888415231204</v>
      </c>
      <c r="P56" t="s">
        <v>7</v>
      </c>
      <c r="Q56">
        <v>1484</v>
      </c>
      <c r="R56" t="s">
        <v>17</v>
      </c>
      <c r="S56">
        <v>0.53540329124867903</v>
      </c>
      <c r="T56" t="s">
        <v>10</v>
      </c>
      <c r="U56">
        <v>23992</v>
      </c>
      <c r="V56" t="s">
        <v>9</v>
      </c>
      <c r="W56">
        <v>0</v>
      </c>
      <c r="X56" t="s">
        <v>8</v>
      </c>
      <c r="Y56">
        <v>0</v>
      </c>
      <c r="Z56">
        <f t="shared" si="4"/>
        <v>23992</v>
      </c>
      <c r="AA56">
        <f t="shared" si="5"/>
        <v>1</v>
      </c>
      <c r="AB56">
        <f t="shared" si="6"/>
        <v>4.9414273584780108</v>
      </c>
      <c r="AC56">
        <f t="shared" si="7"/>
        <v>98.229145084429305</v>
      </c>
    </row>
    <row r="57" spans="1:29">
      <c r="A57" t="s">
        <v>72</v>
      </c>
      <c r="B57">
        <v>10</v>
      </c>
      <c r="C57" t="s">
        <v>14</v>
      </c>
      <c r="D57" t="s">
        <v>1</v>
      </c>
      <c r="E57">
        <v>0</v>
      </c>
      <c r="F57" t="s">
        <v>2</v>
      </c>
      <c r="G57">
        <v>0</v>
      </c>
      <c r="H57" t="s">
        <v>3</v>
      </c>
      <c r="I57">
        <v>3.9557827681844897E-2</v>
      </c>
      <c r="J57" t="s">
        <v>4</v>
      </c>
      <c r="K57">
        <v>0.70567508037977</v>
      </c>
      <c r="L57" t="s">
        <v>5</v>
      </c>
      <c r="M57">
        <v>210.99420735894699</v>
      </c>
      <c r="N57" t="s">
        <v>6</v>
      </c>
      <c r="O57">
        <v>1.0883724022055099</v>
      </c>
      <c r="P57" t="s">
        <v>7</v>
      </c>
      <c r="Q57">
        <v>810</v>
      </c>
      <c r="R57" t="s">
        <v>17</v>
      </c>
      <c r="S57">
        <v>0.22954690487391</v>
      </c>
      <c r="T57" t="s">
        <v>10</v>
      </c>
      <c r="U57">
        <v>7944</v>
      </c>
      <c r="V57" t="s">
        <v>9</v>
      </c>
      <c r="W57">
        <v>7784</v>
      </c>
      <c r="X57" t="s">
        <v>8</v>
      </c>
      <c r="Y57">
        <v>8264</v>
      </c>
      <c r="Z57">
        <f t="shared" si="4"/>
        <v>23992</v>
      </c>
      <c r="AA57">
        <f t="shared" si="5"/>
        <v>0.65555185061687227</v>
      </c>
      <c r="AB57">
        <f t="shared" si="6"/>
        <v>0.32528696457635398</v>
      </c>
      <c r="AC57">
        <f t="shared" si="7"/>
        <v>5.6056716159732094</v>
      </c>
    </row>
    <row r="58" spans="1:29">
      <c r="A58" t="s">
        <v>73</v>
      </c>
      <c r="B58">
        <v>10</v>
      </c>
      <c r="C58" t="s">
        <v>12</v>
      </c>
      <c r="D58" t="s">
        <v>1</v>
      </c>
      <c r="E58">
        <v>0</v>
      </c>
      <c r="F58" t="s">
        <v>2</v>
      </c>
      <c r="G58">
        <v>0</v>
      </c>
      <c r="H58" t="s">
        <v>3</v>
      </c>
      <c r="I58">
        <v>0.106431206530872</v>
      </c>
      <c r="J58" t="s">
        <v>4</v>
      </c>
      <c r="K58">
        <v>0.10834992653086099</v>
      </c>
      <c r="L58" t="s">
        <v>5</v>
      </c>
      <c r="M58">
        <v>2650.73208594793</v>
      </c>
      <c r="N58" t="s">
        <v>6</v>
      </c>
      <c r="O58">
        <v>0.80218888415231204</v>
      </c>
      <c r="P58" t="s">
        <v>7</v>
      </c>
      <c r="Q58">
        <v>1484</v>
      </c>
      <c r="R58" t="s">
        <v>17</v>
      </c>
      <c r="S58">
        <v>0.53540329124867903</v>
      </c>
      <c r="T58" t="s">
        <v>10</v>
      </c>
      <c r="U58">
        <v>23992</v>
      </c>
      <c r="V58" t="s">
        <v>9</v>
      </c>
      <c r="W58">
        <v>0</v>
      </c>
      <c r="X58" t="s">
        <v>8</v>
      </c>
      <c r="Y58">
        <v>0</v>
      </c>
      <c r="Z58">
        <f t="shared" si="4"/>
        <v>23992</v>
      </c>
      <c r="AA58">
        <f t="shared" si="5"/>
        <v>1</v>
      </c>
      <c r="AB58">
        <f t="shared" si="6"/>
        <v>4.9414273584780108</v>
      </c>
      <c r="AC58">
        <f t="shared" si="7"/>
        <v>98.229145084429305</v>
      </c>
    </row>
    <row r="59" spans="1:29">
      <c r="A59" t="s">
        <v>74</v>
      </c>
      <c r="B59">
        <v>10</v>
      </c>
      <c r="C59" t="s">
        <v>14</v>
      </c>
      <c r="D59" t="s">
        <v>1</v>
      </c>
      <c r="E59">
        <v>0</v>
      </c>
      <c r="F59" t="s">
        <v>2</v>
      </c>
      <c r="G59">
        <v>0</v>
      </c>
      <c r="H59" t="s">
        <v>3</v>
      </c>
      <c r="I59">
        <v>3.9557827681844897E-2</v>
      </c>
      <c r="J59" t="s">
        <v>4</v>
      </c>
      <c r="K59">
        <v>0.70567508037977</v>
      </c>
      <c r="L59" t="s">
        <v>5</v>
      </c>
      <c r="M59">
        <v>210.99420735894699</v>
      </c>
      <c r="N59" t="s">
        <v>6</v>
      </c>
      <c r="O59">
        <v>1.0883724022055099</v>
      </c>
      <c r="P59" t="s">
        <v>7</v>
      </c>
      <c r="Q59">
        <v>810</v>
      </c>
      <c r="R59" t="s">
        <v>17</v>
      </c>
      <c r="S59">
        <v>0.22954690487391</v>
      </c>
      <c r="T59" t="s">
        <v>10</v>
      </c>
      <c r="U59">
        <v>7944</v>
      </c>
      <c r="V59" t="s">
        <v>9</v>
      </c>
      <c r="W59">
        <v>7784</v>
      </c>
      <c r="X59" t="s">
        <v>8</v>
      </c>
      <c r="Y59">
        <v>8264</v>
      </c>
      <c r="Z59">
        <f t="shared" si="4"/>
        <v>23992</v>
      </c>
      <c r="AA59">
        <f t="shared" si="5"/>
        <v>0.65555185061687227</v>
      </c>
      <c r="AB59">
        <f t="shared" si="6"/>
        <v>0.32528696457635398</v>
      </c>
      <c r="AC59">
        <f t="shared" si="7"/>
        <v>5.6056716159732094</v>
      </c>
    </row>
    <row r="60" spans="1:29">
      <c r="A60" t="s">
        <v>75</v>
      </c>
      <c r="B60">
        <v>10</v>
      </c>
      <c r="C60" t="s">
        <v>11</v>
      </c>
      <c r="D60" t="s">
        <v>1</v>
      </c>
      <c r="E60">
        <v>146</v>
      </c>
      <c r="F60" t="s">
        <v>2</v>
      </c>
      <c r="G60">
        <v>68</v>
      </c>
      <c r="H60" t="s">
        <v>3</v>
      </c>
      <c r="I60">
        <v>2.3088070393231401E-2</v>
      </c>
      <c r="J60" t="s">
        <v>4</v>
      </c>
      <c r="K60">
        <v>0.16680468184296199</v>
      </c>
      <c r="L60" t="s">
        <v>5</v>
      </c>
      <c r="M60">
        <v>2532.2836390221901</v>
      </c>
      <c r="N60" t="s">
        <v>6</v>
      </c>
      <c r="O60">
        <v>4.0330430003920297</v>
      </c>
      <c r="P60" t="s">
        <v>7</v>
      </c>
      <c r="Q60">
        <v>715</v>
      </c>
      <c r="R60" t="s">
        <v>17</v>
      </c>
      <c r="S60">
        <v>4.3486824888483801E-2</v>
      </c>
      <c r="T60" t="s">
        <v>10</v>
      </c>
      <c r="U60">
        <v>1906</v>
      </c>
      <c r="V60" t="s">
        <v>9</v>
      </c>
      <c r="W60">
        <v>3435</v>
      </c>
      <c r="X60" t="s">
        <v>8</v>
      </c>
      <c r="Y60">
        <v>18651</v>
      </c>
      <c r="Z60">
        <f t="shared" si="4"/>
        <v>23992</v>
      </c>
      <c r="AA60">
        <f t="shared" si="5"/>
        <v>0.22261587195731911</v>
      </c>
      <c r="AB60">
        <f t="shared" si="6"/>
        <v>0.2607050618005099</v>
      </c>
      <c r="AC60">
        <f t="shared" si="7"/>
        <v>13.841380312674694</v>
      </c>
    </row>
    <row r="61" spans="1:29">
      <c r="A61" t="s">
        <v>76</v>
      </c>
      <c r="B61">
        <v>10</v>
      </c>
      <c r="C61" t="s">
        <v>12</v>
      </c>
      <c r="D61" t="s">
        <v>1</v>
      </c>
      <c r="E61">
        <v>0</v>
      </c>
      <c r="F61" t="s">
        <v>2</v>
      </c>
      <c r="G61">
        <v>0</v>
      </c>
      <c r="H61" t="s">
        <v>3</v>
      </c>
      <c r="I61">
        <v>0.106431206530872</v>
      </c>
      <c r="J61" t="s">
        <v>4</v>
      </c>
      <c r="K61">
        <v>0.10834992653086099</v>
      </c>
      <c r="L61" t="s">
        <v>5</v>
      </c>
      <c r="M61">
        <v>2650.73208594793</v>
      </c>
      <c r="N61" t="s">
        <v>6</v>
      </c>
      <c r="O61">
        <v>0.80218888415231204</v>
      </c>
      <c r="P61" t="s">
        <v>7</v>
      </c>
      <c r="Q61">
        <v>1484</v>
      </c>
      <c r="R61" t="s">
        <v>17</v>
      </c>
      <c r="S61">
        <v>0.53540329124867903</v>
      </c>
      <c r="T61" t="s">
        <v>10</v>
      </c>
      <c r="U61">
        <v>23992</v>
      </c>
      <c r="V61" t="s">
        <v>9</v>
      </c>
      <c r="W61">
        <v>0</v>
      </c>
      <c r="X61" t="s">
        <v>8</v>
      </c>
      <c r="Y61">
        <v>0</v>
      </c>
      <c r="Z61">
        <f t="shared" si="4"/>
        <v>23992</v>
      </c>
      <c r="AA61">
        <f t="shared" si="5"/>
        <v>1</v>
      </c>
      <c r="AB61">
        <f t="shared" si="6"/>
        <v>4.9414273584780108</v>
      </c>
      <c r="AC61">
        <f t="shared" si="7"/>
        <v>98.229145084429305</v>
      </c>
    </row>
    <row r="62" spans="1:29">
      <c r="A62" t="s">
        <v>77</v>
      </c>
      <c r="B62">
        <v>10</v>
      </c>
      <c r="C62" t="s">
        <v>14</v>
      </c>
      <c r="D62" t="s">
        <v>1</v>
      </c>
      <c r="E62">
        <v>0</v>
      </c>
      <c r="F62" t="s">
        <v>2</v>
      </c>
      <c r="G62">
        <v>0</v>
      </c>
      <c r="H62" t="s">
        <v>3</v>
      </c>
      <c r="I62">
        <v>4.0291921034463697E-2</v>
      </c>
      <c r="J62" t="s">
        <v>4</v>
      </c>
      <c r="K62">
        <v>0.70418517269883096</v>
      </c>
      <c r="L62" t="s">
        <v>5</v>
      </c>
      <c r="M62">
        <v>235.181243677297</v>
      </c>
      <c r="N62" t="s">
        <v>6</v>
      </c>
      <c r="O62">
        <v>1.17594074586165</v>
      </c>
      <c r="P62" t="s">
        <v>7</v>
      </c>
      <c r="Q62">
        <v>831</v>
      </c>
      <c r="R62" t="s">
        <v>17</v>
      </c>
      <c r="S62">
        <v>0.228615140683046</v>
      </c>
      <c r="T62" t="s">
        <v>10</v>
      </c>
      <c r="U62">
        <v>7928</v>
      </c>
      <c r="V62" t="s">
        <v>9</v>
      </c>
      <c r="W62">
        <v>7760</v>
      </c>
      <c r="X62" t="s">
        <v>8</v>
      </c>
      <c r="Y62">
        <v>8304</v>
      </c>
      <c r="Z62">
        <f t="shared" si="4"/>
        <v>23992</v>
      </c>
      <c r="AA62">
        <f t="shared" si="5"/>
        <v>0.65388462820940318</v>
      </c>
      <c r="AB62">
        <f t="shared" si="6"/>
        <v>0.32465202271565174</v>
      </c>
      <c r="AC62">
        <f t="shared" si="7"/>
        <v>5.7217792416790809</v>
      </c>
    </row>
    <row r="63" spans="1:29">
      <c r="A63" t="s">
        <v>78</v>
      </c>
      <c r="B63">
        <v>10</v>
      </c>
      <c r="C63" t="s">
        <v>11</v>
      </c>
      <c r="D63" t="s">
        <v>1</v>
      </c>
      <c r="E63">
        <v>144</v>
      </c>
      <c r="F63" t="s">
        <v>2</v>
      </c>
      <c r="G63">
        <v>90</v>
      </c>
      <c r="H63" t="s">
        <v>3</v>
      </c>
      <c r="I63">
        <v>2.3283028857509099E-2</v>
      </c>
      <c r="J63" t="s">
        <v>4</v>
      </c>
      <c r="K63">
        <v>0.13793556826939399</v>
      </c>
      <c r="L63" t="s">
        <v>5</v>
      </c>
      <c r="M63">
        <v>4147.5025741843301</v>
      </c>
      <c r="N63" t="s">
        <v>6</v>
      </c>
      <c r="O63">
        <v>3.1418138924105201</v>
      </c>
      <c r="P63" t="s">
        <v>7</v>
      </c>
      <c r="Q63">
        <v>788</v>
      </c>
      <c r="R63" t="s">
        <v>17</v>
      </c>
      <c r="S63">
        <v>3.7126109675174102E-2</v>
      </c>
      <c r="T63" t="s">
        <v>10</v>
      </c>
      <c r="U63">
        <v>1568</v>
      </c>
      <c r="V63" t="s">
        <v>9</v>
      </c>
      <c r="W63">
        <v>2796</v>
      </c>
      <c r="X63" t="s">
        <v>8</v>
      </c>
      <c r="Y63">
        <v>19628</v>
      </c>
      <c r="Z63">
        <f t="shared" si="4"/>
        <v>23992</v>
      </c>
      <c r="AA63">
        <f t="shared" si="5"/>
        <v>0.18189396465488497</v>
      </c>
      <c r="AB63">
        <f t="shared" si="6"/>
        <v>0.26915544801805757</v>
      </c>
      <c r="AC63">
        <f t="shared" si="7"/>
        <v>16.879641088683059</v>
      </c>
    </row>
    <row r="64" spans="1:29">
      <c r="A64" t="s">
        <v>79</v>
      </c>
      <c r="B64">
        <v>10</v>
      </c>
      <c r="C64" t="s">
        <v>14</v>
      </c>
      <c r="D64" t="s">
        <v>1</v>
      </c>
      <c r="E64">
        <v>0</v>
      </c>
      <c r="F64" t="s">
        <v>2</v>
      </c>
      <c r="G64">
        <v>0</v>
      </c>
      <c r="H64" t="s">
        <v>3</v>
      </c>
      <c r="I64">
        <v>4.2147662576610199E-2</v>
      </c>
      <c r="J64" t="s">
        <v>4</v>
      </c>
      <c r="K64">
        <v>0.72711329770882305</v>
      </c>
      <c r="L64" t="s">
        <v>5</v>
      </c>
      <c r="M64">
        <v>228.701990783855</v>
      </c>
      <c r="N64" t="s">
        <v>6</v>
      </c>
      <c r="O64">
        <v>1.0681394001720601</v>
      </c>
      <c r="P64" t="s">
        <v>7</v>
      </c>
      <c r="Q64">
        <v>850</v>
      </c>
      <c r="R64" t="s">
        <v>17</v>
      </c>
      <c r="S64">
        <v>0.25176302401776002</v>
      </c>
      <c r="T64" t="s">
        <v>10</v>
      </c>
      <c r="U64">
        <v>8168</v>
      </c>
      <c r="V64" t="s">
        <v>9</v>
      </c>
      <c r="W64">
        <v>7896</v>
      </c>
      <c r="X64" t="s">
        <v>8</v>
      </c>
      <c r="Y64">
        <v>7928</v>
      </c>
      <c r="Z64">
        <f t="shared" si="4"/>
        <v>23992</v>
      </c>
      <c r="AA64">
        <f t="shared" si="5"/>
        <v>0.6695565188396132</v>
      </c>
      <c r="AB64">
        <f t="shared" si="6"/>
        <v>0.34625006145683235</v>
      </c>
      <c r="AC64">
        <f t="shared" si="7"/>
        <v>5.7965743040898818</v>
      </c>
    </row>
    <row r="65" spans="1:29">
      <c r="A65" t="s">
        <v>80</v>
      </c>
      <c r="B65">
        <v>10</v>
      </c>
      <c r="C65" t="s">
        <v>12</v>
      </c>
      <c r="D65" t="s">
        <v>1</v>
      </c>
      <c r="E65">
        <v>0</v>
      </c>
      <c r="F65" t="s">
        <v>2</v>
      </c>
      <c r="G65">
        <v>0</v>
      </c>
      <c r="H65" t="s">
        <v>3</v>
      </c>
      <c r="I65">
        <v>0.106431206530872</v>
      </c>
      <c r="J65" t="s">
        <v>4</v>
      </c>
      <c r="K65">
        <v>0.10834992653086099</v>
      </c>
      <c r="L65" t="s">
        <v>5</v>
      </c>
      <c r="M65">
        <v>2650.73208594793</v>
      </c>
      <c r="N65" t="s">
        <v>6</v>
      </c>
      <c r="O65">
        <v>0.80218888415231204</v>
      </c>
      <c r="P65" t="s">
        <v>7</v>
      </c>
      <c r="Q65">
        <v>1484</v>
      </c>
      <c r="R65" t="s">
        <v>17</v>
      </c>
      <c r="S65">
        <v>0.53540329124867903</v>
      </c>
      <c r="T65" t="s">
        <v>10</v>
      </c>
      <c r="U65">
        <v>23992</v>
      </c>
      <c r="V65" t="s">
        <v>9</v>
      </c>
      <c r="W65">
        <v>0</v>
      </c>
      <c r="X65" t="s">
        <v>8</v>
      </c>
      <c r="Y65">
        <v>0</v>
      </c>
      <c r="Z65">
        <f t="shared" si="4"/>
        <v>23992</v>
      </c>
      <c r="AA65">
        <f t="shared" si="5"/>
        <v>1</v>
      </c>
      <c r="AB65">
        <f t="shared" si="6"/>
        <v>4.9414273584780108</v>
      </c>
      <c r="AC65">
        <f t="shared" si="7"/>
        <v>98.229145084429305</v>
      </c>
    </row>
    <row r="66" spans="1:29">
      <c r="A66" t="s">
        <v>81</v>
      </c>
      <c r="B66">
        <v>10</v>
      </c>
      <c r="C66" t="s">
        <v>14</v>
      </c>
      <c r="D66" t="s">
        <v>1</v>
      </c>
      <c r="E66">
        <v>0</v>
      </c>
      <c r="F66" t="s">
        <v>2</v>
      </c>
      <c r="G66">
        <v>0</v>
      </c>
      <c r="H66" t="s">
        <v>3</v>
      </c>
      <c r="I66">
        <v>4.0567030946326701E-2</v>
      </c>
      <c r="J66" t="s">
        <v>4</v>
      </c>
      <c r="K66">
        <v>0.69012782569228404</v>
      </c>
      <c r="L66" t="s">
        <v>5</v>
      </c>
      <c r="M66">
        <v>227.781470299132</v>
      </c>
      <c r="N66" t="s">
        <v>6</v>
      </c>
      <c r="O66">
        <v>2.23413999311656</v>
      </c>
      <c r="P66" t="s">
        <v>7</v>
      </c>
      <c r="Q66">
        <v>804</v>
      </c>
      <c r="R66" t="s">
        <v>17</v>
      </c>
      <c r="S66">
        <v>0.233201997698538</v>
      </c>
      <c r="T66" t="s">
        <v>10</v>
      </c>
      <c r="U66">
        <v>7768</v>
      </c>
      <c r="V66" t="s">
        <v>9</v>
      </c>
      <c r="W66">
        <v>7632</v>
      </c>
      <c r="X66" t="s">
        <v>8</v>
      </c>
      <c r="Y66">
        <v>8592</v>
      </c>
      <c r="Z66">
        <f t="shared" si="4"/>
        <v>23992</v>
      </c>
      <c r="AA66">
        <f t="shared" si="5"/>
        <v>0.64188062687562519</v>
      </c>
      <c r="AB66">
        <f t="shared" si="6"/>
        <v>0.3379113100744886</v>
      </c>
      <c r="AC66">
        <f t="shared" si="7"/>
        <v>5.8781908852367923</v>
      </c>
    </row>
    <row r="67" spans="1:29">
      <c r="A67" t="s">
        <v>82</v>
      </c>
      <c r="B67">
        <v>10</v>
      </c>
      <c r="C67" t="s">
        <v>12</v>
      </c>
      <c r="D67" t="s">
        <v>1</v>
      </c>
      <c r="E67">
        <v>0</v>
      </c>
      <c r="F67" t="s">
        <v>2</v>
      </c>
      <c r="G67">
        <v>0</v>
      </c>
      <c r="H67" t="s">
        <v>3</v>
      </c>
      <c r="I67">
        <v>0.106431206530872</v>
      </c>
      <c r="J67" t="s">
        <v>4</v>
      </c>
      <c r="K67">
        <v>0.10834992653086099</v>
      </c>
      <c r="L67" t="s">
        <v>5</v>
      </c>
      <c r="M67">
        <v>2650.73208594793</v>
      </c>
      <c r="N67" t="s">
        <v>6</v>
      </c>
      <c r="O67">
        <v>0.80218888415231204</v>
      </c>
      <c r="P67" t="s">
        <v>7</v>
      </c>
      <c r="Q67">
        <v>1484</v>
      </c>
      <c r="R67" t="s">
        <v>17</v>
      </c>
      <c r="S67">
        <v>0.53540329124867903</v>
      </c>
      <c r="T67" t="s">
        <v>10</v>
      </c>
      <c r="U67">
        <v>23992</v>
      </c>
      <c r="V67" t="s">
        <v>9</v>
      </c>
      <c r="W67">
        <v>0</v>
      </c>
      <c r="X67" t="s">
        <v>8</v>
      </c>
      <c r="Y67">
        <v>0</v>
      </c>
      <c r="Z67">
        <f t="shared" si="4"/>
        <v>23992</v>
      </c>
      <c r="AA67">
        <f t="shared" si="5"/>
        <v>1</v>
      </c>
      <c r="AB67">
        <f t="shared" si="6"/>
        <v>4.9414273584780108</v>
      </c>
      <c r="AC67">
        <f t="shared" si="7"/>
        <v>98.229145084429305</v>
      </c>
    </row>
    <row r="68" spans="1:29">
      <c r="A68" t="s">
        <v>83</v>
      </c>
      <c r="B68">
        <v>10</v>
      </c>
      <c r="C68" t="s">
        <v>11</v>
      </c>
      <c r="D68" t="s">
        <v>1</v>
      </c>
      <c r="E68">
        <v>133</v>
      </c>
      <c r="F68" t="s">
        <v>2</v>
      </c>
      <c r="G68">
        <v>64</v>
      </c>
      <c r="H68" t="s">
        <v>3</v>
      </c>
      <c r="I68">
        <v>1.7842282481137901E-2</v>
      </c>
      <c r="J68" t="s">
        <v>4</v>
      </c>
      <c r="K68">
        <v>0.12526390219488501</v>
      </c>
      <c r="L68" t="s">
        <v>5</v>
      </c>
      <c r="M68">
        <v>3175.16573314984</v>
      </c>
      <c r="N68" t="s">
        <v>6</v>
      </c>
      <c r="O68">
        <v>4.3079709673043798</v>
      </c>
      <c r="P68" t="s">
        <v>7</v>
      </c>
      <c r="Q68">
        <v>692</v>
      </c>
      <c r="R68" t="s">
        <v>17</v>
      </c>
      <c r="S68">
        <v>3.3216404835397499E-2</v>
      </c>
      <c r="T68" t="s">
        <v>10</v>
      </c>
      <c r="U68">
        <v>1433</v>
      </c>
      <c r="V68" t="s">
        <v>9</v>
      </c>
      <c r="W68">
        <v>1961</v>
      </c>
      <c r="X68" t="s">
        <v>8</v>
      </c>
      <c r="Y68">
        <v>20598</v>
      </c>
      <c r="Z68">
        <f t="shared" si="4"/>
        <v>23992</v>
      </c>
      <c r="AA68">
        <f t="shared" si="5"/>
        <v>0.14146382127375792</v>
      </c>
      <c r="AB68">
        <f t="shared" si="6"/>
        <v>0.26517140415855456</v>
      </c>
      <c r="AC68">
        <f t="shared" si="7"/>
        <v>14.243754320681276</v>
      </c>
    </row>
    <row r="69" spans="1:29">
      <c r="A69" t="s">
        <v>84</v>
      </c>
      <c r="B69">
        <v>10</v>
      </c>
      <c r="C69" t="s">
        <v>14</v>
      </c>
      <c r="D69" t="s">
        <v>1</v>
      </c>
      <c r="E69">
        <v>0</v>
      </c>
      <c r="F69" t="s">
        <v>2</v>
      </c>
      <c r="G69">
        <v>0</v>
      </c>
      <c r="H69" t="s">
        <v>3</v>
      </c>
      <c r="I69">
        <v>4.3784752222022001E-2</v>
      </c>
      <c r="J69" t="s">
        <v>4</v>
      </c>
      <c r="K69">
        <v>0.74693741509022205</v>
      </c>
      <c r="L69" t="s">
        <v>5</v>
      </c>
      <c r="M69">
        <v>210.17500968305299</v>
      </c>
      <c r="N69" t="s">
        <v>6</v>
      </c>
      <c r="O69">
        <v>2.05359878316193</v>
      </c>
      <c r="P69" t="s">
        <v>7</v>
      </c>
      <c r="Q69">
        <v>865</v>
      </c>
      <c r="R69" t="s">
        <v>17</v>
      </c>
      <c r="S69">
        <v>0.26836954684074199</v>
      </c>
      <c r="T69" t="s">
        <v>10</v>
      </c>
      <c r="U69">
        <v>8384</v>
      </c>
      <c r="V69" t="s">
        <v>9</v>
      </c>
      <c r="W69">
        <v>7776</v>
      </c>
      <c r="X69" t="s">
        <v>8</v>
      </c>
      <c r="Y69">
        <v>7832</v>
      </c>
      <c r="Z69">
        <f t="shared" si="4"/>
        <v>23992</v>
      </c>
      <c r="AA69">
        <f t="shared" si="5"/>
        <v>0.6735578526175392</v>
      </c>
      <c r="AB69">
        <f t="shared" si="6"/>
        <v>0.3592932171008274</v>
      </c>
      <c r="AC69">
        <f t="shared" si="7"/>
        <v>5.8619037334919515</v>
      </c>
    </row>
    <row r="70" spans="1:29">
      <c r="A70" t="s">
        <v>85</v>
      </c>
      <c r="B70">
        <v>10</v>
      </c>
      <c r="C70" t="s">
        <v>12</v>
      </c>
      <c r="D70" t="s">
        <v>1</v>
      </c>
      <c r="E70">
        <v>0</v>
      </c>
      <c r="F70" t="s">
        <v>2</v>
      </c>
      <c r="G70">
        <v>0</v>
      </c>
      <c r="H70" t="s">
        <v>3</v>
      </c>
      <c r="I70">
        <v>0.106431206530872</v>
      </c>
      <c r="J70" t="s">
        <v>4</v>
      </c>
      <c r="K70">
        <v>0.10834992653086099</v>
      </c>
      <c r="L70" t="s">
        <v>5</v>
      </c>
      <c r="M70">
        <v>2650.73208594793</v>
      </c>
      <c r="N70" t="s">
        <v>6</v>
      </c>
      <c r="O70">
        <v>0.80218888415231204</v>
      </c>
      <c r="P70" t="s">
        <v>7</v>
      </c>
      <c r="Q70">
        <v>1484</v>
      </c>
      <c r="R70" t="s">
        <v>17</v>
      </c>
      <c r="S70">
        <v>0.53540329124867903</v>
      </c>
      <c r="T70" t="s">
        <v>10</v>
      </c>
      <c r="U70">
        <v>23992</v>
      </c>
      <c r="V70" t="s">
        <v>9</v>
      </c>
      <c r="W70">
        <v>0</v>
      </c>
      <c r="X70" t="s">
        <v>8</v>
      </c>
      <c r="Y70">
        <v>0</v>
      </c>
      <c r="Z70">
        <f t="shared" si="4"/>
        <v>23992</v>
      </c>
      <c r="AA70">
        <f t="shared" si="5"/>
        <v>1</v>
      </c>
      <c r="AB70">
        <f t="shared" si="6"/>
        <v>4.9414273584780108</v>
      </c>
      <c r="AC70">
        <f t="shared" si="7"/>
        <v>98.229145084429305</v>
      </c>
    </row>
    <row r="71" spans="1:29">
      <c r="A71" t="s">
        <v>86</v>
      </c>
      <c r="B71">
        <v>10</v>
      </c>
      <c r="C71" t="s">
        <v>11</v>
      </c>
      <c r="D71" t="s">
        <v>1</v>
      </c>
      <c r="E71">
        <v>141</v>
      </c>
      <c r="F71" t="s">
        <v>2</v>
      </c>
      <c r="G71">
        <v>75</v>
      </c>
      <c r="H71" t="s">
        <v>3</v>
      </c>
      <c r="I71">
        <v>2.6241504233535301E-2</v>
      </c>
      <c r="J71" t="s">
        <v>4</v>
      </c>
      <c r="K71">
        <v>0.159606968023741</v>
      </c>
      <c r="L71" t="s">
        <v>5</v>
      </c>
      <c r="M71">
        <v>3131.8662387127802</v>
      </c>
      <c r="N71" t="s">
        <v>6</v>
      </c>
      <c r="O71">
        <v>6.9661522455622897</v>
      </c>
      <c r="P71" t="s">
        <v>7</v>
      </c>
      <c r="Q71">
        <v>813</v>
      </c>
      <c r="R71" t="s">
        <v>17</v>
      </c>
      <c r="S71">
        <v>4.76494474659266E-2</v>
      </c>
      <c r="T71" t="s">
        <v>10</v>
      </c>
      <c r="U71">
        <v>1819</v>
      </c>
      <c r="V71" t="s">
        <v>9</v>
      </c>
      <c r="W71">
        <v>2958</v>
      </c>
      <c r="X71" t="s">
        <v>8</v>
      </c>
      <c r="Y71">
        <v>19215</v>
      </c>
      <c r="Z71">
        <f t="shared" si="4"/>
        <v>23992</v>
      </c>
      <c r="AA71">
        <f t="shared" si="5"/>
        <v>0.199108036012004</v>
      </c>
      <c r="AB71">
        <f t="shared" si="6"/>
        <v>0.29854240109892261</v>
      </c>
      <c r="AC71">
        <f t="shared" si="7"/>
        <v>16.441327442315657</v>
      </c>
    </row>
    <row r="72" spans="1:29">
      <c r="A72" t="s">
        <v>87</v>
      </c>
      <c r="B72">
        <v>10</v>
      </c>
      <c r="C72" t="s">
        <v>12</v>
      </c>
      <c r="D72" t="s">
        <v>1</v>
      </c>
      <c r="E72">
        <v>0</v>
      </c>
      <c r="F72" t="s">
        <v>2</v>
      </c>
      <c r="G72">
        <v>0</v>
      </c>
      <c r="H72" t="s">
        <v>3</v>
      </c>
      <c r="I72">
        <v>0.106431206530872</v>
      </c>
      <c r="J72" t="s">
        <v>4</v>
      </c>
      <c r="K72">
        <v>0.10834992653086099</v>
      </c>
      <c r="L72" t="s">
        <v>5</v>
      </c>
      <c r="M72">
        <v>2650.73208594793</v>
      </c>
      <c r="N72" t="s">
        <v>6</v>
      </c>
      <c r="O72">
        <v>0.80218888415231204</v>
      </c>
      <c r="P72" t="s">
        <v>7</v>
      </c>
      <c r="Q72">
        <v>1484</v>
      </c>
      <c r="R72" t="s">
        <v>17</v>
      </c>
      <c r="S72">
        <v>0.53540329124867903</v>
      </c>
      <c r="T72" t="s">
        <v>10</v>
      </c>
      <c r="U72">
        <v>23992</v>
      </c>
      <c r="V72" t="s">
        <v>9</v>
      </c>
      <c r="W72">
        <v>0</v>
      </c>
      <c r="X72" t="s">
        <v>8</v>
      </c>
      <c r="Y72">
        <v>0</v>
      </c>
      <c r="Z72">
        <f t="shared" si="4"/>
        <v>23992</v>
      </c>
      <c r="AA72">
        <f t="shared" si="5"/>
        <v>1</v>
      </c>
      <c r="AB72">
        <f t="shared" si="6"/>
        <v>4.9414273584780108</v>
      </c>
      <c r="AC72">
        <f t="shared" si="7"/>
        <v>98.229145084429305</v>
      </c>
    </row>
    <row r="73" spans="1:29">
      <c r="A73" t="s">
        <v>88</v>
      </c>
      <c r="B73">
        <v>10</v>
      </c>
      <c r="C73" t="s">
        <v>14</v>
      </c>
      <c r="D73" t="s">
        <v>1</v>
      </c>
      <c r="E73">
        <v>0</v>
      </c>
      <c r="F73" t="s">
        <v>2</v>
      </c>
      <c r="G73">
        <v>0</v>
      </c>
      <c r="H73" t="s">
        <v>3</v>
      </c>
      <c r="I73">
        <v>4.3260198889876103E-2</v>
      </c>
      <c r="J73" t="s">
        <v>4</v>
      </c>
      <c r="K73">
        <v>0.71851368365125201</v>
      </c>
      <c r="L73" t="s">
        <v>5</v>
      </c>
      <c r="M73">
        <v>238.690072901012</v>
      </c>
      <c r="N73" t="s">
        <v>6</v>
      </c>
      <c r="O73">
        <v>1.5090848419076099</v>
      </c>
      <c r="P73" t="s">
        <v>7</v>
      </c>
      <c r="Q73">
        <v>853</v>
      </c>
      <c r="R73" t="s">
        <v>17</v>
      </c>
      <c r="S73">
        <v>0.241474883770356</v>
      </c>
      <c r="T73" t="s">
        <v>10</v>
      </c>
      <c r="U73">
        <v>8072</v>
      </c>
      <c r="V73" t="s">
        <v>9</v>
      </c>
      <c r="W73">
        <v>8192</v>
      </c>
      <c r="X73" t="s">
        <v>8</v>
      </c>
      <c r="Y73">
        <v>7728</v>
      </c>
      <c r="Z73">
        <f t="shared" si="4"/>
        <v>23992</v>
      </c>
      <c r="AA73">
        <f t="shared" si="5"/>
        <v>0.67789263087695895</v>
      </c>
      <c r="AB73">
        <f t="shared" si="6"/>
        <v>0.33607555327723121</v>
      </c>
      <c r="AC73">
        <f t="shared" si="7"/>
        <v>6.0207898435617668</v>
      </c>
    </row>
    <row r="74" spans="1:29">
      <c r="A74" t="s">
        <v>89</v>
      </c>
      <c r="B74">
        <v>10</v>
      </c>
      <c r="C74" t="s">
        <v>11</v>
      </c>
      <c r="D74" t="s">
        <v>1</v>
      </c>
      <c r="E74">
        <v>120</v>
      </c>
      <c r="F74" t="s">
        <v>2</v>
      </c>
      <c r="G74">
        <v>60</v>
      </c>
      <c r="H74" t="s">
        <v>3</v>
      </c>
      <c r="I74">
        <v>1.48729554361011E-2</v>
      </c>
      <c r="J74" t="s">
        <v>4</v>
      </c>
      <c r="K74">
        <v>0.139139157028214</v>
      </c>
      <c r="L74" t="s">
        <v>5</v>
      </c>
      <c r="M74">
        <v>3662.76130239651</v>
      </c>
      <c r="N74" t="s">
        <v>6</v>
      </c>
      <c r="O74">
        <v>7.8137498844287796</v>
      </c>
      <c r="P74" t="s">
        <v>7</v>
      </c>
      <c r="Q74">
        <v>811</v>
      </c>
      <c r="R74" t="s">
        <v>17</v>
      </c>
      <c r="S74">
        <v>2.5253940856912901E-2</v>
      </c>
      <c r="T74" t="s">
        <v>10</v>
      </c>
      <c r="U74">
        <v>1580</v>
      </c>
      <c r="V74" t="s">
        <v>9</v>
      </c>
      <c r="W74">
        <v>2438</v>
      </c>
      <c r="X74" t="s">
        <v>8</v>
      </c>
      <c r="Y74">
        <v>19974</v>
      </c>
      <c r="Z74">
        <f t="shared" si="4"/>
        <v>23992</v>
      </c>
      <c r="AA74">
        <f t="shared" si="5"/>
        <v>0.16747249083027677</v>
      </c>
      <c r="AB74">
        <f t="shared" si="6"/>
        <v>0.18150132138426009</v>
      </c>
      <c r="AC74">
        <f t="shared" si="7"/>
        <v>10.689266597385831</v>
      </c>
    </row>
    <row r="75" spans="1:29">
      <c r="A75" t="s">
        <v>90</v>
      </c>
      <c r="B75">
        <v>10</v>
      </c>
      <c r="C75" t="s">
        <v>12</v>
      </c>
      <c r="D75" t="s">
        <v>1</v>
      </c>
      <c r="E75">
        <v>0</v>
      </c>
      <c r="F75" t="s">
        <v>2</v>
      </c>
      <c r="G75">
        <v>0</v>
      </c>
      <c r="H75" t="s">
        <v>3</v>
      </c>
      <c r="I75">
        <v>0.106431206530872</v>
      </c>
      <c r="J75" t="s">
        <v>4</v>
      </c>
      <c r="K75">
        <v>0.10834992653086099</v>
      </c>
      <c r="L75" t="s">
        <v>5</v>
      </c>
      <c r="M75">
        <v>2650.73208594793</v>
      </c>
      <c r="N75" t="s">
        <v>6</v>
      </c>
      <c r="O75">
        <v>0.80218888415231204</v>
      </c>
      <c r="P75" t="s">
        <v>7</v>
      </c>
      <c r="Q75">
        <v>1484</v>
      </c>
      <c r="R75" t="s">
        <v>17</v>
      </c>
      <c r="S75">
        <v>0.53540329124867903</v>
      </c>
      <c r="T75" t="s">
        <v>10</v>
      </c>
      <c r="U75">
        <v>23992</v>
      </c>
      <c r="V75" t="s">
        <v>9</v>
      </c>
      <c r="W75">
        <v>0</v>
      </c>
      <c r="X75" t="s">
        <v>8</v>
      </c>
      <c r="Y75">
        <v>0</v>
      </c>
      <c r="Z75">
        <f t="shared" si="4"/>
        <v>23992</v>
      </c>
      <c r="AA75">
        <f t="shared" si="5"/>
        <v>1</v>
      </c>
      <c r="AB75">
        <f t="shared" si="6"/>
        <v>4.9414273584780108</v>
      </c>
      <c r="AC75">
        <f t="shared" si="7"/>
        <v>98.229145084429305</v>
      </c>
    </row>
    <row r="76" spans="1:29">
      <c r="A76" t="s">
        <v>91</v>
      </c>
      <c r="B76">
        <v>10</v>
      </c>
      <c r="C76" t="s">
        <v>14</v>
      </c>
      <c r="D76" t="s">
        <v>1</v>
      </c>
      <c r="E76">
        <v>0</v>
      </c>
      <c r="F76" t="s">
        <v>2</v>
      </c>
      <c r="G76">
        <v>0</v>
      </c>
      <c r="H76" t="s">
        <v>3</v>
      </c>
      <c r="I76">
        <v>4.0293080186583598E-2</v>
      </c>
      <c r="J76" t="s">
        <v>4</v>
      </c>
      <c r="K76">
        <v>0.68315301786943095</v>
      </c>
      <c r="L76" t="s">
        <v>5</v>
      </c>
      <c r="M76">
        <v>247.329340477513</v>
      </c>
      <c r="N76" t="s">
        <v>6</v>
      </c>
      <c r="O76">
        <v>1.13791472305214</v>
      </c>
      <c r="P76" t="s">
        <v>7</v>
      </c>
      <c r="Q76">
        <v>846</v>
      </c>
      <c r="R76" t="s">
        <v>17</v>
      </c>
      <c r="S76">
        <v>0.21882004568934099</v>
      </c>
      <c r="T76" t="s">
        <v>10</v>
      </c>
      <c r="U76">
        <v>7696</v>
      </c>
      <c r="V76" t="s">
        <v>9</v>
      </c>
      <c r="W76">
        <v>8064</v>
      </c>
      <c r="X76" t="s">
        <v>8</v>
      </c>
      <c r="Y76">
        <v>8232</v>
      </c>
      <c r="Z76">
        <f t="shared" si="4"/>
        <v>23992</v>
      </c>
      <c r="AA76">
        <f t="shared" si="5"/>
        <v>0.6568856285428476</v>
      </c>
      <c r="AB76">
        <f t="shared" si="6"/>
        <v>0.32030897905096195</v>
      </c>
      <c r="AC76">
        <f t="shared" si="7"/>
        <v>5.8981046899634268</v>
      </c>
    </row>
    <row r="80" spans="1:29">
      <c r="B80" t="s">
        <v>97</v>
      </c>
      <c r="C80" t="s">
        <v>98</v>
      </c>
      <c r="D80" t="s">
        <v>93</v>
      </c>
      <c r="E80" t="s">
        <v>94</v>
      </c>
      <c r="F80" t="s">
        <v>95</v>
      </c>
      <c r="G80" t="s">
        <v>96</v>
      </c>
    </row>
    <row r="81" spans="1:7">
      <c r="A81" t="s">
        <v>15</v>
      </c>
      <c r="B81">
        <f>DIRL!$K$12</f>
        <v>418.02768554027654</v>
      </c>
      <c r="C81">
        <f>DIRL!M12</f>
        <v>1.0966023487318872</v>
      </c>
      <c r="D81">
        <f>DIRL!Y12</f>
        <v>0.72209903301100353</v>
      </c>
      <c r="E81">
        <f>DIRL!Z12</f>
        <v>72.064210295578093</v>
      </c>
      <c r="F81">
        <f>DIRL!AA12</f>
        <v>15.239508096376563</v>
      </c>
      <c r="G81">
        <f>DIRL!AB12</f>
        <v>6.0174128802768373E-3</v>
      </c>
    </row>
    <row r="82" spans="1:7">
      <c r="B82">
        <f>DIRL!$K$14</f>
        <v>28.836149855182473</v>
      </c>
      <c r="C82">
        <f>DIRL!M14</f>
        <v>0.29488857505996996</v>
      </c>
      <c r="D82">
        <f>DIRL!Y14</f>
        <v>1.491096588183019E-2</v>
      </c>
      <c r="E82">
        <f>DIRL!Z14</f>
        <v>1.101662092018685</v>
      </c>
      <c r="F82">
        <f>DIRL!AA14</f>
        <v>0.81779196229407147</v>
      </c>
      <c r="G82">
        <f>DIRL!AB14</f>
        <v>2.0784703750175476E-4</v>
      </c>
    </row>
    <row r="83" spans="1:7">
      <c r="A83" t="s">
        <v>16</v>
      </c>
      <c r="B83">
        <f>SORA!K12</f>
        <v>284.86072264716012</v>
      </c>
      <c r="C83">
        <f>SORA!M12</f>
        <v>7.3240448417709576</v>
      </c>
      <c r="D83">
        <f>SORA!Y12</f>
        <v>0.94521090363454474</v>
      </c>
      <c r="E83">
        <f>SORA!Z12</f>
        <v>75.800785919307145</v>
      </c>
      <c r="F83">
        <f>SORA!AA12</f>
        <v>13.087291379165061</v>
      </c>
      <c r="G83">
        <f>SORA!AB12</f>
        <v>7.1036874077742059E-3</v>
      </c>
    </row>
    <row r="84" spans="1:7">
      <c r="B84">
        <f>SORA!K14</f>
        <v>20.915584311886494</v>
      </c>
      <c r="C84">
        <f>SORA!M14</f>
        <v>1.1337343347726256</v>
      </c>
      <c r="D84">
        <f>SORA!Y14</f>
        <v>4.5029442286492471E-3</v>
      </c>
      <c r="E84">
        <f>SORA!Z14</f>
        <v>1.4432123660472651</v>
      </c>
      <c r="F84">
        <f>SORA!AA14</f>
        <v>0.61543481107235776</v>
      </c>
      <c r="G84">
        <f>SORA!AB14</f>
        <v>3.717294885452102E-4</v>
      </c>
    </row>
    <row r="85" spans="1:7">
      <c r="A85" t="s">
        <v>13</v>
      </c>
      <c r="B85">
        <f>DIRLWoLF!K12</f>
        <v>652.33861324393115</v>
      </c>
      <c r="C85">
        <f>SORA!M14</f>
        <v>1.1337343347726256</v>
      </c>
      <c r="D85">
        <f>DIRLWoLF!Y12</f>
        <v>0.65481827275758586</v>
      </c>
      <c r="E85">
        <f>DIRLWoLF!Z12</f>
        <v>54.061418533941016</v>
      </c>
      <c r="F85">
        <f>DIRLWoLF!AA12</f>
        <v>14.475951661944217</v>
      </c>
      <c r="G85">
        <f>DIRLWoLF!AB12</f>
        <v>4.8533334990017735E-3</v>
      </c>
    </row>
    <row r="86" spans="1:7">
      <c r="B86">
        <f>DIRLWoLF!K14</f>
        <v>142.95971024959306</v>
      </c>
      <c r="C86">
        <f>DIRLWoLF!M14</f>
        <v>0.37133403764300271</v>
      </c>
      <c r="D86">
        <f>DIRLWoLF!Y14</f>
        <v>2.3268618745768615E-2</v>
      </c>
      <c r="E86">
        <f>DIRLWoLF!Z14</f>
        <v>3.5752070129752243</v>
      </c>
      <c r="F86">
        <f>DIRLWoLF!AA14</f>
        <v>1.6601682388005528</v>
      </c>
      <c r="G86">
        <f>DIRLWoLF!AB14</f>
        <v>6.0085806670902048E-4</v>
      </c>
    </row>
    <row r="87" spans="1:7">
      <c r="A87" t="s">
        <v>14</v>
      </c>
      <c r="B87">
        <f>RANDOM!K12</f>
        <v>226.23094281746947</v>
      </c>
      <c r="C87">
        <f>RANDOM!M12</f>
        <v>1.4194454114603712</v>
      </c>
      <c r="D87">
        <f>RANDOM!Y12</f>
        <v>0.66059519839946645</v>
      </c>
      <c r="E87">
        <f>RANDOM!Z12</f>
        <v>33.438313410358766</v>
      </c>
      <c r="F87">
        <f>RANDOM!AA12</f>
        <v>5.7985857412461641</v>
      </c>
      <c r="G87">
        <f>RANDOM!AB12</f>
        <v>8.5211950891049756E-3</v>
      </c>
    </row>
    <row r="88" spans="1:7">
      <c r="B88">
        <f>RANDOM!K14</f>
        <v>8.799903440761506</v>
      </c>
      <c r="C88">
        <f>RANDOM!M14</f>
        <v>0.29213154721904078</v>
      </c>
      <c r="D88">
        <f>RANDOM!Y14</f>
        <v>7.4354571439151891E-3</v>
      </c>
      <c r="E88">
        <f>RANDOM!Z14</f>
        <v>0.82322003127788279</v>
      </c>
      <c r="F88">
        <f>RANDOM!AA14</f>
        <v>9.0716554725520482E-2</v>
      </c>
      <c r="G88">
        <f>RANDOM!AB14</f>
        <v>1.286568274577237E-4</v>
      </c>
    </row>
    <row r="89" spans="1:7">
      <c r="A89" t="s">
        <v>11</v>
      </c>
      <c r="B89">
        <f>COIN!K12</f>
        <v>3204.6131314038626</v>
      </c>
      <c r="C89">
        <f>COIN!M12</f>
        <v>4.9112109858003903</v>
      </c>
      <c r="D89">
        <f>COIN!Y12</f>
        <v>0.18587445815271755</v>
      </c>
      <c r="E89">
        <f>COIN!Z12</f>
        <v>25.348708861139411</v>
      </c>
      <c r="F89">
        <f>COIN!AA12</f>
        <v>14.69652182548117</v>
      </c>
      <c r="G89">
        <f>COIN!AB12</f>
        <v>2.0047246789757184E-3</v>
      </c>
    </row>
    <row r="90" spans="1:7">
      <c r="B90">
        <f>COIN!K14</f>
        <v>326.78349290612329</v>
      </c>
      <c r="C90">
        <f>COIN!M14</f>
        <v>1.1704174690529783</v>
      </c>
      <c r="D90">
        <f>COIN!Y14</f>
        <v>1.7160109725032693E-2</v>
      </c>
      <c r="E90">
        <f>COIN!Z14</f>
        <v>2.5292374797931929</v>
      </c>
      <c r="F90">
        <f>COIN!AA14</f>
        <v>1.6367833084033512</v>
      </c>
      <c r="G90">
        <f>COIN!AB14</f>
        <v>1.8339643616194687E-4</v>
      </c>
    </row>
    <row r="91" spans="1:7">
      <c r="A91" t="s">
        <v>0</v>
      </c>
      <c r="B91">
        <f>SIMPLE!K12</f>
        <v>129.59378039898098</v>
      </c>
      <c r="C91">
        <f>SIMPLE!M12</f>
        <v>0.80218888415231215</v>
      </c>
      <c r="D91">
        <v>1</v>
      </c>
      <c r="E91">
        <f>SIMPLE!Z12</f>
        <v>54.378035598128065</v>
      </c>
      <c r="F91">
        <f>SIMPLE!AA12</f>
        <v>9.9095264093370883</v>
      </c>
      <c r="G91">
        <f>SIMPLE!AB12</f>
        <v>1.5684295917536926E-2</v>
      </c>
    </row>
    <row r="92" spans="1:7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t="s">
        <v>12</v>
      </c>
      <c r="B93">
        <f>ORACLE!$K$12</f>
        <v>2650.73208594793</v>
      </c>
      <c r="C93">
        <f>ORACLE!M12</f>
        <v>0.80218888415231215</v>
      </c>
      <c r="D93">
        <f>ORACLE!Y12</f>
        <v>1</v>
      </c>
      <c r="E93">
        <f>ORACLE!Z12</f>
        <v>494.14273584780119</v>
      </c>
      <c r="F93">
        <f>ORACLE!AA12</f>
        <v>98.229145084429305</v>
      </c>
      <c r="G93">
        <f>ORACLE!AB12</f>
        <v>7.3012079872547845E-4</v>
      </c>
    </row>
    <row r="94" spans="1:7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</sheetData>
  <autoFilter ref="A1:AA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4"/>
  <sheetViews>
    <sheetView topLeftCell="D1" workbookViewId="0">
      <selection activeCell="S12" sqref="S12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15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0.114611959371962</v>
      </c>
      <c r="H2" t="s">
        <v>4</v>
      </c>
      <c r="I2">
        <v>0.83120850647133004</v>
      </c>
      <c r="J2" t="s">
        <v>5</v>
      </c>
      <c r="K2">
        <v>398.48118973916701</v>
      </c>
      <c r="L2" t="s">
        <v>6</v>
      </c>
      <c r="M2">
        <v>1.8201489401372299</v>
      </c>
      <c r="N2" t="s">
        <v>7</v>
      </c>
      <c r="O2">
        <v>1372</v>
      </c>
      <c r="P2" t="s">
        <v>17</v>
      </c>
      <c r="Q2">
        <v>0.59882472994510405</v>
      </c>
      <c r="R2" t="s">
        <v>10</v>
      </c>
      <c r="S2">
        <v>8971</v>
      </c>
      <c r="T2" t="s">
        <v>9</v>
      </c>
      <c r="U2">
        <v>8241</v>
      </c>
      <c r="V2" t="s">
        <v>8</v>
      </c>
      <c r="W2">
        <v>6780</v>
      </c>
      <c r="X2">
        <f>S2+U2+W2</f>
        <v>23992</v>
      </c>
      <c r="Y2">
        <f t="shared" ref="Y2:Y11" si="0">(S2+U2)/X2</f>
        <v>0.71740580193397796</v>
      </c>
      <c r="Z2">
        <f>Q2*100/I2</f>
        <v>72.042661412026675</v>
      </c>
      <c r="AA2">
        <f t="shared" ref="AA2" si="1">(G2/I2)*100</f>
        <v>13.788593172429858</v>
      </c>
      <c r="AB2">
        <f>I2*10/O2</f>
        <v>6.0583710384207734E-3</v>
      </c>
    </row>
    <row r="3" spans="1:28">
      <c r="A3" t="s">
        <v>15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0.11485606404819799</v>
      </c>
      <c r="H3" t="s">
        <v>4</v>
      </c>
      <c r="I3">
        <v>0.75967956846054097</v>
      </c>
      <c r="J3" t="s">
        <v>5</v>
      </c>
      <c r="K3">
        <v>453.25126727505301</v>
      </c>
      <c r="L3" t="s">
        <v>6</v>
      </c>
      <c r="M3">
        <v>0.69459202572683099</v>
      </c>
      <c r="N3" t="s">
        <v>7</v>
      </c>
      <c r="O3">
        <v>1362</v>
      </c>
      <c r="P3" t="s">
        <v>17</v>
      </c>
      <c r="Q3">
        <v>0.521307010080999</v>
      </c>
      <c r="R3" t="s">
        <v>10</v>
      </c>
      <c r="S3">
        <v>8287</v>
      </c>
      <c r="T3" t="s">
        <v>9</v>
      </c>
      <c r="U3">
        <v>8277</v>
      </c>
      <c r="V3" t="s">
        <v>8</v>
      </c>
      <c r="W3">
        <v>7428</v>
      </c>
      <c r="X3">
        <v>23992</v>
      </c>
      <c r="Y3">
        <f t="shared" si="0"/>
        <v>0.69039679893297767</v>
      </c>
      <c r="Z3">
        <f t="shared" ref="Z3:Z11" si="2">Q3*100/I3</f>
        <v>68.621960063689215</v>
      </c>
      <c r="AA3">
        <v>15.119014491984961</v>
      </c>
      <c r="AB3">
        <f>I3*10/O3</f>
        <v>5.577676714100888E-3</v>
      </c>
    </row>
    <row r="4" spans="1:28">
      <c r="A4" t="s">
        <v>15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0.11933118528108499</v>
      </c>
      <c r="H4" t="s">
        <v>4</v>
      </c>
      <c r="I4">
        <v>0.89376786624779903</v>
      </c>
      <c r="J4" t="s">
        <v>5</v>
      </c>
      <c r="K4">
        <v>329.96909815498702</v>
      </c>
      <c r="L4" t="s">
        <v>6</v>
      </c>
      <c r="M4">
        <v>0.68597814295537896</v>
      </c>
      <c r="N4" t="s">
        <v>7</v>
      </c>
      <c r="O4">
        <v>1383</v>
      </c>
      <c r="P4" t="s">
        <v>17</v>
      </c>
      <c r="Q4">
        <v>0.653595090434551</v>
      </c>
      <c r="R4" t="s">
        <v>10</v>
      </c>
      <c r="S4">
        <v>9598</v>
      </c>
      <c r="T4" t="s">
        <v>9</v>
      </c>
      <c r="U4">
        <v>8547</v>
      </c>
      <c r="V4" t="s">
        <v>8</v>
      </c>
      <c r="W4">
        <v>5847</v>
      </c>
      <c r="X4">
        <v>23992</v>
      </c>
      <c r="Y4">
        <f t="shared" si="0"/>
        <v>0.75629376458819608</v>
      </c>
      <c r="Z4">
        <f t="shared" si="2"/>
        <v>73.128058763005527</v>
      </c>
      <c r="AA4">
        <v>13.351474111735426</v>
      </c>
      <c r="AB4">
        <f t="shared" ref="AB4:AB11" si="3">I4*10/O4</f>
        <v>6.4625297631800364E-3</v>
      </c>
    </row>
    <row r="5" spans="1:28">
      <c r="A5" t="s">
        <v>15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0.11572111301598</v>
      </c>
      <c r="H5" t="s">
        <v>4</v>
      </c>
      <c r="I5">
        <v>0.84664960012949997</v>
      </c>
      <c r="J5" t="s">
        <v>5</v>
      </c>
      <c r="K5">
        <v>372.73030321951597</v>
      </c>
      <c r="L5" t="s">
        <v>6</v>
      </c>
      <c r="M5">
        <v>1.0076824140742899</v>
      </c>
      <c r="N5" t="s">
        <v>7</v>
      </c>
      <c r="O5">
        <v>1348</v>
      </c>
      <c r="P5" t="s">
        <v>17</v>
      </c>
      <c r="Q5">
        <v>0.61670906101318301</v>
      </c>
      <c r="R5" t="s">
        <v>10</v>
      </c>
      <c r="S5">
        <v>9166</v>
      </c>
      <c r="T5" t="s">
        <v>9</v>
      </c>
      <c r="U5">
        <v>8588</v>
      </c>
      <c r="V5" t="s">
        <v>8</v>
      </c>
      <c r="W5">
        <v>6238</v>
      </c>
      <c r="X5">
        <v>23992</v>
      </c>
      <c r="Y5">
        <f t="shared" si="0"/>
        <v>0.73999666555518506</v>
      </c>
      <c r="Z5">
        <f t="shared" si="2"/>
        <v>72.841121157897405</v>
      </c>
      <c r="AA5">
        <v>13.668123506853341</v>
      </c>
      <c r="AB5">
        <f t="shared" si="3"/>
        <v>6.2807833837499995E-3</v>
      </c>
    </row>
    <row r="6" spans="1:28">
      <c r="A6" t="s">
        <v>15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0.13131882598494701</v>
      </c>
      <c r="H6" t="s">
        <v>4</v>
      </c>
      <c r="I6">
        <v>0.83876119845363895</v>
      </c>
      <c r="J6" t="s">
        <v>5</v>
      </c>
      <c r="K6">
        <v>400.002591548157</v>
      </c>
      <c r="L6" t="s">
        <v>6</v>
      </c>
      <c r="M6">
        <v>1.4624039296406399</v>
      </c>
      <c r="N6" t="s">
        <v>7</v>
      </c>
      <c r="O6">
        <v>1380</v>
      </c>
      <c r="P6" t="s">
        <v>17</v>
      </c>
      <c r="Q6">
        <v>0.58822645841961496</v>
      </c>
      <c r="R6" t="s">
        <v>10</v>
      </c>
      <c r="S6">
        <v>9057</v>
      </c>
      <c r="T6" t="s">
        <v>9</v>
      </c>
      <c r="U6">
        <v>9245</v>
      </c>
      <c r="V6" t="s">
        <v>8</v>
      </c>
      <c r="W6">
        <v>5690</v>
      </c>
      <c r="X6">
        <v>23992</v>
      </c>
      <c r="Y6">
        <f t="shared" si="0"/>
        <v>0.76283761253751248</v>
      </c>
      <c r="Z6">
        <f t="shared" si="2"/>
        <v>70.130385085061633</v>
      </c>
      <c r="AA6">
        <v>15.65628288803174</v>
      </c>
      <c r="AB6">
        <f t="shared" si="3"/>
        <v>6.0779796989394131E-3</v>
      </c>
    </row>
    <row r="7" spans="1:28">
      <c r="A7" t="s">
        <v>15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0.131543135670109</v>
      </c>
      <c r="H7" t="s">
        <v>4</v>
      </c>
      <c r="I7">
        <v>0.78167094642008905</v>
      </c>
      <c r="J7" t="s">
        <v>5</v>
      </c>
      <c r="K7">
        <v>455.485886177704</v>
      </c>
      <c r="L7" t="s">
        <v>6</v>
      </c>
      <c r="M7">
        <v>0.70285180205487896</v>
      </c>
      <c r="N7" t="s">
        <v>7</v>
      </c>
      <c r="O7">
        <v>1334</v>
      </c>
      <c r="P7" t="s">
        <v>17</v>
      </c>
      <c r="Q7">
        <v>0.57687061119999605</v>
      </c>
      <c r="R7" t="s">
        <v>10</v>
      </c>
      <c r="S7">
        <v>8475</v>
      </c>
      <c r="T7" t="s">
        <v>9</v>
      </c>
      <c r="U7">
        <v>8243</v>
      </c>
      <c r="V7" t="s">
        <v>8</v>
      </c>
      <c r="W7">
        <v>7274</v>
      </c>
      <c r="X7">
        <v>23992</v>
      </c>
      <c r="Y7">
        <f t="shared" si="0"/>
        <v>0.69681560520173391</v>
      </c>
      <c r="Z7">
        <f t="shared" si="2"/>
        <v>73.799674126556539</v>
      </c>
      <c r="AA7">
        <v>16.828454002614869</v>
      </c>
      <c r="AB7">
        <f t="shared" si="3"/>
        <v>5.859602297002167E-3</v>
      </c>
    </row>
    <row r="8" spans="1:28">
      <c r="A8" t="s">
        <v>15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0.12717319011866399</v>
      </c>
      <c r="H8" t="s">
        <v>4</v>
      </c>
      <c r="I8">
        <v>0.86504196512430198</v>
      </c>
      <c r="J8" t="s">
        <v>5</v>
      </c>
      <c r="K8">
        <v>392.874850073255</v>
      </c>
      <c r="L8" t="s">
        <v>6</v>
      </c>
      <c r="M8">
        <v>1.3599217580348799</v>
      </c>
      <c r="N8" t="s">
        <v>7</v>
      </c>
      <c r="O8">
        <v>1327</v>
      </c>
      <c r="P8" t="s">
        <v>17</v>
      </c>
      <c r="Q8">
        <v>0.63573044434614101</v>
      </c>
      <c r="R8" t="s">
        <v>10</v>
      </c>
      <c r="S8">
        <v>9306</v>
      </c>
      <c r="T8" t="s">
        <v>9</v>
      </c>
      <c r="U8">
        <v>7993</v>
      </c>
      <c r="V8" t="s">
        <v>8</v>
      </c>
      <c r="W8">
        <v>6693</v>
      </c>
      <c r="X8">
        <v>23992</v>
      </c>
      <c r="Y8">
        <f t="shared" si="0"/>
        <v>0.72103201067022338</v>
      </c>
      <c r="Z8">
        <f t="shared" si="2"/>
        <v>73.491283657526367</v>
      </c>
      <c r="AA8">
        <v>14.701389671932258</v>
      </c>
      <c r="AB8">
        <f t="shared" si="3"/>
        <v>6.5187789383896154E-3</v>
      </c>
    </row>
    <row r="9" spans="1:28">
      <c r="A9" t="s">
        <v>15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0.14104786230782401</v>
      </c>
      <c r="H9" t="s">
        <v>4</v>
      </c>
      <c r="I9">
        <v>0.844227874174999</v>
      </c>
      <c r="J9" t="s">
        <v>5</v>
      </c>
      <c r="K9">
        <v>454.513194158087</v>
      </c>
      <c r="L9" t="s">
        <v>6</v>
      </c>
      <c r="M9">
        <v>0.700320593215224</v>
      </c>
      <c r="N9" t="s">
        <v>7</v>
      </c>
      <c r="O9">
        <v>1405</v>
      </c>
      <c r="P9" t="s">
        <v>17</v>
      </c>
      <c r="Q9">
        <v>0.59956907438515294</v>
      </c>
      <c r="R9" t="s">
        <v>10</v>
      </c>
      <c r="S9">
        <v>9128</v>
      </c>
      <c r="T9" t="s">
        <v>9</v>
      </c>
      <c r="U9">
        <v>8127</v>
      </c>
      <c r="V9" t="s">
        <v>8</v>
      </c>
      <c r="W9">
        <v>6737</v>
      </c>
      <c r="X9">
        <v>23992</v>
      </c>
      <c r="Y9">
        <f t="shared" si="0"/>
        <v>0.71919806602200731</v>
      </c>
      <c r="Z9">
        <f t="shared" si="2"/>
        <v>71.019814996166417</v>
      </c>
      <c r="AA9">
        <v>16.707321165586908</v>
      </c>
      <c r="AB9">
        <f t="shared" si="3"/>
        <v>6.0087393179715223E-3</v>
      </c>
    </row>
    <row r="10" spans="1:28">
      <c r="A10" t="s">
        <v>15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0.13094185155480501</v>
      </c>
      <c r="H10" t="s">
        <v>4</v>
      </c>
      <c r="I10">
        <v>0.78952593718004405</v>
      </c>
      <c r="J10" t="s">
        <v>5</v>
      </c>
      <c r="K10">
        <v>444.40097164593402</v>
      </c>
      <c r="L10" t="s">
        <v>6</v>
      </c>
      <c r="M10">
        <v>1.81516268041596</v>
      </c>
      <c r="N10" t="s">
        <v>7</v>
      </c>
      <c r="O10">
        <v>1369</v>
      </c>
      <c r="P10" t="s">
        <v>17</v>
      </c>
      <c r="Q10">
        <v>0.56356977581592305</v>
      </c>
      <c r="R10" t="s">
        <v>10</v>
      </c>
      <c r="S10">
        <v>8581</v>
      </c>
      <c r="T10" t="s">
        <v>9</v>
      </c>
      <c r="U10">
        <v>8482</v>
      </c>
      <c r="V10" t="s">
        <v>8</v>
      </c>
      <c r="W10">
        <v>6929</v>
      </c>
      <c r="X10">
        <v>23992</v>
      </c>
      <c r="Y10">
        <f t="shared" si="0"/>
        <v>0.71119539846615543</v>
      </c>
      <c r="Z10">
        <f t="shared" si="2"/>
        <v>71.380780450206558</v>
      </c>
      <c r="AA10">
        <v>16.584870159236445</v>
      </c>
      <c r="AB10">
        <f t="shared" si="3"/>
        <v>5.7671726601902411E-3</v>
      </c>
    </row>
    <row r="11" spans="1:28">
      <c r="A11" t="s">
        <v>15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0.12096089577822799</v>
      </c>
      <c r="H11" t="s">
        <v>4</v>
      </c>
      <c r="I11">
        <v>0.75649931875202403</v>
      </c>
      <c r="J11" t="s">
        <v>5</v>
      </c>
      <c r="K11">
        <v>478.56750341090498</v>
      </c>
      <c r="L11" t="s">
        <v>6</v>
      </c>
      <c r="M11">
        <v>0.71696120106355798</v>
      </c>
      <c r="N11" t="s">
        <v>7</v>
      </c>
      <c r="O11">
        <v>1360</v>
      </c>
      <c r="P11" t="s">
        <v>17</v>
      </c>
      <c r="Q11">
        <v>0.56121933254507395</v>
      </c>
      <c r="R11" t="s">
        <v>10</v>
      </c>
      <c r="S11">
        <v>8200</v>
      </c>
      <c r="T11" t="s">
        <v>9</v>
      </c>
      <c r="U11">
        <v>8734</v>
      </c>
      <c r="V11" t="s">
        <v>8</v>
      </c>
      <c r="W11">
        <v>7058</v>
      </c>
      <c r="X11">
        <v>23992</v>
      </c>
      <c r="Y11">
        <f t="shared" si="0"/>
        <v>0.70581860620206738</v>
      </c>
      <c r="Z11">
        <f t="shared" si="2"/>
        <v>74.186363243644678</v>
      </c>
      <c r="AA11">
        <v>15.989557793359793</v>
      </c>
      <c r="AB11">
        <f t="shared" si="3"/>
        <v>5.5624949908237064E-3</v>
      </c>
    </row>
    <row r="12" spans="1:28">
      <c r="K12">
        <f>AVERAGE(K2:K11)</f>
        <v>418.02768554027654</v>
      </c>
      <c r="M12">
        <f>AVERAGE(M2:M11)</f>
        <v>1.0966023487318872</v>
      </c>
      <c r="S12">
        <f>AVERAGE(S2:S11)</f>
        <v>8876.9</v>
      </c>
      <c r="U12">
        <f>AVERAGE(U2:U11)</f>
        <v>8447.7000000000007</v>
      </c>
      <c r="W12">
        <f>AVERAGE(W2:W11)</f>
        <v>6667.4</v>
      </c>
      <c r="Y12">
        <f>AVERAGE(Y2:Y11)</f>
        <v>0.72209903301100353</v>
      </c>
      <c r="Z12">
        <f>AVERAGE(Z2:Z11)</f>
        <v>72.064210295578093</v>
      </c>
      <c r="AA12">
        <f>AVERAGE(AA2:AA11)</f>
        <v>15.239508096376563</v>
      </c>
      <c r="AB12">
        <f>AVERAGE(AB1:AB11)</f>
        <v>6.0174128802768373E-3</v>
      </c>
    </row>
    <row r="13" spans="1:28">
      <c r="K13">
        <f>STDEV(K2:K11)</f>
        <v>46.525300062444927</v>
      </c>
      <c r="M13">
        <f>STDEV(M2:M11)</f>
        <v>0.47578402486302029</v>
      </c>
      <c r="S13">
        <f>STDEV(S2:S11)</f>
        <v>465.15097907381715</v>
      </c>
      <c r="U13">
        <f>STDEV(U2:U11)</f>
        <v>360.82345636982819</v>
      </c>
      <c r="W13">
        <f>STDEV(W2:W11)</f>
        <v>577.19709708979497</v>
      </c>
      <c r="Y13">
        <f>STDEV(Y2:Y11)</f>
        <v>2.4057898344856499E-2</v>
      </c>
      <c r="Z13">
        <f>STDEV(Z2:Z11)</f>
        <v>1.777461958548481</v>
      </c>
      <c r="AA13">
        <f>STDEV(AA2:AA11)</f>
        <v>1.3194554968491843</v>
      </c>
      <c r="AB13">
        <f>STDEV(AB1:AB11)</f>
        <v>3.3534802098836547E-4</v>
      </c>
    </row>
    <row r="14" spans="1:28">
      <c r="K14">
        <f>CONFIDENCE(0.05,K13,10)</f>
        <v>28.836149855182473</v>
      </c>
      <c r="M14">
        <f>CONFIDENCE(0.05,M13,10)</f>
        <v>0.29488857505996996</v>
      </c>
      <c r="S14">
        <f>CONFIDENCE(0.05,S13,10)</f>
        <v>288.29826610155493</v>
      </c>
      <c r="U14">
        <f>CONFIDENCE(0.05,U13,10)</f>
        <v>223.63658579698119</v>
      </c>
      <c r="W14">
        <f>CONFIDENCE(0.05,W13,10)</f>
        <v>357.74389343686863</v>
      </c>
      <c r="Y14">
        <f>CONFIDENCE(0.05,Y13,10)</f>
        <v>1.491096588183019E-2</v>
      </c>
      <c r="Z14">
        <f>CONFIDENCE(0.05,Z13,10)</f>
        <v>1.101662092018685</v>
      </c>
      <c r="AA14">
        <f>CONFIDENCE(0.05,AA13,10)</f>
        <v>0.81779196229407147</v>
      </c>
      <c r="AB14">
        <f>CONFIDENCE(0.05,AB13,10)</f>
        <v>2.0784703750175476E-4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4"/>
  <sheetViews>
    <sheetView topLeftCell="D1" workbookViewId="0">
      <selection activeCell="W12" sqref="W12:W14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16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0.13524290385268101</v>
      </c>
      <c r="H2" t="s">
        <v>4</v>
      </c>
      <c r="I2">
        <v>0.94876648902256699</v>
      </c>
      <c r="J2" t="s">
        <v>5</v>
      </c>
      <c r="K2">
        <v>299.38534128702099</v>
      </c>
      <c r="L2" t="s">
        <v>6</v>
      </c>
      <c r="M2">
        <v>10.918159933702601</v>
      </c>
      <c r="N2" t="s">
        <v>7</v>
      </c>
      <c r="O2">
        <v>1408</v>
      </c>
      <c r="P2" t="s">
        <v>17</v>
      </c>
      <c r="Q2">
        <v>0.74514082275765703</v>
      </c>
      <c r="R2" t="s">
        <v>10</v>
      </c>
      <c r="S2">
        <v>10041</v>
      </c>
      <c r="T2" t="s">
        <v>9</v>
      </c>
      <c r="U2">
        <v>12532</v>
      </c>
      <c r="V2" t="s">
        <v>8</v>
      </c>
      <c r="W2">
        <v>1419</v>
      </c>
      <c r="X2">
        <f>S2+U2+W2</f>
        <v>23992</v>
      </c>
      <c r="Y2">
        <f t="shared" ref="Y2:Y11" si="0">(S2+U2)/X2</f>
        <v>0.94085528509503169</v>
      </c>
      <c r="Z2">
        <f>Q2*100/I2</f>
        <v>78.537852187982722</v>
      </c>
      <c r="AA2">
        <f t="shared" ref="AA2:AA11" si="1">(G2/I2)*100</f>
        <v>14.254603784753211</v>
      </c>
      <c r="AB2">
        <f>I2*10/O2</f>
        <v>6.738398359535277E-3</v>
      </c>
    </row>
    <row r="3" spans="1:28">
      <c r="A3" t="s">
        <v>16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0.12577847166675801</v>
      </c>
      <c r="H3" t="s">
        <v>4</v>
      </c>
      <c r="I3">
        <v>1.11265838291698</v>
      </c>
      <c r="J3" t="s">
        <v>5</v>
      </c>
      <c r="K3">
        <v>224.751225275899</v>
      </c>
      <c r="L3" t="s">
        <v>6</v>
      </c>
      <c r="M3">
        <v>8.5212485527181592</v>
      </c>
      <c r="N3" t="s">
        <v>7</v>
      </c>
      <c r="O3">
        <v>1347</v>
      </c>
      <c r="P3" t="s">
        <v>17</v>
      </c>
      <c r="Q3">
        <v>0.813796127812355</v>
      </c>
      <c r="R3" t="s">
        <v>10</v>
      </c>
      <c r="S3">
        <v>11732</v>
      </c>
      <c r="T3" t="s">
        <v>9</v>
      </c>
      <c r="U3">
        <v>10702</v>
      </c>
      <c r="V3" t="s">
        <v>8</v>
      </c>
      <c r="W3">
        <v>1558</v>
      </c>
      <c r="X3">
        <v>23992</v>
      </c>
      <c r="Y3">
        <f t="shared" si="0"/>
        <v>0.93506168722907634</v>
      </c>
      <c r="Z3">
        <f t="shared" ref="Z3:Z11" si="2">Q3*100/I3</f>
        <v>73.139801066242953</v>
      </c>
      <c r="AA3">
        <f t="shared" si="1"/>
        <v>11.30432067900421</v>
      </c>
      <c r="AB3">
        <f t="shared" ref="AB3:AB11" si="3">I3*10/O3</f>
        <v>8.2602701033183366E-3</v>
      </c>
    </row>
    <row r="4" spans="1:28">
      <c r="A4" t="s">
        <v>16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0.13393455949123301</v>
      </c>
      <c r="H4" t="s">
        <v>4</v>
      </c>
      <c r="I4">
        <v>0.94835370935197705</v>
      </c>
      <c r="J4" t="s">
        <v>5</v>
      </c>
      <c r="K4">
        <v>309.33621787530899</v>
      </c>
      <c r="L4" t="s">
        <v>6</v>
      </c>
      <c r="M4">
        <v>6.780888828448</v>
      </c>
      <c r="N4" t="s">
        <v>7</v>
      </c>
      <c r="O4">
        <v>1433</v>
      </c>
      <c r="P4" t="s">
        <v>17</v>
      </c>
      <c r="Q4">
        <v>0.74815645355965499</v>
      </c>
      <c r="R4" t="s">
        <v>10</v>
      </c>
      <c r="S4">
        <v>10076</v>
      </c>
      <c r="T4" t="s">
        <v>9</v>
      </c>
      <c r="U4">
        <v>12554</v>
      </c>
      <c r="V4" t="s">
        <v>8</v>
      </c>
      <c r="W4">
        <v>1362</v>
      </c>
      <c r="X4">
        <v>23992</v>
      </c>
      <c r="Y4">
        <f t="shared" si="0"/>
        <v>0.94323107702567521</v>
      </c>
      <c r="Z4">
        <f t="shared" si="2"/>
        <v>78.890022381088215</v>
      </c>
      <c r="AA4">
        <f t="shared" si="1"/>
        <v>14.122848697745097</v>
      </c>
      <c r="AB4">
        <f t="shared" si="3"/>
        <v>6.6179602885692744E-3</v>
      </c>
    </row>
    <row r="5" spans="1:28">
      <c r="A5" t="s">
        <v>16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0.12160729384558901</v>
      </c>
      <c r="H5" t="s">
        <v>4</v>
      </c>
      <c r="I5">
        <v>0.97339276719640699</v>
      </c>
      <c r="J5" t="s">
        <v>5</v>
      </c>
      <c r="K5">
        <v>290.81444243546503</v>
      </c>
      <c r="L5" t="s">
        <v>6</v>
      </c>
      <c r="M5">
        <v>8.8058046680857203</v>
      </c>
      <c r="N5" t="s">
        <v>7</v>
      </c>
      <c r="O5">
        <v>1409</v>
      </c>
      <c r="P5" t="s">
        <v>17</v>
      </c>
      <c r="Q5">
        <v>0.72115322278556204</v>
      </c>
      <c r="R5" t="s">
        <v>10</v>
      </c>
      <c r="S5">
        <v>10320</v>
      </c>
      <c r="T5" t="s">
        <v>9</v>
      </c>
      <c r="U5">
        <v>12452</v>
      </c>
      <c r="V5" t="s">
        <v>8</v>
      </c>
      <c r="W5">
        <v>1220</v>
      </c>
      <c r="X5">
        <v>23992</v>
      </c>
      <c r="Y5">
        <f t="shared" si="0"/>
        <v>0.94914971657219072</v>
      </c>
      <c r="Z5">
        <f t="shared" si="2"/>
        <v>74.08656064526221</v>
      </c>
      <c r="AA5">
        <f t="shared" si="1"/>
        <v>12.493137194335821</v>
      </c>
      <c r="AB5">
        <f t="shared" si="3"/>
        <v>6.9083943732889067E-3</v>
      </c>
    </row>
    <row r="6" spans="1:28">
      <c r="A6" t="s">
        <v>16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0.120649629426283</v>
      </c>
      <c r="H6" t="s">
        <v>4</v>
      </c>
      <c r="I6">
        <v>0.964065695782924</v>
      </c>
      <c r="J6" t="s">
        <v>5</v>
      </c>
      <c r="K6">
        <v>311.42662050391101</v>
      </c>
      <c r="L6" t="s">
        <v>6</v>
      </c>
      <c r="M6">
        <v>7.9516946572384901</v>
      </c>
      <c r="N6" t="s">
        <v>7</v>
      </c>
      <c r="O6">
        <v>1398</v>
      </c>
      <c r="P6" t="s">
        <v>17</v>
      </c>
      <c r="Q6">
        <v>0.72340174689124204</v>
      </c>
      <c r="R6" t="s">
        <v>10</v>
      </c>
      <c r="S6">
        <v>10229</v>
      </c>
      <c r="T6" t="s">
        <v>9</v>
      </c>
      <c r="U6">
        <v>12781</v>
      </c>
      <c r="V6" t="s">
        <v>8</v>
      </c>
      <c r="W6">
        <v>982</v>
      </c>
      <c r="X6">
        <v>23992</v>
      </c>
      <c r="Y6">
        <f t="shared" si="0"/>
        <v>0.95906968989663222</v>
      </c>
      <c r="Z6">
        <f t="shared" si="2"/>
        <v>75.036561310664908</v>
      </c>
      <c r="AA6">
        <f t="shared" si="1"/>
        <v>12.514668860642599</v>
      </c>
      <c r="AB6">
        <f t="shared" si="3"/>
        <v>6.8960350199064662E-3</v>
      </c>
    </row>
    <row r="7" spans="1:28">
      <c r="A7" t="s">
        <v>16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0.125164991720323</v>
      </c>
      <c r="H7" t="s">
        <v>4</v>
      </c>
      <c r="I7">
        <v>1.01025709370544</v>
      </c>
      <c r="J7" t="s">
        <v>5</v>
      </c>
      <c r="K7">
        <v>253.523262258263</v>
      </c>
      <c r="L7" t="s">
        <v>6</v>
      </c>
      <c r="M7">
        <v>6.5458274500030198</v>
      </c>
      <c r="N7" t="s">
        <v>7</v>
      </c>
      <c r="O7">
        <v>1406</v>
      </c>
      <c r="P7" t="s">
        <v>17</v>
      </c>
      <c r="Q7">
        <v>0.75865406709538397</v>
      </c>
      <c r="R7" t="s">
        <v>10</v>
      </c>
      <c r="S7">
        <v>10715</v>
      </c>
      <c r="T7" t="s">
        <v>9</v>
      </c>
      <c r="U7">
        <v>12122</v>
      </c>
      <c r="V7" t="s">
        <v>8</v>
      </c>
      <c r="W7">
        <v>1155</v>
      </c>
      <c r="X7">
        <v>23992</v>
      </c>
      <c r="Y7">
        <f t="shared" si="0"/>
        <v>0.9518589529843281</v>
      </c>
      <c r="Z7">
        <f t="shared" si="2"/>
        <v>75.095148732168582</v>
      </c>
      <c r="AA7">
        <f t="shared" si="1"/>
        <v>12.389419732876162</v>
      </c>
      <c r="AB7">
        <f t="shared" si="3"/>
        <v>7.185327835742817E-3</v>
      </c>
    </row>
    <row r="8" spans="1:28">
      <c r="A8" t="s">
        <v>16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0.14340936083598099</v>
      </c>
      <c r="H8" t="s">
        <v>4</v>
      </c>
      <c r="I8">
        <v>1.0244167661414201</v>
      </c>
      <c r="J8" t="s">
        <v>5</v>
      </c>
      <c r="K8">
        <v>284.51686092808001</v>
      </c>
      <c r="L8" t="s">
        <v>6</v>
      </c>
      <c r="M8">
        <v>5.2390662493301301</v>
      </c>
      <c r="N8" t="s">
        <v>7</v>
      </c>
      <c r="O8">
        <v>1424</v>
      </c>
      <c r="P8" t="s">
        <v>17</v>
      </c>
      <c r="Q8">
        <v>0.81158882653836795</v>
      </c>
      <c r="R8" t="s">
        <v>10</v>
      </c>
      <c r="S8">
        <v>10676</v>
      </c>
      <c r="T8" t="s">
        <v>9</v>
      </c>
      <c r="U8">
        <v>11774</v>
      </c>
      <c r="V8" t="s">
        <v>8</v>
      </c>
      <c r="W8">
        <v>1542</v>
      </c>
      <c r="X8">
        <v>23992</v>
      </c>
      <c r="Y8">
        <f t="shared" si="0"/>
        <v>0.93572857619206407</v>
      </c>
      <c r="Z8">
        <f t="shared" si="2"/>
        <v>79.224477123242309</v>
      </c>
      <c r="AA8">
        <f t="shared" si="1"/>
        <v>13.999122776577384</v>
      </c>
      <c r="AB8">
        <f t="shared" si="3"/>
        <v>7.1939379644762646E-3</v>
      </c>
    </row>
    <row r="9" spans="1:28">
      <c r="A9" t="s">
        <v>16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0.12513478927202101</v>
      </c>
      <c r="H9" t="s">
        <v>4</v>
      </c>
      <c r="I9">
        <v>0.90816266390271205</v>
      </c>
      <c r="J9" t="s">
        <v>5</v>
      </c>
      <c r="K9">
        <v>342.76960273370901</v>
      </c>
      <c r="L9" t="s">
        <v>6</v>
      </c>
      <c r="M9">
        <v>6.5935052928791098</v>
      </c>
      <c r="N9" t="s">
        <v>7</v>
      </c>
      <c r="O9">
        <v>1430</v>
      </c>
      <c r="P9" t="s">
        <v>17</v>
      </c>
      <c r="Q9">
        <v>0.67225271088045602</v>
      </c>
      <c r="R9" t="s">
        <v>10</v>
      </c>
      <c r="S9">
        <v>9624</v>
      </c>
      <c r="T9" t="s">
        <v>9</v>
      </c>
      <c r="U9">
        <v>13031</v>
      </c>
      <c r="V9" t="s">
        <v>8</v>
      </c>
      <c r="W9">
        <v>1337</v>
      </c>
      <c r="X9">
        <v>23992</v>
      </c>
      <c r="Y9">
        <f t="shared" si="0"/>
        <v>0.9442730910303434</v>
      </c>
      <c r="Z9">
        <f t="shared" si="2"/>
        <v>74.023381229034086</v>
      </c>
      <c r="AA9">
        <f t="shared" si="1"/>
        <v>13.778896033258004</v>
      </c>
      <c r="AB9">
        <f t="shared" si="3"/>
        <v>6.3507878594595253E-3</v>
      </c>
    </row>
    <row r="10" spans="1:28">
      <c r="A10" t="s">
        <v>16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0.120908448871133</v>
      </c>
      <c r="H10" t="s">
        <v>4</v>
      </c>
      <c r="I10">
        <v>0.97604057989129001</v>
      </c>
      <c r="J10" t="s">
        <v>5</v>
      </c>
      <c r="K10">
        <v>270.56176136654398</v>
      </c>
      <c r="L10" t="s">
        <v>6</v>
      </c>
      <c r="M10">
        <v>7.2786620372312596</v>
      </c>
      <c r="N10" t="s">
        <v>7</v>
      </c>
      <c r="O10">
        <v>1419</v>
      </c>
      <c r="P10" t="s">
        <v>17</v>
      </c>
      <c r="Q10">
        <v>0.74647433517489503</v>
      </c>
      <c r="R10" t="s">
        <v>10</v>
      </c>
      <c r="S10">
        <v>10347</v>
      </c>
      <c r="T10" t="s">
        <v>9</v>
      </c>
      <c r="U10">
        <v>12328</v>
      </c>
      <c r="V10" t="s">
        <v>8</v>
      </c>
      <c r="W10">
        <v>1317</v>
      </c>
      <c r="X10">
        <v>23992</v>
      </c>
      <c r="Y10">
        <f t="shared" si="0"/>
        <v>0.945106702234078</v>
      </c>
      <c r="Z10">
        <f t="shared" si="2"/>
        <v>76.47984628446865</v>
      </c>
      <c r="AA10">
        <f t="shared" si="1"/>
        <v>12.387645694464835</v>
      </c>
      <c r="AB10">
        <f t="shared" si="3"/>
        <v>6.8783691324262866E-3</v>
      </c>
    </row>
    <row r="11" spans="1:28">
      <c r="A11" t="s">
        <v>16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0.157033405165691</v>
      </c>
      <c r="H11" t="s">
        <v>4</v>
      </c>
      <c r="I11">
        <v>1.15226387299262</v>
      </c>
      <c r="J11" t="s">
        <v>5</v>
      </c>
      <c r="K11">
        <v>261.52189180739998</v>
      </c>
      <c r="L11" t="s">
        <v>6</v>
      </c>
      <c r="M11">
        <v>4.6055907480730802</v>
      </c>
      <c r="N11" t="s">
        <v>7</v>
      </c>
      <c r="O11">
        <v>1439</v>
      </c>
      <c r="P11" t="s">
        <v>17</v>
      </c>
      <c r="Q11">
        <v>0.84684721020986897</v>
      </c>
      <c r="R11" t="s">
        <v>10</v>
      </c>
      <c r="S11">
        <v>12101</v>
      </c>
      <c r="T11" t="s">
        <v>9</v>
      </c>
      <c r="U11">
        <v>10638</v>
      </c>
      <c r="V11" t="s">
        <v>8</v>
      </c>
      <c r="W11">
        <v>1253</v>
      </c>
      <c r="X11">
        <v>23992</v>
      </c>
      <c r="Y11">
        <f t="shared" si="0"/>
        <v>0.94777425808602866</v>
      </c>
      <c r="Z11">
        <f t="shared" si="2"/>
        <v>73.494208232916876</v>
      </c>
      <c r="AA11">
        <f t="shared" si="1"/>
        <v>13.628250337993265</v>
      </c>
      <c r="AB11">
        <f t="shared" si="3"/>
        <v>8.0073931410189012E-3</v>
      </c>
    </row>
    <row r="12" spans="1:28">
      <c r="K12">
        <f>AVERAGE(K2:K11)</f>
        <v>284.86072264716012</v>
      </c>
      <c r="M12">
        <f>AVERAGE(M2:M11)</f>
        <v>7.3240448417709576</v>
      </c>
      <c r="S12">
        <f>AVERAGE(S2:S11)</f>
        <v>10586.1</v>
      </c>
      <c r="U12">
        <f>AVERAGE(U2:U11)</f>
        <v>12091.4</v>
      </c>
      <c r="W12">
        <f>AVERAGE(W2:W11)</f>
        <v>1314.5</v>
      </c>
      <c r="Y12">
        <f>AVERAGE(Y2:Y11)</f>
        <v>0.94521090363454474</v>
      </c>
      <c r="Z12">
        <f>AVERAGE(Z2:Z11)</f>
        <v>75.800785919307145</v>
      </c>
      <c r="AA12">
        <f>AVERAGE(AA2:AA11)</f>
        <v>13.087291379165061</v>
      </c>
      <c r="AB12">
        <f>AVERAGE(AB2:AB11)</f>
        <v>7.1036874077742059E-3</v>
      </c>
    </row>
    <row r="13" spans="1:28">
      <c r="K13">
        <f>STDEV(K2:K11)</f>
        <v>33.745969589521927</v>
      </c>
      <c r="M13">
        <f>STDEV(M2:M11)</f>
        <v>1.8292084893889875</v>
      </c>
      <c r="S13">
        <f>STDEV(S2:S11)</f>
        <v>772.52665541930912</v>
      </c>
      <c r="U13">
        <f>STDEV(U2:U11)</f>
        <v>823.07137533077866</v>
      </c>
      <c r="W13">
        <f>STDEV(W2:W11)</f>
        <v>174.30704071965781</v>
      </c>
      <c r="Y13">
        <f>STDEV(Y2:Y11)</f>
        <v>7.2652151016862985E-3</v>
      </c>
      <c r="Z13">
        <f>STDEV(Z2:Z11)</f>
        <v>2.328531677127228</v>
      </c>
      <c r="AA13">
        <f>STDEV(AA2:AA11)</f>
        <v>0.99296505940683111</v>
      </c>
      <c r="AB13">
        <f>STDEV(AB2:AB11)</f>
        <v>5.997619683446346E-4</v>
      </c>
    </row>
    <row r="14" spans="1:28">
      <c r="K14">
        <f>CONFIDENCE(0.05,K13,10)</f>
        <v>20.915584311886494</v>
      </c>
      <c r="M14">
        <f>CONFIDENCE(0.05,M13,10)</f>
        <v>1.1337343347726256</v>
      </c>
      <c r="S14">
        <f>CONFIDENCE(0.05,S13,10)</f>
        <v>478.80818335174558</v>
      </c>
      <c r="U14">
        <f>CONFIDENCE(0.05,U13,10)</f>
        <v>510.13554966209989</v>
      </c>
      <c r="W14">
        <f>CONFIDENCE(0.05,W13,10)</f>
        <v>108.03463793375283</v>
      </c>
      <c r="Y14">
        <f>CONFIDENCE(0.05,Y13,10)</f>
        <v>4.5029442286492471E-3</v>
      </c>
      <c r="Z14">
        <f>CONFIDENCE(0.05,Z13,10)</f>
        <v>1.4432123660472651</v>
      </c>
      <c r="AA14">
        <f>CONFIDENCE(0.05,AA13,10)</f>
        <v>0.61543481107235776</v>
      </c>
      <c r="AB14">
        <f>CONFIDENCE(0.05,AB13,10)</f>
        <v>3.717294885452102E-4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4"/>
  <sheetViews>
    <sheetView topLeftCell="D1" workbookViewId="0">
      <selection activeCell="W12" sqref="W12:W14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13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9.4688106214864107E-2</v>
      </c>
      <c r="H2" t="s">
        <v>4</v>
      </c>
      <c r="I2">
        <v>0.64930319334706799</v>
      </c>
      <c r="J2" t="s">
        <v>5</v>
      </c>
      <c r="K2">
        <v>516.53658715112601</v>
      </c>
      <c r="L2" t="s">
        <v>6</v>
      </c>
      <c r="M2">
        <v>1.5224480538295699</v>
      </c>
      <c r="N2" t="s">
        <v>7</v>
      </c>
      <c r="O2">
        <v>1167</v>
      </c>
      <c r="P2" t="s">
        <v>17</v>
      </c>
      <c r="Q2">
        <v>0.38316130930129999</v>
      </c>
      <c r="R2" t="s">
        <v>10</v>
      </c>
      <c r="S2">
        <v>7111</v>
      </c>
      <c r="T2" t="s">
        <v>9</v>
      </c>
      <c r="U2">
        <v>8711</v>
      </c>
      <c r="V2" t="s">
        <v>8</v>
      </c>
      <c r="W2">
        <v>8170</v>
      </c>
      <c r="X2">
        <f>S2+U2+W2</f>
        <v>23992</v>
      </c>
      <c r="Y2">
        <f t="shared" ref="Y2:Y11" si="0">(S2+U2)/X2</f>
        <v>0.65946982327442483</v>
      </c>
      <c r="Z2">
        <f>Q2*100/I2</f>
        <v>59.011154300066899</v>
      </c>
      <c r="AA2">
        <f t="shared" ref="AA2:AA11" si="1">(G2/I2)*100</f>
        <v>14.58303411796884</v>
      </c>
      <c r="AB2">
        <f>I2*10/O2</f>
        <v>5.5638662668986115E-3</v>
      </c>
    </row>
    <row r="3" spans="1:28">
      <c r="A3" t="s">
        <v>13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9.4814129884070106E-2</v>
      </c>
      <c r="H3" t="s">
        <v>4</v>
      </c>
      <c r="I3">
        <v>0.63174207936372995</v>
      </c>
      <c r="J3" t="s">
        <v>5</v>
      </c>
      <c r="K3">
        <v>584.45405513071705</v>
      </c>
      <c r="L3" t="s">
        <v>6</v>
      </c>
      <c r="M3">
        <v>0.86528121674860303</v>
      </c>
      <c r="N3" t="s">
        <v>7</v>
      </c>
      <c r="O3">
        <v>1172</v>
      </c>
      <c r="P3" t="s">
        <v>17</v>
      </c>
      <c r="Q3">
        <v>0.35105580659186703</v>
      </c>
      <c r="R3" t="s">
        <v>10</v>
      </c>
      <c r="S3">
        <v>6861</v>
      </c>
      <c r="T3" t="s">
        <v>9</v>
      </c>
      <c r="U3">
        <v>8316</v>
      </c>
      <c r="V3" t="s">
        <v>8</v>
      </c>
      <c r="W3">
        <v>8815</v>
      </c>
      <c r="X3">
        <v>23992</v>
      </c>
      <c r="Y3">
        <f t="shared" si="0"/>
        <v>0.6325858619539847</v>
      </c>
      <c r="Z3">
        <f t="shared" ref="Z3:Z11" si="2">Q3*100/I3</f>
        <v>55.569482872731697</v>
      </c>
      <c r="AA3">
        <f t="shared" si="1"/>
        <v>15.008360687254491</v>
      </c>
      <c r="AB3">
        <f t="shared" ref="AB3:AB11" si="3">I3*10/O3</f>
        <v>5.3902907795540097E-3</v>
      </c>
    </row>
    <row r="4" spans="1:28">
      <c r="A4" t="s">
        <v>13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0.103929637178899</v>
      </c>
      <c r="H4" t="s">
        <v>4</v>
      </c>
      <c r="I4">
        <v>0.73753275445456701</v>
      </c>
      <c r="J4" t="s">
        <v>5</v>
      </c>
      <c r="K4">
        <v>498.98479823795498</v>
      </c>
      <c r="L4" t="s">
        <v>6</v>
      </c>
      <c r="M4">
        <v>0.82133012682656104</v>
      </c>
      <c r="N4" t="s">
        <v>7</v>
      </c>
      <c r="O4">
        <v>1195</v>
      </c>
      <c r="P4" t="s">
        <v>17</v>
      </c>
      <c r="Q4">
        <v>0.354693851542012</v>
      </c>
      <c r="R4" t="s">
        <v>10</v>
      </c>
      <c r="S4">
        <v>8053</v>
      </c>
      <c r="T4" t="s">
        <v>9</v>
      </c>
      <c r="U4">
        <v>7604</v>
      </c>
      <c r="V4" t="s">
        <v>8</v>
      </c>
      <c r="W4">
        <v>8335</v>
      </c>
      <c r="X4">
        <v>23992</v>
      </c>
      <c r="Y4">
        <f t="shared" si="0"/>
        <v>0.65259253084361457</v>
      </c>
      <c r="Z4">
        <f t="shared" si="2"/>
        <v>48.091945666104188</v>
      </c>
      <c r="AA4">
        <f t="shared" si="1"/>
        <v>14.091528349240415</v>
      </c>
      <c r="AB4">
        <f t="shared" si="3"/>
        <v>6.1718222130089295E-3</v>
      </c>
    </row>
    <row r="5" spans="1:28">
      <c r="A5" t="s">
        <v>13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7.6866517337945001E-2</v>
      </c>
      <c r="H5" t="s">
        <v>4</v>
      </c>
      <c r="I5">
        <v>0.39940858163103099</v>
      </c>
      <c r="J5" t="s">
        <v>5</v>
      </c>
      <c r="K5">
        <v>1206.9272199867401</v>
      </c>
      <c r="L5" t="s">
        <v>6</v>
      </c>
      <c r="M5">
        <v>2.2024087512189099</v>
      </c>
      <c r="N5" t="s">
        <v>7</v>
      </c>
      <c r="O5">
        <v>1114</v>
      </c>
      <c r="P5" t="s">
        <v>17</v>
      </c>
      <c r="Q5">
        <v>0.19221341633492001</v>
      </c>
      <c r="R5" t="s">
        <v>10</v>
      </c>
      <c r="S5">
        <v>4427</v>
      </c>
      <c r="T5" t="s">
        <v>9</v>
      </c>
      <c r="U5">
        <v>10185</v>
      </c>
      <c r="V5" t="s">
        <v>8</v>
      </c>
      <c r="W5">
        <v>9380</v>
      </c>
      <c r="X5">
        <v>23992</v>
      </c>
      <c r="Y5">
        <f t="shared" si="0"/>
        <v>0.60903634544848284</v>
      </c>
      <c r="Z5">
        <f t="shared" si="2"/>
        <v>48.124508379362894</v>
      </c>
      <c r="AA5">
        <f t="shared" si="1"/>
        <v>19.245084075072128</v>
      </c>
      <c r="AB5">
        <f t="shared" si="3"/>
        <v>3.5853553108710144E-3</v>
      </c>
    </row>
    <row r="6" spans="1:28">
      <c r="A6" t="s">
        <v>13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0.111665934338488</v>
      </c>
      <c r="H6" t="s">
        <v>4</v>
      </c>
      <c r="I6">
        <v>0.81569909761834203</v>
      </c>
      <c r="J6" t="s">
        <v>5</v>
      </c>
      <c r="K6">
        <v>477.22286274655397</v>
      </c>
      <c r="L6" t="s">
        <v>6</v>
      </c>
      <c r="M6">
        <v>0.81958160477313702</v>
      </c>
      <c r="N6" t="s">
        <v>7</v>
      </c>
      <c r="O6">
        <v>1332</v>
      </c>
      <c r="P6" t="s">
        <v>17</v>
      </c>
      <c r="Q6">
        <v>0.46171421722405698</v>
      </c>
      <c r="R6" t="s">
        <v>10</v>
      </c>
      <c r="S6">
        <v>8847</v>
      </c>
      <c r="T6" t="s">
        <v>9</v>
      </c>
      <c r="U6">
        <v>8522</v>
      </c>
      <c r="V6" t="s">
        <v>8</v>
      </c>
      <c r="W6">
        <v>6623</v>
      </c>
      <c r="X6">
        <v>23992</v>
      </c>
      <c r="Y6">
        <f t="shared" si="0"/>
        <v>0.72394964988329447</v>
      </c>
      <c r="Z6">
        <f t="shared" si="2"/>
        <v>56.60349736467267</v>
      </c>
      <c r="AA6">
        <f t="shared" si="1"/>
        <v>13.689598856309566</v>
      </c>
      <c r="AB6">
        <f t="shared" si="3"/>
        <v>6.1238670992368027E-3</v>
      </c>
    </row>
    <row r="7" spans="1:28">
      <c r="A7" t="s">
        <v>13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6.3192487337906902E-2</v>
      </c>
      <c r="H7" t="s">
        <v>4</v>
      </c>
      <c r="I7">
        <v>0.50955192815574202</v>
      </c>
      <c r="J7" t="s">
        <v>5</v>
      </c>
      <c r="K7">
        <v>523.43869499368498</v>
      </c>
      <c r="L7" t="s">
        <v>6</v>
      </c>
      <c r="M7">
        <v>0.814412211414276</v>
      </c>
      <c r="N7" t="s">
        <v>7</v>
      </c>
      <c r="O7">
        <v>1276</v>
      </c>
      <c r="P7" t="s">
        <v>17</v>
      </c>
      <c r="Q7">
        <v>0.29056542019633802</v>
      </c>
      <c r="R7" t="s">
        <v>10</v>
      </c>
      <c r="S7">
        <v>5637</v>
      </c>
      <c r="T7" t="s">
        <v>9</v>
      </c>
      <c r="U7">
        <v>11126</v>
      </c>
      <c r="V7" t="s">
        <v>8</v>
      </c>
      <c r="W7">
        <v>7229</v>
      </c>
      <c r="X7">
        <v>23992</v>
      </c>
      <c r="Y7">
        <f t="shared" si="0"/>
        <v>0.6986912304101367</v>
      </c>
      <c r="Z7">
        <f t="shared" si="2"/>
        <v>57.023711253140064</v>
      </c>
      <c r="AA7">
        <f t="shared" si="1"/>
        <v>12.40157947525074</v>
      </c>
      <c r="AB7">
        <f t="shared" si="3"/>
        <v>3.9933536689321474E-3</v>
      </c>
    </row>
    <row r="8" spans="1:28">
      <c r="A8" t="s">
        <v>13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9.37602277316405E-2</v>
      </c>
      <c r="H8" t="s">
        <v>4</v>
      </c>
      <c r="I8">
        <v>0.556330600747863</v>
      </c>
      <c r="J8" t="s">
        <v>5</v>
      </c>
      <c r="K8">
        <v>765.13906557613802</v>
      </c>
      <c r="L8" t="s">
        <v>6</v>
      </c>
      <c r="M8">
        <v>0.70195225487801405</v>
      </c>
      <c r="N8" t="s">
        <v>7</v>
      </c>
      <c r="O8">
        <v>1350</v>
      </c>
      <c r="P8" t="s">
        <v>17</v>
      </c>
      <c r="Q8">
        <v>0.33076663702624398</v>
      </c>
      <c r="R8" t="s">
        <v>10</v>
      </c>
      <c r="S8">
        <v>6119</v>
      </c>
      <c r="T8" t="s">
        <v>9</v>
      </c>
      <c r="U8">
        <v>10116</v>
      </c>
      <c r="V8" t="s">
        <v>8</v>
      </c>
      <c r="W8">
        <v>7757</v>
      </c>
      <c r="X8">
        <v>23992</v>
      </c>
      <c r="Y8">
        <f t="shared" si="0"/>
        <v>0.67668389463154388</v>
      </c>
      <c r="Z8">
        <f t="shared" si="2"/>
        <v>59.455050033487588</v>
      </c>
      <c r="AA8">
        <f t="shared" si="1"/>
        <v>16.853329226470859</v>
      </c>
      <c r="AB8">
        <f t="shared" si="3"/>
        <v>4.1209674129471336E-3</v>
      </c>
    </row>
    <row r="9" spans="1:28">
      <c r="A9" t="s">
        <v>13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8.7491887846875394E-2</v>
      </c>
      <c r="H9" t="s">
        <v>4</v>
      </c>
      <c r="I9">
        <v>0.59831624361031999</v>
      </c>
      <c r="J9" t="s">
        <v>5</v>
      </c>
      <c r="K9">
        <v>579.00596844130496</v>
      </c>
      <c r="L9" t="s">
        <v>6</v>
      </c>
      <c r="M9">
        <v>0.85432779485342702</v>
      </c>
      <c r="N9" t="s">
        <v>7</v>
      </c>
      <c r="O9">
        <v>1154</v>
      </c>
      <c r="P9" t="s">
        <v>17</v>
      </c>
      <c r="Q9">
        <v>0.32831197403503898</v>
      </c>
      <c r="R9" t="s">
        <v>10</v>
      </c>
      <c r="S9">
        <v>6577</v>
      </c>
      <c r="T9" t="s">
        <v>9</v>
      </c>
      <c r="U9">
        <v>7953</v>
      </c>
      <c r="V9" t="s">
        <v>8</v>
      </c>
      <c r="W9">
        <v>9462</v>
      </c>
      <c r="X9">
        <v>23992</v>
      </c>
      <c r="Y9">
        <f t="shared" si="0"/>
        <v>0.60561853951317102</v>
      </c>
      <c r="Z9">
        <f t="shared" si="2"/>
        <v>54.872649295623461</v>
      </c>
      <c r="AA9">
        <f t="shared" si="1"/>
        <v>14.623017305854455</v>
      </c>
      <c r="AB9">
        <f t="shared" si="3"/>
        <v>5.1847161491362214E-3</v>
      </c>
    </row>
    <row r="10" spans="1:28">
      <c r="A10" t="s">
        <v>13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6.9582985244428394E-2</v>
      </c>
      <c r="H10" t="s">
        <v>4</v>
      </c>
      <c r="I10">
        <v>0.45542749812683098</v>
      </c>
      <c r="J10" t="s">
        <v>5</v>
      </c>
      <c r="K10">
        <v>854.74414451494795</v>
      </c>
      <c r="L10" t="s">
        <v>6</v>
      </c>
      <c r="M10">
        <v>0.73855134050693505</v>
      </c>
      <c r="N10" t="s">
        <v>7</v>
      </c>
      <c r="O10">
        <v>1225</v>
      </c>
      <c r="P10" t="s">
        <v>17</v>
      </c>
      <c r="Q10">
        <v>0.26967869496514901</v>
      </c>
      <c r="R10" t="s">
        <v>10</v>
      </c>
      <c r="S10">
        <v>4963</v>
      </c>
      <c r="T10" t="s">
        <v>9</v>
      </c>
      <c r="U10">
        <v>10782</v>
      </c>
      <c r="V10" t="s">
        <v>8</v>
      </c>
      <c r="W10">
        <v>8247</v>
      </c>
      <c r="X10">
        <v>23992</v>
      </c>
      <c r="Y10">
        <f t="shared" si="0"/>
        <v>0.65626042014004671</v>
      </c>
      <c r="Z10">
        <f t="shared" si="2"/>
        <v>59.214407578447712</v>
      </c>
      <c r="AA10">
        <f t="shared" si="1"/>
        <v>15.278608676600019</v>
      </c>
      <c r="AB10">
        <f t="shared" si="3"/>
        <v>3.7177754949129058E-3</v>
      </c>
    </row>
    <row r="11" spans="1:28">
      <c r="A11" t="s">
        <v>13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4.3241200913770199E-2</v>
      </c>
      <c r="H11" t="s">
        <v>4</v>
      </c>
      <c r="I11">
        <v>0.48123975711665101</v>
      </c>
      <c r="J11" t="s">
        <v>5</v>
      </c>
      <c r="K11">
        <v>516.93273566014398</v>
      </c>
      <c r="L11" t="s">
        <v>6</v>
      </c>
      <c r="M11">
        <v>2.20647498704</v>
      </c>
      <c r="N11" t="s">
        <v>7</v>
      </c>
      <c r="O11">
        <v>1028</v>
      </c>
      <c r="P11" t="s">
        <v>17</v>
      </c>
      <c r="Q11">
        <v>0.205238066129945</v>
      </c>
      <c r="R11" t="s">
        <v>10</v>
      </c>
      <c r="S11">
        <v>5323</v>
      </c>
      <c r="T11" t="s">
        <v>9</v>
      </c>
      <c r="U11">
        <v>9871</v>
      </c>
      <c r="V11" t="s">
        <v>8</v>
      </c>
      <c r="W11">
        <v>8798</v>
      </c>
      <c r="X11">
        <v>23992</v>
      </c>
      <c r="Y11">
        <f t="shared" si="0"/>
        <v>0.63329443147715903</v>
      </c>
      <c r="Z11">
        <f t="shared" si="2"/>
        <v>42.647778595772984</v>
      </c>
      <c r="AA11">
        <f t="shared" si="1"/>
        <v>8.9853758494206595</v>
      </c>
      <c r="AB11">
        <f t="shared" si="3"/>
        <v>4.6813205945199516E-3</v>
      </c>
    </row>
    <row r="12" spans="1:28">
      <c r="K12">
        <f>AVERAGE(K2:K11)</f>
        <v>652.33861324393115</v>
      </c>
      <c r="M12">
        <f>AVERAGE(M2:M11)</f>
        <v>1.1546768342089435</v>
      </c>
      <c r="S12">
        <f>AVERAGE(S2:S11)</f>
        <v>6391.8</v>
      </c>
      <c r="U12">
        <f>AVERAGE(U2:U11)</f>
        <v>9318.6</v>
      </c>
      <c r="W12">
        <f>AVERAGE(W2:W11)</f>
        <v>8281.6</v>
      </c>
      <c r="Y12">
        <f>AVERAGE(Y2:Y11)</f>
        <v>0.65481827275758586</v>
      </c>
      <c r="Z12">
        <f>AVERAGE(Z2:Z11)</f>
        <v>54.061418533941016</v>
      </c>
      <c r="AA12">
        <f>AVERAGE(AA2:AA11)</f>
        <v>14.475951661944217</v>
      </c>
      <c r="AB12">
        <f>AVERAGE(AB2:AB11)</f>
        <v>4.8533334990017735E-3</v>
      </c>
    </row>
    <row r="13" spans="1:28">
      <c r="K13">
        <f>STDEV(K2:K11)</f>
        <v>230.65643123668013</v>
      </c>
      <c r="M13">
        <f>STDEV(M2:M11)</f>
        <v>0.59912393337888614</v>
      </c>
      <c r="S13">
        <f>STDEV(S2:S11)</f>
        <v>1384.3439521223693</v>
      </c>
      <c r="U13">
        <f>STDEV(U2:U11)</f>
        <v>1243.3623052924756</v>
      </c>
      <c r="W13">
        <f>STDEV(W2:W11)</f>
        <v>900.71825660290415</v>
      </c>
      <c r="Y13">
        <f>STDEV(Y2:Y11)</f>
        <v>3.7542441505621214E-2</v>
      </c>
      <c r="Z13">
        <f>STDEV(Z2:Z11)</f>
        <v>5.7683699071960302</v>
      </c>
      <c r="AA13">
        <f>STDEV(AA2:AA11)</f>
        <v>2.6785762264463608</v>
      </c>
      <c r="AB13">
        <f>STDEV(AB2:AB11)</f>
        <v>9.6944640629801693E-4</v>
      </c>
    </row>
    <row r="14" spans="1:28">
      <c r="K14">
        <f>CONFIDENCE(0.05,K13,10)</f>
        <v>142.95971024959306</v>
      </c>
      <c r="M14">
        <f>CONFIDENCE(0.05,M13,10)</f>
        <v>0.37133403764300271</v>
      </c>
      <c r="S14">
        <f>CONFIDENCE(0.05,S13,10)</f>
        <v>858.00950452630832</v>
      </c>
      <c r="U14">
        <f>CONFIDENCE(0.05,U13,10)</f>
        <v>770.62978017502405</v>
      </c>
      <c r="W14">
        <f>CONFIDENCE(0.05,W13,10)</f>
        <v>558.26070094850536</v>
      </c>
      <c r="Y14">
        <f>CONFIDENCE(0.05,Y13,10)</f>
        <v>2.3268618745768615E-2</v>
      </c>
      <c r="Z14">
        <f>CONFIDENCE(0.05,Z13,10)</f>
        <v>3.5752070129752243</v>
      </c>
      <c r="AA14">
        <f>CONFIDENCE(0.05,AA13,10)</f>
        <v>1.6601682388005528</v>
      </c>
      <c r="AB14">
        <f>CONFIDENCE(0.05,AB13,10)</f>
        <v>6.0085806670902048E-4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4"/>
  <sheetViews>
    <sheetView topLeftCell="F1" workbookViewId="0">
      <selection activeCell="K12" sqref="K12:AB12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0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0.23064913379632801</v>
      </c>
      <c r="H2" t="s">
        <v>4</v>
      </c>
      <c r="I2">
        <v>2.32754951416248</v>
      </c>
      <c r="J2" t="s">
        <v>5</v>
      </c>
      <c r="K2">
        <v>129.59378039898101</v>
      </c>
      <c r="L2" t="s">
        <v>6</v>
      </c>
      <c r="M2">
        <v>0.80218888415231204</v>
      </c>
      <c r="N2" t="s">
        <v>7</v>
      </c>
      <c r="O2">
        <v>1484</v>
      </c>
      <c r="P2" t="s">
        <v>17</v>
      </c>
      <c r="Q2">
        <v>1.2656757033753301</v>
      </c>
      <c r="R2" t="s">
        <v>10</v>
      </c>
      <c r="S2">
        <v>23992</v>
      </c>
      <c r="T2" t="s">
        <v>9</v>
      </c>
      <c r="U2">
        <v>0</v>
      </c>
      <c r="V2" t="s">
        <v>8</v>
      </c>
      <c r="W2">
        <v>0</v>
      </c>
      <c r="X2">
        <f>S2+U2+W2</f>
        <v>23992</v>
      </c>
      <c r="Y2">
        <f t="shared" ref="Y2:Y11" si="0">(S2+U2)/X2</f>
        <v>1</v>
      </c>
      <c r="Z2">
        <f>Q2*100/I2</f>
        <v>54.378035598128065</v>
      </c>
      <c r="AA2">
        <f t="shared" ref="AA2:AA11" si="1">(G2/I2)*100</f>
        <v>9.9095264093370865</v>
      </c>
      <c r="AB2">
        <f>I2*10/O2</f>
        <v>1.5684295917536929E-2</v>
      </c>
    </row>
    <row r="3" spans="1:28">
      <c r="A3" t="s">
        <v>0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0.23064913379632801</v>
      </c>
      <c r="H3" t="s">
        <v>4</v>
      </c>
      <c r="I3">
        <v>2.32754951416248</v>
      </c>
      <c r="J3" t="s">
        <v>5</v>
      </c>
      <c r="K3">
        <v>129.59378039898101</v>
      </c>
      <c r="L3" t="s">
        <v>6</v>
      </c>
      <c r="M3">
        <v>0.80218888415231204</v>
      </c>
      <c r="N3" t="s">
        <v>7</v>
      </c>
      <c r="O3">
        <v>1484</v>
      </c>
      <c r="P3" t="s">
        <v>17</v>
      </c>
      <c r="Q3">
        <v>1.2656757033753301</v>
      </c>
      <c r="R3" t="s">
        <v>10</v>
      </c>
      <c r="S3">
        <v>23992</v>
      </c>
      <c r="T3" t="s">
        <v>9</v>
      </c>
      <c r="U3">
        <v>0</v>
      </c>
      <c r="V3" t="s">
        <v>8</v>
      </c>
      <c r="W3">
        <v>0</v>
      </c>
      <c r="X3">
        <v>23992</v>
      </c>
      <c r="Y3">
        <f t="shared" si="0"/>
        <v>1</v>
      </c>
      <c r="Z3">
        <f t="shared" ref="Z3:Z11" si="2">Q3*100/I3</f>
        <v>54.378035598128065</v>
      </c>
      <c r="AA3">
        <f t="shared" si="1"/>
        <v>9.9095264093370865</v>
      </c>
      <c r="AB3">
        <f t="shared" ref="AB3:AB11" si="3">I3*10/O3</f>
        <v>1.5684295917536929E-2</v>
      </c>
    </row>
    <row r="4" spans="1:28">
      <c r="A4" t="s">
        <v>0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0.23064913379632801</v>
      </c>
      <c r="H4" t="s">
        <v>4</v>
      </c>
      <c r="I4">
        <v>2.32754951416248</v>
      </c>
      <c r="J4" t="s">
        <v>5</v>
      </c>
      <c r="K4">
        <v>129.59378039898101</v>
      </c>
      <c r="L4" t="s">
        <v>6</v>
      </c>
      <c r="M4">
        <v>0.80218888415231204</v>
      </c>
      <c r="N4" t="s">
        <v>7</v>
      </c>
      <c r="O4">
        <v>1484</v>
      </c>
      <c r="P4" t="s">
        <v>17</v>
      </c>
      <c r="Q4">
        <v>1.2656757033753301</v>
      </c>
      <c r="R4" t="s">
        <v>10</v>
      </c>
      <c r="S4">
        <v>23992</v>
      </c>
      <c r="T4" t="s">
        <v>9</v>
      </c>
      <c r="U4">
        <v>0</v>
      </c>
      <c r="V4" t="s">
        <v>8</v>
      </c>
      <c r="W4">
        <v>0</v>
      </c>
      <c r="X4">
        <v>23992</v>
      </c>
      <c r="Y4">
        <f t="shared" si="0"/>
        <v>1</v>
      </c>
      <c r="Z4">
        <f t="shared" si="2"/>
        <v>54.378035598128065</v>
      </c>
      <c r="AA4">
        <f t="shared" si="1"/>
        <v>9.9095264093370865</v>
      </c>
      <c r="AB4">
        <f t="shared" si="3"/>
        <v>1.5684295917536929E-2</v>
      </c>
    </row>
    <row r="5" spans="1:28">
      <c r="A5" t="s">
        <v>0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0.23064913379632801</v>
      </c>
      <c r="H5" t="s">
        <v>4</v>
      </c>
      <c r="I5">
        <v>2.32754951416248</v>
      </c>
      <c r="J5" t="s">
        <v>5</v>
      </c>
      <c r="K5">
        <v>129.59378039898101</v>
      </c>
      <c r="L5" t="s">
        <v>6</v>
      </c>
      <c r="M5">
        <v>0.80218888415231204</v>
      </c>
      <c r="N5" t="s">
        <v>7</v>
      </c>
      <c r="O5">
        <v>1484</v>
      </c>
      <c r="P5" t="s">
        <v>17</v>
      </c>
      <c r="Q5">
        <v>1.2656757033753301</v>
      </c>
      <c r="R5" t="s">
        <v>10</v>
      </c>
      <c r="S5">
        <v>23992</v>
      </c>
      <c r="T5" t="s">
        <v>9</v>
      </c>
      <c r="U5">
        <v>0</v>
      </c>
      <c r="V5" t="s">
        <v>8</v>
      </c>
      <c r="W5">
        <v>0</v>
      </c>
      <c r="X5">
        <v>23992</v>
      </c>
      <c r="Y5">
        <f t="shared" si="0"/>
        <v>1</v>
      </c>
      <c r="Z5">
        <f t="shared" si="2"/>
        <v>54.378035598128065</v>
      </c>
      <c r="AA5">
        <f t="shared" si="1"/>
        <v>9.9095264093370865</v>
      </c>
      <c r="AB5">
        <f t="shared" si="3"/>
        <v>1.5684295917536929E-2</v>
      </c>
    </row>
    <row r="6" spans="1:28">
      <c r="A6" t="s">
        <v>0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0.23064913379632801</v>
      </c>
      <c r="H6" t="s">
        <v>4</v>
      </c>
      <c r="I6">
        <v>2.32754951416248</v>
      </c>
      <c r="J6" t="s">
        <v>5</v>
      </c>
      <c r="K6">
        <v>129.59378039898101</v>
      </c>
      <c r="L6" t="s">
        <v>6</v>
      </c>
      <c r="M6">
        <v>0.80218888415231204</v>
      </c>
      <c r="N6" t="s">
        <v>7</v>
      </c>
      <c r="O6">
        <v>1484</v>
      </c>
      <c r="P6" t="s">
        <v>17</v>
      </c>
      <c r="Q6">
        <v>1.2656757033753301</v>
      </c>
      <c r="R6" t="s">
        <v>10</v>
      </c>
      <c r="S6">
        <v>23992</v>
      </c>
      <c r="T6" t="s">
        <v>9</v>
      </c>
      <c r="U6">
        <v>0</v>
      </c>
      <c r="V6" t="s">
        <v>8</v>
      </c>
      <c r="W6">
        <v>0</v>
      </c>
      <c r="X6">
        <v>23992</v>
      </c>
      <c r="Y6">
        <f t="shared" si="0"/>
        <v>1</v>
      </c>
      <c r="Z6">
        <f t="shared" si="2"/>
        <v>54.378035598128065</v>
      </c>
      <c r="AA6">
        <f t="shared" si="1"/>
        <v>9.9095264093370865</v>
      </c>
      <c r="AB6">
        <f t="shared" si="3"/>
        <v>1.5684295917536929E-2</v>
      </c>
    </row>
    <row r="7" spans="1:28">
      <c r="A7" t="s">
        <v>0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0.23064913379632801</v>
      </c>
      <c r="H7" t="s">
        <v>4</v>
      </c>
      <c r="I7">
        <v>2.32754951416248</v>
      </c>
      <c r="J7" t="s">
        <v>5</v>
      </c>
      <c r="K7">
        <v>129.59378039898101</v>
      </c>
      <c r="L7" t="s">
        <v>6</v>
      </c>
      <c r="M7">
        <v>0.80218888415231204</v>
      </c>
      <c r="N7" t="s">
        <v>7</v>
      </c>
      <c r="O7">
        <v>1484</v>
      </c>
      <c r="P7" t="s">
        <v>17</v>
      </c>
      <c r="Q7">
        <v>1.2656757033753301</v>
      </c>
      <c r="R7" t="s">
        <v>10</v>
      </c>
      <c r="S7">
        <v>23992</v>
      </c>
      <c r="T7" t="s">
        <v>9</v>
      </c>
      <c r="U7">
        <v>0</v>
      </c>
      <c r="V7" t="s">
        <v>8</v>
      </c>
      <c r="W7">
        <v>0</v>
      </c>
      <c r="X7">
        <v>23992</v>
      </c>
      <c r="Y7">
        <f t="shared" si="0"/>
        <v>1</v>
      </c>
      <c r="Z7">
        <f t="shared" si="2"/>
        <v>54.378035598128065</v>
      </c>
      <c r="AA7">
        <f t="shared" si="1"/>
        <v>9.9095264093370865</v>
      </c>
      <c r="AB7">
        <f t="shared" si="3"/>
        <v>1.5684295917536929E-2</v>
      </c>
    </row>
    <row r="8" spans="1:28">
      <c r="A8" t="s">
        <v>0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0.23064913379632801</v>
      </c>
      <c r="H8" t="s">
        <v>4</v>
      </c>
      <c r="I8">
        <v>2.32754951416248</v>
      </c>
      <c r="J8" t="s">
        <v>5</v>
      </c>
      <c r="K8">
        <v>129.59378039898101</v>
      </c>
      <c r="L8" t="s">
        <v>6</v>
      </c>
      <c r="M8">
        <v>0.80218888415231204</v>
      </c>
      <c r="N8" t="s">
        <v>7</v>
      </c>
      <c r="O8">
        <v>1484</v>
      </c>
      <c r="P8" t="s">
        <v>17</v>
      </c>
      <c r="Q8">
        <v>1.2656757033753301</v>
      </c>
      <c r="R8" t="s">
        <v>10</v>
      </c>
      <c r="S8">
        <v>23992</v>
      </c>
      <c r="T8" t="s">
        <v>9</v>
      </c>
      <c r="U8">
        <v>0</v>
      </c>
      <c r="V8" t="s">
        <v>8</v>
      </c>
      <c r="W8">
        <v>0</v>
      </c>
      <c r="X8">
        <v>23992</v>
      </c>
      <c r="Y8">
        <f t="shared" si="0"/>
        <v>1</v>
      </c>
      <c r="Z8">
        <f t="shared" si="2"/>
        <v>54.378035598128065</v>
      </c>
      <c r="AA8">
        <f t="shared" si="1"/>
        <v>9.9095264093370865</v>
      </c>
      <c r="AB8">
        <f t="shared" si="3"/>
        <v>1.5684295917536929E-2</v>
      </c>
    </row>
    <row r="9" spans="1:28">
      <c r="A9" t="s">
        <v>0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0.23064913379632801</v>
      </c>
      <c r="H9" t="s">
        <v>4</v>
      </c>
      <c r="I9">
        <v>2.32754951416248</v>
      </c>
      <c r="J9" t="s">
        <v>5</v>
      </c>
      <c r="K9">
        <v>129.59378039898101</v>
      </c>
      <c r="L9" t="s">
        <v>6</v>
      </c>
      <c r="M9">
        <v>0.80218888415231204</v>
      </c>
      <c r="N9" t="s">
        <v>7</v>
      </c>
      <c r="O9">
        <v>1484</v>
      </c>
      <c r="P9" t="s">
        <v>17</v>
      </c>
      <c r="Q9">
        <v>1.2656757033753301</v>
      </c>
      <c r="R9" t="s">
        <v>10</v>
      </c>
      <c r="S9">
        <v>23992</v>
      </c>
      <c r="T9" t="s">
        <v>9</v>
      </c>
      <c r="U9">
        <v>0</v>
      </c>
      <c r="V9" t="s">
        <v>8</v>
      </c>
      <c r="W9">
        <v>0</v>
      </c>
      <c r="X9">
        <v>23992</v>
      </c>
      <c r="Y9">
        <f t="shared" si="0"/>
        <v>1</v>
      </c>
      <c r="Z9">
        <f t="shared" si="2"/>
        <v>54.378035598128065</v>
      </c>
      <c r="AA9">
        <f t="shared" si="1"/>
        <v>9.9095264093370865</v>
      </c>
      <c r="AB9">
        <f t="shared" si="3"/>
        <v>1.5684295917536929E-2</v>
      </c>
    </row>
    <row r="10" spans="1:28">
      <c r="A10" t="s">
        <v>0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0.23064913379632801</v>
      </c>
      <c r="H10" t="s">
        <v>4</v>
      </c>
      <c r="I10">
        <v>2.32754951416248</v>
      </c>
      <c r="J10" t="s">
        <v>5</v>
      </c>
      <c r="K10">
        <v>129.59378039898101</v>
      </c>
      <c r="L10" t="s">
        <v>6</v>
      </c>
      <c r="M10">
        <v>0.80218888415231204</v>
      </c>
      <c r="N10" t="s">
        <v>7</v>
      </c>
      <c r="O10">
        <v>1484</v>
      </c>
      <c r="P10" t="s">
        <v>17</v>
      </c>
      <c r="Q10">
        <v>1.2656757033753301</v>
      </c>
      <c r="R10" t="s">
        <v>10</v>
      </c>
      <c r="S10">
        <v>23992</v>
      </c>
      <c r="T10" t="s">
        <v>9</v>
      </c>
      <c r="U10">
        <v>0</v>
      </c>
      <c r="V10" t="s">
        <v>8</v>
      </c>
      <c r="W10">
        <v>0</v>
      </c>
      <c r="X10">
        <v>23992</v>
      </c>
      <c r="Y10">
        <f t="shared" si="0"/>
        <v>1</v>
      </c>
      <c r="Z10">
        <f t="shared" si="2"/>
        <v>54.378035598128065</v>
      </c>
      <c r="AA10">
        <f t="shared" si="1"/>
        <v>9.9095264093370865</v>
      </c>
      <c r="AB10">
        <f t="shared" si="3"/>
        <v>1.5684295917536929E-2</v>
      </c>
    </row>
    <row r="11" spans="1:28">
      <c r="A11" t="s">
        <v>0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0.23064913379632801</v>
      </c>
      <c r="H11" t="s">
        <v>4</v>
      </c>
      <c r="I11">
        <v>2.32754951416248</v>
      </c>
      <c r="J11" t="s">
        <v>5</v>
      </c>
      <c r="K11">
        <v>129.59378039898101</v>
      </c>
      <c r="L11" t="s">
        <v>6</v>
      </c>
      <c r="M11">
        <v>0.80218888415231204</v>
      </c>
      <c r="N11" t="s">
        <v>7</v>
      </c>
      <c r="O11">
        <v>1484</v>
      </c>
      <c r="P11" t="s">
        <v>17</v>
      </c>
      <c r="Q11">
        <v>1.2656757033753301</v>
      </c>
      <c r="R11" t="s">
        <v>10</v>
      </c>
      <c r="S11">
        <v>23992</v>
      </c>
      <c r="T11" t="s">
        <v>9</v>
      </c>
      <c r="U11">
        <v>0</v>
      </c>
      <c r="V11" t="s">
        <v>8</v>
      </c>
      <c r="W11">
        <v>0</v>
      </c>
      <c r="X11">
        <v>23992</v>
      </c>
      <c r="Y11">
        <f t="shared" si="0"/>
        <v>1</v>
      </c>
      <c r="Z11">
        <f t="shared" si="2"/>
        <v>54.378035598128065</v>
      </c>
      <c r="AA11">
        <f t="shared" si="1"/>
        <v>9.9095264093370865</v>
      </c>
      <c r="AB11">
        <f t="shared" si="3"/>
        <v>1.5684295917536929E-2</v>
      </c>
    </row>
    <row r="12" spans="1:28">
      <c r="K12">
        <f>AVERAGE(K2:K11)</f>
        <v>129.59378039898098</v>
      </c>
      <c r="M12">
        <f>AVERAGE(M2:M11)</f>
        <v>0.80218888415231215</v>
      </c>
      <c r="Y12">
        <f>AVERAGE(Y2:Y11)</f>
        <v>1</v>
      </c>
      <c r="Z12">
        <f>AVERAGE(Z2:Z11)</f>
        <v>54.378035598128065</v>
      </c>
      <c r="AA12">
        <f>AVERAGE(AA2:AA11)</f>
        <v>9.9095264093370883</v>
      </c>
      <c r="AB12">
        <f>AVERAGE(AB2:AB11)</f>
        <v>1.5684295917536926E-2</v>
      </c>
    </row>
    <row r="13" spans="1:28">
      <c r="K13">
        <f>STDEV(K2:K11)</f>
        <v>2.995911226518785E-14</v>
      </c>
      <c r="M13">
        <f>STDEV(M2:M11)</f>
        <v>1.1702778228589004E-16</v>
      </c>
      <c r="Y13">
        <f>STDEV(Y2:Y11)</f>
        <v>0</v>
      </c>
      <c r="Z13">
        <f>STDEV(Z2:Z11)</f>
        <v>0</v>
      </c>
      <c r="AA13">
        <f>STDEV(AA2:AA11)</f>
        <v>1.8724445165742407E-15</v>
      </c>
      <c r="AB13">
        <f>STDEV(AB2:AB11)</f>
        <v>3.6571181964340638E-18</v>
      </c>
    </row>
    <row r="14" spans="1:28">
      <c r="K14">
        <f>CONFIDENCE(0.05,K13,10)</f>
        <v>1.8568508954218088E-14</v>
      </c>
      <c r="M14">
        <f>CONFIDENCE(0.05,M13,10)</f>
        <v>7.2533238102414408E-17</v>
      </c>
      <c r="Y14" t="e">
        <f>CONFIDENCE(0.05,Y13,10)</f>
        <v>#NUM!</v>
      </c>
      <c r="Z14" t="e">
        <f>CONFIDENCE(0.05,Z13,10)</f>
        <v>#NUM!</v>
      </c>
      <c r="AA14">
        <f>CONFIDENCE(0.05,AA13,10)</f>
        <v>1.1605318096386305E-15</v>
      </c>
      <c r="AB14">
        <f>CONFIDENCE(0.05,AB13,10)</f>
        <v>2.2666636907004502E-18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4"/>
  <sheetViews>
    <sheetView topLeftCell="F1" workbookViewId="0">
      <selection activeCell="W12" sqref="W12:W14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11</v>
      </c>
      <c r="B2" t="s">
        <v>1</v>
      </c>
      <c r="C2">
        <v>122</v>
      </c>
      <c r="D2" t="s">
        <v>2</v>
      </c>
      <c r="E2">
        <v>56</v>
      </c>
      <c r="F2" t="s">
        <v>3</v>
      </c>
      <c r="G2">
        <v>1.67561433283662E-2</v>
      </c>
      <c r="H2" t="s">
        <v>4</v>
      </c>
      <c r="I2">
        <v>0.122824109876896</v>
      </c>
      <c r="J2" t="s">
        <v>5</v>
      </c>
      <c r="K2">
        <v>2706.4594567812201</v>
      </c>
      <c r="L2" t="s">
        <v>6</v>
      </c>
      <c r="M2">
        <v>5.66328773596031</v>
      </c>
      <c r="N2" t="s">
        <v>7</v>
      </c>
      <c r="O2">
        <v>603</v>
      </c>
      <c r="P2" t="s">
        <v>17</v>
      </c>
      <c r="Q2">
        <v>3.2049287026878398E-2</v>
      </c>
      <c r="R2" t="s">
        <v>10</v>
      </c>
      <c r="S2">
        <v>1406</v>
      </c>
      <c r="T2" t="s">
        <v>9</v>
      </c>
      <c r="U2">
        <v>1820</v>
      </c>
      <c r="V2" t="s">
        <v>8</v>
      </c>
      <c r="W2">
        <v>20766</v>
      </c>
      <c r="X2">
        <f>S2+U2+W2</f>
        <v>23992</v>
      </c>
      <c r="Y2">
        <f t="shared" ref="Y2" si="0">(S2+U2)/X2</f>
        <v>0.13446148716238746</v>
      </c>
      <c r="Z2">
        <f>Q2*100/I2</f>
        <v>26.093644854418823</v>
      </c>
      <c r="AA2">
        <f t="shared" ref="AA2" si="1">(G2/I2)*100</f>
        <v>13.642389385244091</v>
      </c>
      <c r="AB2">
        <f>I2*10/O2</f>
        <v>2.0368840775604642E-3</v>
      </c>
    </row>
    <row r="3" spans="1:28">
      <c r="A3" t="s">
        <v>11</v>
      </c>
      <c r="B3" t="s">
        <v>1</v>
      </c>
      <c r="C3">
        <v>142</v>
      </c>
      <c r="D3" t="s">
        <v>2</v>
      </c>
      <c r="E3">
        <v>69</v>
      </c>
      <c r="F3" t="s">
        <v>3</v>
      </c>
      <c r="G3">
        <v>1.83161469364682E-2</v>
      </c>
      <c r="H3" t="s">
        <v>4</v>
      </c>
      <c r="I3">
        <v>0.17154234828280701</v>
      </c>
      <c r="J3" t="s">
        <v>5</v>
      </c>
      <c r="K3">
        <v>2777.3763851164399</v>
      </c>
      <c r="L3" t="s">
        <v>6</v>
      </c>
      <c r="M3">
        <v>3.7334050187399801</v>
      </c>
      <c r="N3" t="s">
        <v>7</v>
      </c>
      <c r="O3">
        <v>831</v>
      </c>
      <c r="P3" t="s">
        <v>17</v>
      </c>
      <c r="Q3">
        <v>3.6748492450566599E-2</v>
      </c>
      <c r="R3" t="s">
        <v>10</v>
      </c>
      <c r="S3">
        <v>1963</v>
      </c>
      <c r="T3" t="s">
        <v>9</v>
      </c>
      <c r="U3">
        <v>2662</v>
      </c>
      <c r="V3" t="s">
        <v>8</v>
      </c>
      <c r="W3">
        <v>19367</v>
      </c>
      <c r="X3">
        <f t="shared" ref="X3:X11" si="2">S3+U3+W3</f>
        <v>23992</v>
      </c>
      <c r="Y3">
        <f t="shared" ref="Y3:Y11" si="3">(S3+U3)/X3</f>
        <v>0.1927725908636212</v>
      </c>
      <c r="Z3">
        <f t="shared" ref="Z3:Z11" si="4">Q3*100/I3</f>
        <v>21.422402583636398</v>
      </c>
      <c r="AA3">
        <f t="shared" ref="AA3:AA11" si="5">(G3/I3)*100</f>
        <v>10.677332518657117</v>
      </c>
      <c r="AB3">
        <f t="shared" ref="AB3:AB11" si="6">I3*10/O3</f>
        <v>2.0642881863153673E-3</v>
      </c>
    </row>
    <row r="4" spans="1:28">
      <c r="A4" t="s">
        <v>11</v>
      </c>
      <c r="B4" t="s">
        <v>1</v>
      </c>
      <c r="C4">
        <v>134</v>
      </c>
      <c r="D4" t="s">
        <v>2</v>
      </c>
      <c r="E4">
        <v>69</v>
      </c>
      <c r="F4" t="s">
        <v>3</v>
      </c>
      <c r="G4">
        <v>2.57822388828736E-2</v>
      </c>
      <c r="H4" t="s">
        <v>4</v>
      </c>
      <c r="I4">
        <v>0.16061131347480501</v>
      </c>
      <c r="J4" t="s">
        <v>5</v>
      </c>
      <c r="K4">
        <v>2938.6796456961101</v>
      </c>
      <c r="L4" t="s">
        <v>6</v>
      </c>
      <c r="M4">
        <v>4.2821109946131104</v>
      </c>
      <c r="N4" t="s">
        <v>7</v>
      </c>
      <c r="O4">
        <v>761</v>
      </c>
      <c r="P4" t="s">
        <v>17</v>
      </c>
      <c r="Q4">
        <v>4.5104029511080598E-2</v>
      </c>
      <c r="R4" t="s">
        <v>10</v>
      </c>
      <c r="S4">
        <v>1839</v>
      </c>
      <c r="T4" t="s">
        <v>9</v>
      </c>
      <c r="U4">
        <v>2126</v>
      </c>
      <c r="V4" t="s">
        <v>8</v>
      </c>
      <c r="W4">
        <v>20027</v>
      </c>
      <c r="X4">
        <f t="shared" si="2"/>
        <v>23992</v>
      </c>
      <c r="Y4">
        <f t="shared" si="3"/>
        <v>0.16526342114038012</v>
      </c>
      <c r="Z4">
        <f t="shared" si="4"/>
        <v>28.082722527610759</v>
      </c>
      <c r="AA4">
        <f t="shared" si="5"/>
        <v>16.052567110671216</v>
      </c>
      <c r="AB4">
        <f t="shared" si="6"/>
        <v>2.1105297434271357E-3</v>
      </c>
    </row>
    <row r="5" spans="1:28">
      <c r="A5" t="s">
        <v>11</v>
      </c>
      <c r="B5" t="s">
        <v>1</v>
      </c>
      <c r="C5">
        <v>137</v>
      </c>
      <c r="D5" t="s">
        <v>2</v>
      </c>
      <c r="E5">
        <v>62</v>
      </c>
      <c r="F5" t="s">
        <v>3</v>
      </c>
      <c r="G5">
        <v>1.74621250539241E-2</v>
      </c>
      <c r="H5" t="s">
        <v>4</v>
      </c>
      <c r="I5">
        <v>0.153413749299493</v>
      </c>
      <c r="J5" t="s">
        <v>5</v>
      </c>
      <c r="K5">
        <v>3380.0270698055801</v>
      </c>
      <c r="L5" t="s">
        <v>6</v>
      </c>
      <c r="M5">
        <v>2.4919283232513099</v>
      </c>
      <c r="N5" t="s">
        <v>7</v>
      </c>
      <c r="O5">
        <v>840</v>
      </c>
      <c r="P5" t="s">
        <v>17</v>
      </c>
      <c r="Q5">
        <v>3.0619247947391001E-2</v>
      </c>
      <c r="R5" t="s">
        <v>10</v>
      </c>
      <c r="S5">
        <v>1751</v>
      </c>
      <c r="T5" t="s">
        <v>9</v>
      </c>
      <c r="U5">
        <v>2823</v>
      </c>
      <c r="V5" t="s">
        <v>8</v>
      </c>
      <c r="W5">
        <v>19418</v>
      </c>
      <c r="X5">
        <f t="shared" si="2"/>
        <v>23992</v>
      </c>
      <c r="Y5">
        <f t="shared" si="3"/>
        <v>0.19064688229409804</v>
      </c>
      <c r="Z5">
        <f t="shared" si="4"/>
        <v>19.958607417654836</v>
      </c>
      <c r="AA5">
        <f t="shared" si="5"/>
        <v>11.382372918762771</v>
      </c>
      <c r="AB5">
        <f t="shared" si="6"/>
        <v>1.8263541583272978E-3</v>
      </c>
    </row>
    <row r="6" spans="1:28">
      <c r="A6" t="s">
        <v>11</v>
      </c>
      <c r="B6" t="s">
        <v>1</v>
      </c>
      <c r="C6">
        <v>144</v>
      </c>
      <c r="D6" t="s">
        <v>2</v>
      </c>
      <c r="E6">
        <v>85</v>
      </c>
      <c r="F6" t="s">
        <v>3</v>
      </c>
      <c r="G6">
        <v>3.6814749870514099E-2</v>
      </c>
      <c r="H6" t="s">
        <v>4</v>
      </c>
      <c r="I6">
        <v>0.20405179981534299</v>
      </c>
      <c r="J6" t="s">
        <v>5</v>
      </c>
      <c r="K6">
        <v>2668.6188482635598</v>
      </c>
      <c r="L6" t="s">
        <v>6</v>
      </c>
      <c r="M6">
        <v>6.2529185784407</v>
      </c>
      <c r="N6" t="s">
        <v>7</v>
      </c>
      <c r="O6">
        <v>807</v>
      </c>
      <c r="P6" t="s">
        <v>17</v>
      </c>
      <c r="Q6">
        <v>5.5585296359889402E-2</v>
      </c>
      <c r="R6" t="s">
        <v>10</v>
      </c>
      <c r="S6">
        <v>2327</v>
      </c>
      <c r="T6" t="s">
        <v>9</v>
      </c>
      <c r="U6">
        <v>2916</v>
      </c>
      <c r="V6" t="s">
        <v>8</v>
      </c>
      <c r="W6">
        <v>18749</v>
      </c>
      <c r="X6">
        <f t="shared" si="2"/>
        <v>23992</v>
      </c>
      <c r="Y6">
        <f t="shared" si="3"/>
        <v>0.21853117705901967</v>
      </c>
      <c r="Z6">
        <f t="shared" si="4"/>
        <v>27.240777297819182</v>
      </c>
      <c r="AA6">
        <f t="shared" si="5"/>
        <v>18.041864812674856</v>
      </c>
      <c r="AB6">
        <f t="shared" si="6"/>
        <v>2.5285229221232094E-3</v>
      </c>
    </row>
    <row r="7" spans="1:28">
      <c r="A7" t="s">
        <v>11</v>
      </c>
      <c r="B7" t="s">
        <v>1</v>
      </c>
      <c r="C7">
        <v>146</v>
      </c>
      <c r="D7" t="s">
        <v>2</v>
      </c>
      <c r="E7">
        <v>68</v>
      </c>
      <c r="F7" t="s">
        <v>3</v>
      </c>
      <c r="G7">
        <v>2.3088070393231401E-2</v>
      </c>
      <c r="H7" t="s">
        <v>4</v>
      </c>
      <c r="I7">
        <v>0.16680468184296199</v>
      </c>
      <c r="J7" t="s">
        <v>5</v>
      </c>
      <c r="K7">
        <v>2532.2836390221901</v>
      </c>
      <c r="L7" t="s">
        <v>6</v>
      </c>
      <c r="M7">
        <v>4.0330430003920297</v>
      </c>
      <c r="N7" t="s">
        <v>7</v>
      </c>
      <c r="O7">
        <v>715</v>
      </c>
      <c r="P7" t="s">
        <v>17</v>
      </c>
      <c r="Q7">
        <v>4.3486824888483801E-2</v>
      </c>
      <c r="R7" t="s">
        <v>10</v>
      </c>
      <c r="S7">
        <v>1906</v>
      </c>
      <c r="T7" t="s">
        <v>9</v>
      </c>
      <c r="U7">
        <v>3435</v>
      </c>
      <c r="V7" t="s">
        <v>8</v>
      </c>
      <c r="W7">
        <v>18651</v>
      </c>
      <c r="X7">
        <f t="shared" si="2"/>
        <v>23992</v>
      </c>
      <c r="Y7">
        <f t="shared" si="3"/>
        <v>0.22261587195731911</v>
      </c>
      <c r="Z7">
        <f t="shared" si="4"/>
        <v>26.070506180050991</v>
      </c>
      <c r="AA7">
        <f t="shared" si="5"/>
        <v>13.841380312674694</v>
      </c>
      <c r="AB7">
        <f t="shared" si="6"/>
        <v>2.3329326131882799E-3</v>
      </c>
    </row>
    <row r="8" spans="1:28">
      <c r="A8" t="s">
        <v>11</v>
      </c>
      <c r="B8" t="s">
        <v>1</v>
      </c>
      <c r="C8">
        <v>144</v>
      </c>
      <c r="D8" t="s">
        <v>2</v>
      </c>
      <c r="E8">
        <v>90</v>
      </c>
      <c r="F8" t="s">
        <v>3</v>
      </c>
      <c r="G8">
        <v>2.3283028857509099E-2</v>
      </c>
      <c r="H8" t="s">
        <v>4</v>
      </c>
      <c r="I8">
        <v>0.13793556826939399</v>
      </c>
      <c r="J8" t="s">
        <v>5</v>
      </c>
      <c r="K8">
        <v>4147.5025741843301</v>
      </c>
      <c r="L8" t="s">
        <v>6</v>
      </c>
      <c r="M8">
        <v>3.1418138924105201</v>
      </c>
      <c r="N8" t="s">
        <v>7</v>
      </c>
      <c r="O8">
        <v>788</v>
      </c>
      <c r="P8" t="s">
        <v>17</v>
      </c>
      <c r="Q8">
        <v>3.7126109675174102E-2</v>
      </c>
      <c r="R8" t="s">
        <v>10</v>
      </c>
      <c r="S8">
        <v>1568</v>
      </c>
      <c r="T8" t="s">
        <v>9</v>
      </c>
      <c r="U8">
        <v>2796</v>
      </c>
      <c r="V8" t="s">
        <v>8</v>
      </c>
      <c r="W8">
        <v>19628</v>
      </c>
      <c r="X8">
        <f t="shared" si="2"/>
        <v>23992</v>
      </c>
      <c r="Y8">
        <f t="shared" si="3"/>
        <v>0.18189396465488497</v>
      </c>
      <c r="Z8">
        <f t="shared" si="4"/>
        <v>26.915544801805755</v>
      </c>
      <c r="AA8">
        <f t="shared" si="5"/>
        <v>16.879641088683059</v>
      </c>
      <c r="AB8">
        <f t="shared" si="6"/>
        <v>1.7504513739770812E-3</v>
      </c>
    </row>
    <row r="9" spans="1:28">
      <c r="B9" t="s">
        <v>1</v>
      </c>
      <c r="C9">
        <v>133</v>
      </c>
      <c r="D9" t="s">
        <v>2</v>
      </c>
      <c r="E9">
        <v>64</v>
      </c>
      <c r="F9" t="s">
        <v>3</v>
      </c>
      <c r="G9">
        <v>1.7842282481137901E-2</v>
      </c>
      <c r="H9" t="s">
        <v>4</v>
      </c>
      <c r="I9">
        <v>0.12526390219488501</v>
      </c>
      <c r="J9" t="s">
        <v>5</v>
      </c>
      <c r="K9">
        <v>3175.16573314984</v>
      </c>
      <c r="L9" t="s">
        <v>6</v>
      </c>
      <c r="M9">
        <v>4.3079709673043798</v>
      </c>
      <c r="N9" t="s">
        <v>7</v>
      </c>
      <c r="O9">
        <v>692</v>
      </c>
      <c r="P9" t="s">
        <v>17</v>
      </c>
      <c r="Q9">
        <v>3.3216404835397499E-2</v>
      </c>
      <c r="R9" t="s">
        <v>10</v>
      </c>
      <c r="S9">
        <v>1433</v>
      </c>
      <c r="T9" t="s">
        <v>9</v>
      </c>
      <c r="U9">
        <v>1961</v>
      </c>
      <c r="V9" t="s">
        <v>8</v>
      </c>
      <c r="W9">
        <v>20598</v>
      </c>
      <c r="X9">
        <f t="shared" si="2"/>
        <v>23992</v>
      </c>
      <c r="Y9">
        <f t="shared" si="3"/>
        <v>0.14146382127375792</v>
      </c>
      <c r="Z9">
        <f t="shared" si="4"/>
        <v>26.517140415855454</v>
      </c>
      <c r="AA9">
        <f t="shared" si="5"/>
        <v>14.243754320681276</v>
      </c>
      <c r="AB9">
        <f t="shared" si="6"/>
        <v>1.8101719970359106E-3</v>
      </c>
    </row>
    <row r="10" spans="1:28">
      <c r="B10" t="s">
        <v>1</v>
      </c>
      <c r="C10">
        <v>141</v>
      </c>
      <c r="D10" t="s">
        <v>2</v>
      </c>
      <c r="E10">
        <v>75</v>
      </c>
      <c r="F10" t="s">
        <v>3</v>
      </c>
      <c r="G10">
        <v>2.6241504233535301E-2</v>
      </c>
      <c r="H10" t="s">
        <v>4</v>
      </c>
      <c r="I10">
        <v>0.159606968023741</v>
      </c>
      <c r="J10" t="s">
        <v>5</v>
      </c>
      <c r="K10">
        <v>3131.8662387127802</v>
      </c>
      <c r="L10" t="s">
        <v>6</v>
      </c>
      <c r="M10">
        <v>6.9661522455622897</v>
      </c>
      <c r="N10" t="s">
        <v>7</v>
      </c>
      <c r="O10">
        <v>813</v>
      </c>
      <c r="P10" t="s">
        <v>17</v>
      </c>
      <c r="Q10">
        <v>4.76494474659266E-2</v>
      </c>
      <c r="R10" t="s">
        <v>10</v>
      </c>
      <c r="S10">
        <v>1819</v>
      </c>
      <c r="T10" t="s">
        <v>9</v>
      </c>
      <c r="U10">
        <v>2958</v>
      </c>
      <c r="V10" t="s">
        <v>8</v>
      </c>
      <c r="W10">
        <v>19215</v>
      </c>
      <c r="X10">
        <f t="shared" si="2"/>
        <v>23992</v>
      </c>
      <c r="Y10">
        <f t="shared" si="3"/>
        <v>0.199108036012004</v>
      </c>
      <c r="Z10">
        <f t="shared" si="4"/>
        <v>29.854240109892263</v>
      </c>
      <c r="AA10">
        <f t="shared" si="5"/>
        <v>16.441327442315657</v>
      </c>
      <c r="AB10">
        <f t="shared" si="6"/>
        <v>1.9631853385453997E-3</v>
      </c>
    </row>
    <row r="11" spans="1:28">
      <c r="B11" t="s">
        <v>1</v>
      </c>
      <c r="C11">
        <v>120</v>
      </c>
      <c r="D11" t="s">
        <v>2</v>
      </c>
      <c r="E11">
        <v>60</v>
      </c>
      <c r="F11" t="s">
        <v>3</v>
      </c>
      <c r="G11">
        <v>1.48729554361011E-2</v>
      </c>
      <c r="H11" t="s">
        <v>4</v>
      </c>
      <c r="I11">
        <v>0.139139157028214</v>
      </c>
      <c r="J11" t="s">
        <v>5</v>
      </c>
      <c r="K11">
        <v>3662.76130239651</v>
      </c>
      <c r="L11" t="s">
        <v>6</v>
      </c>
      <c r="M11">
        <v>7.8137498844287796</v>
      </c>
      <c r="N11" t="s">
        <v>7</v>
      </c>
      <c r="O11">
        <v>811</v>
      </c>
      <c r="P11" t="s">
        <v>17</v>
      </c>
      <c r="Q11">
        <v>2.5253940856912901E-2</v>
      </c>
      <c r="R11" t="s">
        <v>10</v>
      </c>
      <c r="S11">
        <v>1580</v>
      </c>
      <c r="T11" t="s">
        <v>9</v>
      </c>
      <c r="U11">
        <v>2438</v>
      </c>
      <c r="V11" t="s">
        <v>8</v>
      </c>
      <c r="W11">
        <v>19974</v>
      </c>
      <c r="X11">
        <f t="shared" si="2"/>
        <v>23992</v>
      </c>
      <c r="Y11">
        <f t="shared" si="3"/>
        <v>0.16747249083027677</v>
      </c>
      <c r="Z11">
        <f t="shared" si="4"/>
        <v>18.150132138426009</v>
      </c>
      <c r="AA11">
        <f t="shared" si="5"/>
        <v>10.689266597385831</v>
      </c>
      <c r="AB11">
        <f t="shared" si="6"/>
        <v>1.7156492851814304E-3</v>
      </c>
    </row>
    <row r="12" spans="1:28">
      <c r="K12">
        <f>AVERAGE(K4:K11)</f>
        <v>3204.6131314038626</v>
      </c>
      <c r="M12">
        <f>AVERAGE(M4:M11)</f>
        <v>4.9112109858003903</v>
      </c>
      <c r="S12">
        <f>AVERAGE(S4:S11)</f>
        <v>1777.875</v>
      </c>
      <c r="U12">
        <f>AVERAGE(U4:U11)</f>
        <v>2681.625</v>
      </c>
      <c r="W12">
        <f>AVERAGE(W4:W11)</f>
        <v>19532.5</v>
      </c>
      <c r="Y12">
        <f>AVERAGE(Y4:Y11)</f>
        <v>0.18587445815271755</v>
      </c>
      <c r="Z12">
        <f>AVERAGE(Z4:Z11)</f>
        <v>25.348708861139411</v>
      </c>
      <c r="AA12">
        <f>AVERAGE(AA4:AA11)</f>
        <v>14.69652182548117</v>
      </c>
      <c r="AB12">
        <f>AVERAGE(AB4:AB11)</f>
        <v>2.0047246789757184E-3</v>
      </c>
    </row>
    <row r="13" spans="1:28">
      <c r="K13">
        <f>STDEV(K4:K11)</f>
        <v>527.2444532042407</v>
      </c>
      <c r="M13">
        <f>STDEV(M4:M11)</f>
        <v>1.8883944014540699</v>
      </c>
      <c r="S13">
        <f>STDEV(S4:S11)</f>
        <v>274.1857751337846</v>
      </c>
      <c r="U13">
        <f>STDEV(U4:U11)</f>
        <v>480.97072601740979</v>
      </c>
      <c r="W13">
        <f>STDEV(W4:W11)</f>
        <v>664.26049107259121</v>
      </c>
      <c r="Y13">
        <f>STDEV(Y4:Y11)</f>
        <v>2.7686749377817496E-2</v>
      </c>
      <c r="Z13">
        <f>STDEV(Z4:Z11)</f>
        <v>4.0807643623551169</v>
      </c>
      <c r="AA13">
        <f>STDEV(AA4:AA11)</f>
        <v>2.6408461234633629</v>
      </c>
      <c r="AB13">
        <f>STDEV(AB4:AB11)</f>
        <v>2.9589852548516E-4</v>
      </c>
    </row>
    <row r="14" spans="1:28">
      <c r="K14">
        <f>CONFIDENCE(0.05,K13,10)</f>
        <v>326.78349290612329</v>
      </c>
      <c r="M14">
        <f>CONFIDENCE(0.05,M13,10)</f>
        <v>1.1704174690529783</v>
      </c>
      <c r="S14">
        <f>CONFIDENCE(0.05,S13,10)</f>
        <v>169.93898135649528</v>
      </c>
      <c r="U14">
        <f>CONFIDENCE(0.05,U13,10)</f>
        <v>298.10326666950891</v>
      </c>
      <c r="W14">
        <f>CONFIDENCE(0.05,W13,10)</f>
        <v>411.7053525229806</v>
      </c>
      <c r="Y14">
        <f>CONFIDENCE(0.05,Y13,10)</f>
        <v>1.7160109725032693E-2</v>
      </c>
      <c r="Z14">
        <f>CONFIDENCE(0.05,Z13,10)</f>
        <v>2.5292374797931929</v>
      </c>
      <c r="AA14">
        <f>CONFIDENCE(0.05,AA13,10)</f>
        <v>1.6367833084033512</v>
      </c>
      <c r="AB14">
        <f>CONFIDENCE(0.05,AB13,10)</f>
        <v>1.8339643616194687E-4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4"/>
  <sheetViews>
    <sheetView tabSelected="1" topLeftCell="E1" workbookViewId="0">
      <selection activeCell="W12" sqref="W12:W14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14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3.9557827681844897E-2</v>
      </c>
      <c r="H2" t="s">
        <v>4</v>
      </c>
      <c r="I2">
        <v>0.70567508037977</v>
      </c>
      <c r="J2" t="s">
        <v>5</v>
      </c>
      <c r="K2">
        <v>210.99420735894699</v>
      </c>
      <c r="L2" t="s">
        <v>6</v>
      </c>
      <c r="M2">
        <v>1.0883724022055099</v>
      </c>
      <c r="N2" t="s">
        <v>7</v>
      </c>
      <c r="O2">
        <v>810</v>
      </c>
      <c r="P2" t="s">
        <v>17</v>
      </c>
      <c r="Q2">
        <v>0.22954690487391</v>
      </c>
      <c r="R2" t="s">
        <v>10</v>
      </c>
      <c r="S2">
        <v>7944</v>
      </c>
      <c r="T2" t="s">
        <v>9</v>
      </c>
      <c r="U2">
        <v>7784</v>
      </c>
      <c r="V2" t="s">
        <v>8</v>
      </c>
      <c r="W2">
        <v>8264</v>
      </c>
      <c r="X2">
        <f>S2+U2+W2</f>
        <v>23992</v>
      </c>
      <c r="Y2">
        <f t="shared" ref="Y2:Y11" si="0">(S2+U2)/X2</f>
        <v>0.65555185061687227</v>
      </c>
      <c r="Z2">
        <f>Q2*100/I2</f>
        <v>32.528696457635398</v>
      </c>
      <c r="AA2">
        <f t="shared" ref="AA2:AA11" si="1">(G2/I2)*100</f>
        <v>5.6056716159732094</v>
      </c>
      <c r="AB2">
        <f>I2*10/O2</f>
        <v>8.7120380293798753E-3</v>
      </c>
    </row>
    <row r="3" spans="1:28">
      <c r="A3" t="s">
        <v>14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3.9557827681844897E-2</v>
      </c>
      <c r="H3" t="s">
        <v>4</v>
      </c>
      <c r="I3">
        <v>0.70567508037977</v>
      </c>
      <c r="J3" t="s">
        <v>5</v>
      </c>
      <c r="K3">
        <v>210.99420735894699</v>
      </c>
      <c r="L3" t="s">
        <v>6</v>
      </c>
      <c r="M3">
        <v>1.0883724022055099</v>
      </c>
      <c r="N3" t="s">
        <v>7</v>
      </c>
      <c r="O3">
        <v>810</v>
      </c>
      <c r="P3" t="s">
        <v>17</v>
      </c>
      <c r="Q3">
        <v>0.22954690487391</v>
      </c>
      <c r="R3" t="s">
        <v>10</v>
      </c>
      <c r="S3">
        <v>7944</v>
      </c>
      <c r="T3" t="s">
        <v>9</v>
      </c>
      <c r="U3">
        <v>7784</v>
      </c>
      <c r="V3" t="s">
        <v>8</v>
      </c>
      <c r="W3">
        <v>8264</v>
      </c>
      <c r="X3">
        <f t="shared" ref="X3:X11" si="2">S3+U3+W3</f>
        <v>23992</v>
      </c>
      <c r="Y3">
        <f t="shared" si="0"/>
        <v>0.65555185061687227</v>
      </c>
      <c r="Z3">
        <f t="shared" ref="Z3:Z11" si="3">Q3*100/I3</f>
        <v>32.528696457635398</v>
      </c>
      <c r="AA3">
        <f t="shared" si="1"/>
        <v>5.6056716159732094</v>
      </c>
      <c r="AB3">
        <f t="shared" ref="AB3:AB11" si="4">I3*10/O3</f>
        <v>8.7120380293798753E-3</v>
      </c>
    </row>
    <row r="4" spans="1:28">
      <c r="A4" t="s">
        <v>14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3.9557827681844897E-2</v>
      </c>
      <c r="H4" t="s">
        <v>4</v>
      </c>
      <c r="I4">
        <v>0.70567508037977</v>
      </c>
      <c r="J4" t="s">
        <v>5</v>
      </c>
      <c r="K4">
        <v>210.99420735894699</v>
      </c>
      <c r="L4" t="s">
        <v>6</v>
      </c>
      <c r="M4">
        <v>1.0883724022055099</v>
      </c>
      <c r="N4" t="s">
        <v>7</v>
      </c>
      <c r="O4">
        <v>810</v>
      </c>
      <c r="P4" t="s">
        <v>17</v>
      </c>
      <c r="Q4">
        <v>0.22954690487391</v>
      </c>
      <c r="R4" t="s">
        <v>10</v>
      </c>
      <c r="S4">
        <v>7944</v>
      </c>
      <c r="T4" t="s">
        <v>9</v>
      </c>
      <c r="U4">
        <v>7784</v>
      </c>
      <c r="V4" t="s">
        <v>8</v>
      </c>
      <c r="W4">
        <v>8264</v>
      </c>
      <c r="X4">
        <f t="shared" si="2"/>
        <v>23992</v>
      </c>
      <c r="Y4">
        <f t="shared" si="0"/>
        <v>0.65555185061687227</v>
      </c>
      <c r="Z4">
        <f t="shared" si="3"/>
        <v>32.528696457635398</v>
      </c>
      <c r="AA4">
        <f t="shared" si="1"/>
        <v>5.6056716159732094</v>
      </c>
      <c r="AB4">
        <f t="shared" si="4"/>
        <v>8.7120380293798753E-3</v>
      </c>
    </row>
    <row r="5" spans="1:28">
      <c r="A5" t="s">
        <v>14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3.9557827681844897E-2</v>
      </c>
      <c r="H5" t="s">
        <v>4</v>
      </c>
      <c r="I5">
        <v>0.70567508037977</v>
      </c>
      <c r="J5" t="s">
        <v>5</v>
      </c>
      <c r="K5">
        <v>210.99420735894699</v>
      </c>
      <c r="L5" t="s">
        <v>6</v>
      </c>
      <c r="M5">
        <v>1.0883724022055099</v>
      </c>
      <c r="N5" t="s">
        <v>7</v>
      </c>
      <c r="O5">
        <v>810</v>
      </c>
      <c r="P5" t="s">
        <v>17</v>
      </c>
      <c r="Q5">
        <v>0.22954690487391</v>
      </c>
      <c r="R5" t="s">
        <v>10</v>
      </c>
      <c r="S5">
        <v>7944</v>
      </c>
      <c r="T5" t="s">
        <v>9</v>
      </c>
      <c r="U5">
        <v>7784</v>
      </c>
      <c r="V5" t="s">
        <v>8</v>
      </c>
      <c r="W5">
        <v>8264</v>
      </c>
      <c r="X5">
        <f t="shared" si="2"/>
        <v>23992</v>
      </c>
      <c r="Y5">
        <f t="shared" si="0"/>
        <v>0.65555185061687227</v>
      </c>
      <c r="Z5">
        <f t="shared" si="3"/>
        <v>32.528696457635398</v>
      </c>
      <c r="AA5">
        <f t="shared" si="1"/>
        <v>5.6056716159732094</v>
      </c>
      <c r="AB5">
        <f t="shared" si="4"/>
        <v>8.7120380293798753E-3</v>
      </c>
    </row>
    <row r="6" spans="1:28">
      <c r="A6" t="s">
        <v>14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4.0291921034463697E-2</v>
      </c>
      <c r="H6" t="s">
        <v>4</v>
      </c>
      <c r="I6">
        <v>0.70418517269883096</v>
      </c>
      <c r="J6" t="s">
        <v>5</v>
      </c>
      <c r="K6">
        <v>235.181243677297</v>
      </c>
      <c r="L6" t="s">
        <v>6</v>
      </c>
      <c r="M6">
        <v>1.17594074586165</v>
      </c>
      <c r="N6" t="s">
        <v>7</v>
      </c>
      <c r="O6">
        <v>831</v>
      </c>
      <c r="P6" t="s">
        <v>17</v>
      </c>
      <c r="Q6">
        <v>0.228615140683046</v>
      </c>
      <c r="R6" t="s">
        <v>10</v>
      </c>
      <c r="S6">
        <v>7928</v>
      </c>
      <c r="T6" t="s">
        <v>9</v>
      </c>
      <c r="U6">
        <v>7760</v>
      </c>
      <c r="V6" t="s">
        <v>8</v>
      </c>
      <c r="W6">
        <v>8304</v>
      </c>
      <c r="X6">
        <f t="shared" si="2"/>
        <v>23992</v>
      </c>
      <c r="Y6">
        <f t="shared" si="0"/>
        <v>0.65388462820940318</v>
      </c>
      <c r="Z6">
        <f t="shared" si="3"/>
        <v>32.465202271565175</v>
      </c>
      <c r="AA6">
        <f t="shared" si="1"/>
        <v>5.7217792416790809</v>
      </c>
      <c r="AB6">
        <f t="shared" si="4"/>
        <v>8.4739491299498319E-3</v>
      </c>
    </row>
    <row r="7" spans="1:28">
      <c r="A7" t="s">
        <v>14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4.2147662576610199E-2</v>
      </c>
      <c r="H7" t="s">
        <v>4</v>
      </c>
      <c r="I7">
        <v>0.72711329770882305</v>
      </c>
      <c r="J7" t="s">
        <v>5</v>
      </c>
      <c r="K7">
        <v>228.701990783855</v>
      </c>
      <c r="L7" t="s">
        <v>6</v>
      </c>
      <c r="M7">
        <v>1.0681394001720601</v>
      </c>
      <c r="N7" t="s">
        <v>7</v>
      </c>
      <c r="O7">
        <v>850</v>
      </c>
      <c r="P7" t="s">
        <v>17</v>
      </c>
      <c r="Q7">
        <v>0.25176302401776002</v>
      </c>
      <c r="R7" t="s">
        <v>10</v>
      </c>
      <c r="S7">
        <v>8168</v>
      </c>
      <c r="T7" t="s">
        <v>9</v>
      </c>
      <c r="U7">
        <v>7896</v>
      </c>
      <c r="V7" t="s">
        <v>8</v>
      </c>
      <c r="W7">
        <v>7928</v>
      </c>
      <c r="X7">
        <f t="shared" si="2"/>
        <v>23992</v>
      </c>
      <c r="Y7">
        <f t="shared" si="0"/>
        <v>0.6695565188396132</v>
      </c>
      <c r="Z7">
        <f t="shared" si="3"/>
        <v>34.625006145683237</v>
      </c>
      <c r="AA7">
        <f t="shared" si="1"/>
        <v>5.7965743040898818</v>
      </c>
      <c r="AB7">
        <f t="shared" si="4"/>
        <v>8.5542740906920361E-3</v>
      </c>
    </row>
    <row r="8" spans="1:28">
      <c r="A8" t="s">
        <v>14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4.0567030946326701E-2</v>
      </c>
      <c r="H8" t="s">
        <v>4</v>
      </c>
      <c r="I8">
        <v>0.69012782569228404</v>
      </c>
      <c r="J8" t="s">
        <v>5</v>
      </c>
      <c r="K8">
        <v>227.781470299132</v>
      </c>
      <c r="L8" t="s">
        <v>6</v>
      </c>
      <c r="M8">
        <v>2.23413999311656</v>
      </c>
      <c r="N8" t="s">
        <v>7</v>
      </c>
      <c r="O8">
        <v>804</v>
      </c>
      <c r="P8" t="s">
        <v>17</v>
      </c>
      <c r="Q8">
        <v>0.233201997698538</v>
      </c>
      <c r="R8" t="s">
        <v>10</v>
      </c>
      <c r="S8">
        <v>7768</v>
      </c>
      <c r="T8" t="s">
        <v>9</v>
      </c>
      <c r="U8">
        <v>7632</v>
      </c>
      <c r="V8" t="s">
        <v>8</v>
      </c>
      <c r="W8">
        <v>8592</v>
      </c>
      <c r="X8">
        <f t="shared" si="2"/>
        <v>23992</v>
      </c>
      <c r="Y8">
        <f t="shared" si="0"/>
        <v>0.64188062687562519</v>
      </c>
      <c r="Z8">
        <f t="shared" si="3"/>
        <v>33.791131007448861</v>
      </c>
      <c r="AA8">
        <f t="shared" si="1"/>
        <v>5.8781908852367923</v>
      </c>
      <c r="AB8">
        <f t="shared" si="4"/>
        <v>8.5836794240333834E-3</v>
      </c>
    </row>
    <row r="9" spans="1:28">
      <c r="A9" t="s">
        <v>14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4.3784752222022001E-2</v>
      </c>
      <c r="H9" t="s">
        <v>4</v>
      </c>
      <c r="I9">
        <v>0.74693741509022205</v>
      </c>
      <c r="J9" t="s">
        <v>5</v>
      </c>
      <c r="K9">
        <v>210.17500968305299</v>
      </c>
      <c r="L9" t="s">
        <v>6</v>
      </c>
      <c r="M9">
        <v>2.05359878316193</v>
      </c>
      <c r="N9" t="s">
        <v>7</v>
      </c>
      <c r="O9">
        <v>865</v>
      </c>
      <c r="P9" t="s">
        <v>17</v>
      </c>
      <c r="Q9">
        <v>0.26836954684074199</v>
      </c>
      <c r="R9" t="s">
        <v>10</v>
      </c>
      <c r="S9">
        <v>8384</v>
      </c>
      <c r="T9" t="s">
        <v>9</v>
      </c>
      <c r="U9">
        <v>7776</v>
      </c>
      <c r="V9" t="s">
        <v>8</v>
      </c>
      <c r="W9">
        <v>7832</v>
      </c>
      <c r="X9">
        <f t="shared" si="2"/>
        <v>23992</v>
      </c>
      <c r="Y9">
        <f t="shared" si="0"/>
        <v>0.6735578526175392</v>
      </c>
      <c r="Z9">
        <f t="shared" si="3"/>
        <v>35.929321710082746</v>
      </c>
      <c r="AA9">
        <f t="shared" si="1"/>
        <v>5.8619037334919515</v>
      </c>
      <c r="AB9">
        <f t="shared" si="4"/>
        <v>8.6351146253204857E-3</v>
      </c>
    </row>
    <row r="10" spans="1:28">
      <c r="A10" t="s">
        <v>14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4.3260198889876103E-2</v>
      </c>
      <c r="H10" t="s">
        <v>4</v>
      </c>
      <c r="I10">
        <v>0.71851368365125201</v>
      </c>
      <c r="J10" t="s">
        <v>5</v>
      </c>
      <c r="K10">
        <v>238.690072901012</v>
      </c>
      <c r="L10" t="s">
        <v>6</v>
      </c>
      <c r="M10">
        <v>1.5090848419076099</v>
      </c>
      <c r="N10" t="s">
        <v>7</v>
      </c>
      <c r="O10">
        <v>853</v>
      </c>
      <c r="P10" t="s">
        <v>17</v>
      </c>
      <c r="Q10">
        <v>0.241474883770356</v>
      </c>
      <c r="R10" t="s">
        <v>10</v>
      </c>
      <c r="S10">
        <v>8072</v>
      </c>
      <c r="T10" t="s">
        <v>9</v>
      </c>
      <c r="U10">
        <v>8192</v>
      </c>
      <c r="V10" t="s">
        <v>8</v>
      </c>
      <c r="W10">
        <v>7728</v>
      </c>
      <c r="X10">
        <f t="shared" si="2"/>
        <v>23992</v>
      </c>
      <c r="Y10">
        <f t="shared" si="0"/>
        <v>0.67789263087695895</v>
      </c>
      <c r="Z10">
        <f t="shared" si="3"/>
        <v>33.607555327723119</v>
      </c>
      <c r="AA10">
        <f t="shared" si="1"/>
        <v>6.0207898435617668</v>
      </c>
      <c r="AB10">
        <f t="shared" si="4"/>
        <v>8.4233726102139733E-3</v>
      </c>
    </row>
    <row r="11" spans="1:28">
      <c r="A11" t="s">
        <v>14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4.0293080186583598E-2</v>
      </c>
      <c r="H11" t="s">
        <v>4</v>
      </c>
      <c r="I11">
        <v>0.68315301786943095</v>
      </c>
      <c r="J11" t="s">
        <v>5</v>
      </c>
      <c r="K11">
        <v>247.329340477513</v>
      </c>
      <c r="L11" t="s">
        <v>6</v>
      </c>
      <c r="M11">
        <v>1.13791472305214</v>
      </c>
      <c r="N11" t="s">
        <v>7</v>
      </c>
      <c r="O11">
        <v>846</v>
      </c>
      <c r="P11" t="s">
        <v>17</v>
      </c>
      <c r="Q11">
        <v>0.21882004568934099</v>
      </c>
      <c r="R11" t="s">
        <v>10</v>
      </c>
      <c r="S11">
        <v>7696</v>
      </c>
      <c r="T11" t="s">
        <v>9</v>
      </c>
      <c r="U11">
        <v>8064</v>
      </c>
      <c r="V11" t="s">
        <v>8</v>
      </c>
      <c r="W11">
        <v>8232</v>
      </c>
      <c r="X11">
        <f t="shared" si="2"/>
        <v>23992</v>
      </c>
      <c r="Y11">
        <f t="shared" si="0"/>
        <v>0.6568856285428476</v>
      </c>
      <c r="Z11">
        <f t="shared" si="3"/>
        <v>32.030897905096197</v>
      </c>
      <c r="AA11">
        <f t="shared" si="1"/>
        <v>5.8981046899634268</v>
      </c>
      <c r="AB11">
        <f t="shared" si="4"/>
        <v>8.0750947738703425E-3</v>
      </c>
    </row>
    <row r="12" spans="1:28">
      <c r="K12">
        <f>AVERAGE(K4:K11)</f>
        <v>226.23094281746947</v>
      </c>
      <c r="M12">
        <f>AVERAGE(M4:M11)</f>
        <v>1.4194454114603712</v>
      </c>
      <c r="S12">
        <f>AVERAGE(S4:S11)</f>
        <v>7988</v>
      </c>
      <c r="U12">
        <f>AVERAGE(U4:U11)</f>
        <v>7861</v>
      </c>
      <c r="W12">
        <f>AVERAGE(W4:W11)</f>
        <v>8143</v>
      </c>
      <c r="Y12">
        <f>AVERAGE(Y4:Y11)</f>
        <v>0.66059519839946645</v>
      </c>
      <c r="Z12">
        <f>AVERAGE(Z4:Z11)</f>
        <v>33.438313410358766</v>
      </c>
      <c r="AA12">
        <f>AVERAGE(AA4:AA11)</f>
        <v>5.7985857412461641</v>
      </c>
      <c r="AB12">
        <f>AVERAGE(AB4:AB11)</f>
        <v>8.5211950891049756E-3</v>
      </c>
    </row>
    <row r="13" spans="1:28">
      <c r="K13">
        <f>STDEV(K4:K11)</f>
        <v>14.198086435189941</v>
      </c>
      <c r="M13">
        <f>STDEV(M4:M11)</f>
        <v>0.47133573519106564</v>
      </c>
      <c r="S13">
        <f>STDEV(S4:S11)</f>
        <v>219.54758677139418</v>
      </c>
      <c r="U13">
        <f>STDEV(U4:U11)</f>
        <v>182.72539896952318</v>
      </c>
      <c r="W13">
        <f>STDEV(W4:W11)</f>
        <v>287.82335852790982</v>
      </c>
      <c r="Y13">
        <f>STDEV(Y4:Y11)</f>
        <v>1.1996638818268996E-2</v>
      </c>
      <c r="Z13">
        <f>STDEV(Z4:Z11)</f>
        <v>1.328213342105911</v>
      </c>
      <c r="AA13">
        <f>STDEV(AA4:AA11)</f>
        <v>0.14636541113957044</v>
      </c>
      <c r="AB13">
        <f>STDEV(AB4:AB11)</f>
        <v>2.0757963641519303E-4</v>
      </c>
    </row>
    <row r="14" spans="1:28">
      <c r="K14">
        <f>CONFIDENCE(0.05,K13,10)</f>
        <v>8.799903440761506</v>
      </c>
      <c r="M14">
        <f>CONFIDENCE(0.05,M13,10)</f>
        <v>0.29213154721904078</v>
      </c>
      <c r="S14">
        <f>CONFIDENCE(0.05,S13,10)</f>
        <v>136.07450363536478</v>
      </c>
      <c r="U14">
        <f>CONFIDENCE(0.05,U13,10)</f>
        <v>113.25229455717951</v>
      </c>
      <c r="W14">
        <f>CONFIDENCE(0.05,W13,10)</f>
        <v>178.39148779681327</v>
      </c>
      <c r="Y14">
        <f>CONFIDENCE(0.05,Y13,10)</f>
        <v>7.4354571439151891E-3</v>
      </c>
      <c r="Z14">
        <f>CONFIDENCE(0.05,Z13,10)</f>
        <v>0.82322003127788279</v>
      </c>
      <c r="AA14">
        <f>CONFIDENCE(0.05,AA13,10)</f>
        <v>9.0716554725520482E-2</v>
      </c>
      <c r="AB14">
        <f>CONFIDENCE(0.05,AB13,10)</f>
        <v>1.286568274577237E-4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4"/>
  <sheetViews>
    <sheetView topLeftCell="D1" workbookViewId="0">
      <selection activeCell="M12" sqref="M12:AB12"/>
    </sheetView>
  </sheetViews>
  <sheetFormatPr defaultRowHeight="15"/>
  <sheetData>
    <row r="1" spans="1:28"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28">
      <c r="A2" t="s">
        <v>12</v>
      </c>
      <c r="B2" t="s">
        <v>1</v>
      </c>
      <c r="C2">
        <v>0</v>
      </c>
      <c r="D2" t="s">
        <v>2</v>
      </c>
      <c r="E2">
        <v>0</v>
      </c>
      <c r="F2" t="s">
        <v>3</v>
      </c>
      <c r="G2">
        <v>0.106431206530872</v>
      </c>
      <c r="H2" t="s">
        <v>4</v>
      </c>
      <c r="I2">
        <v>0.10834992653086099</v>
      </c>
      <c r="J2" t="s">
        <v>5</v>
      </c>
      <c r="K2">
        <v>2650.73208594793</v>
      </c>
      <c r="L2" t="s">
        <v>6</v>
      </c>
      <c r="M2">
        <v>0.80218888415231204</v>
      </c>
      <c r="N2" t="s">
        <v>7</v>
      </c>
      <c r="O2">
        <v>1484</v>
      </c>
      <c r="P2" t="s">
        <v>17</v>
      </c>
      <c r="Q2">
        <v>0.53540329124867903</v>
      </c>
      <c r="R2" t="s">
        <v>10</v>
      </c>
      <c r="S2">
        <v>23992</v>
      </c>
      <c r="T2" t="s">
        <v>9</v>
      </c>
      <c r="U2">
        <v>0</v>
      </c>
      <c r="V2" t="s">
        <v>8</v>
      </c>
      <c r="W2">
        <v>0</v>
      </c>
      <c r="X2">
        <f>S2+U2+W2</f>
        <v>23992</v>
      </c>
      <c r="Y2">
        <f t="shared" ref="Y2:Y11" si="0">(S2+U2)/X2</f>
        <v>1</v>
      </c>
      <c r="Z2">
        <f>Q2*100/I2</f>
        <v>494.14273584780113</v>
      </c>
      <c r="AA2">
        <f t="shared" ref="AA2:AA11" si="1">(G2/I2)*100</f>
        <v>98.229145084429305</v>
      </c>
      <c r="AB2">
        <f>I2*10/O2</f>
        <v>7.3012079872547845E-4</v>
      </c>
    </row>
    <row r="3" spans="1:28">
      <c r="A3" t="s">
        <v>12</v>
      </c>
      <c r="B3" t="s">
        <v>1</v>
      </c>
      <c r="C3">
        <v>0</v>
      </c>
      <c r="D3" t="s">
        <v>2</v>
      </c>
      <c r="E3">
        <v>0</v>
      </c>
      <c r="F3" t="s">
        <v>3</v>
      </c>
      <c r="G3">
        <v>0.106431206530872</v>
      </c>
      <c r="H3" t="s">
        <v>4</v>
      </c>
      <c r="I3">
        <v>0.10834992653086099</v>
      </c>
      <c r="J3" t="s">
        <v>5</v>
      </c>
      <c r="K3">
        <v>2650.73208594793</v>
      </c>
      <c r="L3" t="s">
        <v>6</v>
      </c>
      <c r="M3">
        <v>0.80218888415231204</v>
      </c>
      <c r="N3" t="s">
        <v>7</v>
      </c>
      <c r="O3">
        <v>1484</v>
      </c>
      <c r="P3" t="s">
        <v>17</v>
      </c>
      <c r="Q3">
        <v>0.53540329124867903</v>
      </c>
      <c r="R3" t="s">
        <v>10</v>
      </c>
      <c r="S3">
        <v>23992</v>
      </c>
      <c r="T3" t="s">
        <v>9</v>
      </c>
      <c r="U3">
        <v>0</v>
      </c>
      <c r="V3" t="s">
        <v>8</v>
      </c>
      <c r="W3">
        <v>0</v>
      </c>
      <c r="X3">
        <f t="shared" ref="X3:X11" si="2">S3+U3+W3</f>
        <v>23992</v>
      </c>
      <c r="Y3">
        <f t="shared" si="0"/>
        <v>1</v>
      </c>
      <c r="Z3">
        <f t="shared" ref="Z3:Z11" si="3">Q3*100/I3</f>
        <v>494.14273584780113</v>
      </c>
      <c r="AA3">
        <f t="shared" si="1"/>
        <v>98.229145084429305</v>
      </c>
      <c r="AB3">
        <f t="shared" ref="AB3:AB11" si="4">I3*10/O3</f>
        <v>7.3012079872547845E-4</v>
      </c>
    </row>
    <row r="4" spans="1:28">
      <c r="A4" t="s">
        <v>12</v>
      </c>
      <c r="B4" t="s">
        <v>1</v>
      </c>
      <c r="C4">
        <v>0</v>
      </c>
      <c r="D4" t="s">
        <v>2</v>
      </c>
      <c r="E4">
        <v>0</v>
      </c>
      <c r="F4" t="s">
        <v>3</v>
      </c>
      <c r="G4">
        <v>0.106431206530872</v>
      </c>
      <c r="H4" t="s">
        <v>4</v>
      </c>
      <c r="I4">
        <v>0.10834992653086099</v>
      </c>
      <c r="J4" t="s">
        <v>5</v>
      </c>
      <c r="K4">
        <v>2650.73208594793</v>
      </c>
      <c r="L4" t="s">
        <v>6</v>
      </c>
      <c r="M4">
        <v>0.80218888415231204</v>
      </c>
      <c r="N4" t="s">
        <v>7</v>
      </c>
      <c r="O4">
        <v>1484</v>
      </c>
      <c r="P4" t="s">
        <v>17</v>
      </c>
      <c r="Q4">
        <v>0.53540329124867903</v>
      </c>
      <c r="R4" t="s">
        <v>10</v>
      </c>
      <c r="S4">
        <v>23992</v>
      </c>
      <c r="T4" t="s">
        <v>9</v>
      </c>
      <c r="U4">
        <v>0</v>
      </c>
      <c r="V4" t="s">
        <v>8</v>
      </c>
      <c r="W4">
        <v>0</v>
      </c>
      <c r="X4">
        <f t="shared" si="2"/>
        <v>23992</v>
      </c>
      <c r="Y4">
        <f t="shared" si="0"/>
        <v>1</v>
      </c>
      <c r="Z4">
        <f t="shared" si="3"/>
        <v>494.14273584780113</v>
      </c>
      <c r="AA4">
        <f t="shared" si="1"/>
        <v>98.229145084429305</v>
      </c>
      <c r="AB4">
        <f t="shared" si="4"/>
        <v>7.3012079872547845E-4</v>
      </c>
    </row>
    <row r="5" spans="1:28">
      <c r="A5" t="s">
        <v>12</v>
      </c>
      <c r="B5" t="s">
        <v>1</v>
      </c>
      <c r="C5">
        <v>0</v>
      </c>
      <c r="D5" t="s">
        <v>2</v>
      </c>
      <c r="E5">
        <v>0</v>
      </c>
      <c r="F5" t="s">
        <v>3</v>
      </c>
      <c r="G5">
        <v>0.106431206530872</v>
      </c>
      <c r="H5" t="s">
        <v>4</v>
      </c>
      <c r="I5">
        <v>0.10834992653086099</v>
      </c>
      <c r="J5" t="s">
        <v>5</v>
      </c>
      <c r="K5">
        <v>2650.73208594793</v>
      </c>
      <c r="L5" t="s">
        <v>6</v>
      </c>
      <c r="M5">
        <v>0.80218888415231204</v>
      </c>
      <c r="N5" t="s">
        <v>7</v>
      </c>
      <c r="O5">
        <v>1484</v>
      </c>
      <c r="P5" t="s">
        <v>17</v>
      </c>
      <c r="Q5">
        <v>0.53540329124867903</v>
      </c>
      <c r="R5" t="s">
        <v>10</v>
      </c>
      <c r="S5">
        <v>23992</v>
      </c>
      <c r="T5" t="s">
        <v>9</v>
      </c>
      <c r="U5">
        <v>0</v>
      </c>
      <c r="V5" t="s">
        <v>8</v>
      </c>
      <c r="W5">
        <v>0</v>
      </c>
      <c r="X5">
        <f t="shared" si="2"/>
        <v>23992</v>
      </c>
      <c r="Y5">
        <f t="shared" si="0"/>
        <v>1</v>
      </c>
      <c r="Z5">
        <f t="shared" si="3"/>
        <v>494.14273584780113</v>
      </c>
      <c r="AA5">
        <f t="shared" si="1"/>
        <v>98.229145084429305</v>
      </c>
      <c r="AB5">
        <f t="shared" si="4"/>
        <v>7.3012079872547845E-4</v>
      </c>
    </row>
    <row r="6" spans="1:28">
      <c r="A6" t="s">
        <v>12</v>
      </c>
      <c r="B6" t="s">
        <v>1</v>
      </c>
      <c r="C6">
        <v>0</v>
      </c>
      <c r="D6" t="s">
        <v>2</v>
      </c>
      <c r="E6">
        <v>0</v>
      </c>
      <c r="F6" t="s">
        <v>3</v>
      </c>
      <c r="G6">
        <v>0.106431206530872</v>
      </c>
      <c r="H6" t="s">
        <v>4</v>
      </c>
      <c r="I6">
        <v>0.10834992653086099</v>
      </c>
      <c r="J6" t="s">
        <v>5</v>
      </c>
      <c r="K6">
        <v>2650.73208594793</v>
      </c>
      <c r="L6" t="s">
        <v>6</v>
      </c>
      <c r="M6">
        <v>0.80218888415231204</v>
      </c>
      <c r="N6" t="s">
        <v>7</v>
      </c>
      <c r="O6">
        <v>1484</v>
      </c>
      <c r="P6" t="s">
        <v>17</v>
      </c>
      <c r="Q6">
        <v>0.53540329124867903</v>
      </c>
      <c r="R6" t="s">
        <v>10</v>
      </c>
      <c r="S6">
        <v>23992</v>
      </c>
      <c r="T6" t="s">
        <v>9</v>
      </c>
      <c r="U6">
        <v>0</v>
      </c>
      <c r="V6" t="s">
        <v>8</v>
      </c>
      <c r="W6">
        <v>0</v>
      </c>
      <c r="X6">
        <f t="shared" si="2"/>
        <v>23992</v>
      </c>
      <c r="Y6">
        <f t="shared" si="0"/>
        <v>1</v>
      </c>
      <c r="Z6">
        <f t="shared" si="3"/>
        <v>494.14273584780113</v>
      </c>
      <c r="AA6">
        <f t="shared" si="1"/>
        <v>98.229145084429305</v>
      </c>
      <c r="AB6">
        <f t="shared" si="4"/>
        <v>7.3012079872547845E-4</v>
      </c>
    </row>
    <row r="7" spans="1:28">
      <c r="A7" t="s">
        <v>12</v>
      </c>
      <c r="B7" t="s">
        <v>1</v>
      </c>
      <c r="C7">
        <v>0</v>
      </c>
      <c r="D7" t="s">
        <v>2</v>
      </c>
      <c r="E7">
        <v>0</v>
      </c>
      <c r="F7" t="s">
        <v>3</v>
      </c>
      <c r="G7">
        <v>0.106431206530872</v>
      </c>
      <c r="H7" t="s">
        <v>4</v>
      </c>
      <c r="I7">
        <v>0.10834992653086099</v>
      </c>
      <c r="J7" t="s">
        <v>5</v>
      </c>
      <c r="K7">
        <v>2650.73208594793</v>
      </c>
      <c r="L7" t="s">
        <v>6</v>
      </c>
      <c r="M7">
        <v>0.80218888415231204</v>
      </c>
      <c r="N7" t="s">
        <v>7</v>
      </c>
      <c r="O7">
        <v>1484</v>
      </c>
      <c r="P7" t="s">
        <v>17</v>
      </c>
      <c r="Q7">
        <v>0.53540329124867903</v>
      </c>
      <c r="R7" t="s">
        <v>10</v>
      </c>
      <c r="S7">
        <v>23992</v>
      </c>
      <c r="T7" t="s">
        <v>9</v>
      </c>
      <c r="U7">
        <v>0</v>
      </c>
      <c r="V7" t="s">
        <v>8</v>
      </c>
      <c r="W7">
        <v>0</v>
      </c>
      <c r="X7">
        <f t="shared" si="2"/>
        <v>23992</v>
      </c>
      <c r="Y7">
        <f t="shared" si="0"/>
        <v>1</v>
      </c>
      <c r="Z7">
        <f t="shared" si="3"/>
        <v>494.14273584780113</v>
      </c>
      <c r="AA7">
        <f t="shared" si="1"/>
        <v>98.229145084429305</v>
      </c>
      <c r="AB7">
        <f t="shared" si="4"/>
        <v>7.3012079872547845E-4</v>
      </c>
    </row>
    <row r="8" spans="1:28">
      <c r="A8" t="s">
        <v>12</v>
      </c>
      <c r="B8" t="s">
        <v>1</v>
      </c>
      <c r="C8">
        <v>0</v>
      </c>
      <c r="D8" t="s">
        <v>2</v>
      </c>
      <c r="E8">
        <v>0</v>
      </c>
      <c r="F8" t="s">
        <v>3</v>
      </c>
      <c r="G8">
        <v>0.106431206530872</v>
      </c>
      <c r="H8" t="s">
        <v>4</v>
      </c>
      <c r="I8">
        <v>0.10834992653086099</v>
      </c>
      <c r="J8" t="s">
        <v>5</v>
      </c>
      <c r="K8">
        <v>2650.73208594793</v>
      </c>
      <c r="L8" t="s">
        <v>6</v>
      </c>
      <c r="M8">
        <v>0.80218888415231204</v>
      </c>
      <c r="N8" t="s">
        <v>7</v>
      </c>
      <c r="O8">
        <v>1484</v>
      </c>
      <c r="P8" t="s">
        <v>17</v>
      </c>
      <c r="Q8">
        <v>0.53540329124867903</v>
      </c>
      <c r="R8" t="s">
        <v>10</v>
      </c>
      <c r="S8">
        <v>23992</v>
      </c>
      <c r="T8" t="s">
        <v>9</v>
      </c>
      <c r="U8">
        <v>0</v>
      </c>
      <c r="V8" t="s">
        <v>8</v>
      </c>
      <c r="W8">
        <v>0</v>
      </c>
      <c r="X8">
        <f t="shared" si="2"/>
        <v>23992</v>
      </c>
      <c r="Y8">
        <f t="shared" si="0"/>
        <v>1</v>
      </c>
      <c r="Z8">
        <f t="shared" si="3"/>
        <v>494.14273584780113</v>
      </c>
      <c r="AA8">
        <f t="shared" si="1"/>
        <v>98.229145084429305</v>
      </c>
      <c r="AB8">
        <f t="shared" si="4"/>
        <v>7.3012079872547845E-4</v>
      </c>
    </row>
    <row r="9" spans="1:28">
      <c r="A9" t="s">
        <v>12</v>
      </c>
      <c r="B9" t="s">
        <v>1</v>
      </c>
      <c r="C9">
        <v>0</v>
      </c>
      <c r="D9" t="s">
        <v>2</v>
      </c>
      <c r="E9">
        <v>0</v>
      </c>
      <c r="F9" t="s">
        <v>3</v>
      </c>
      <c r="G9">
        <v>0.106431206530872</v>
      </c>
      <c r="H9" t="s">
        <v>4</v>
      </c>
      <c r="I9">
        <v>0.10834992653086099</v>
      </c>
      <c r="J9" t="s">
        <v>5</v>
      </c>
      <c r="K9">
        <v>2650.73208594793</v>
      </c>
      <c r="L9" t="s">
        <v>6</v>
      </c>
      <c r="M9">
        <v>0.80218888415231204</v>
      </c>
      <c r="N9" t="s">
        <v>7</v>
      </c>
      <c r="O9">
        <v>1484</v>
      </c>
      <c r="P9" t="s">
        <v>17</v>
      </c>
      <c r="Q9">
        <v>0.53540329124867903</v>
      </c>
      <c r="R9" t="s">
        <v>10</v>
      </c>
      <c r="S9">
        <v>23992</v>
      </c>
      <c r="T9" t="s">
        <v>9</v>
      </c>
      <c r="U9">
        <v>0</v>
      </c>
      <c r="V9" t="s">
        <v>8</v>
      </c>
      <c r="W9">
        <v>0</v>
      </c>
      <c r="X9">
        <f t="shared" si="2"/>
        <v>23992</v>
      </c>
      <c r="Y9">
        <f t="shared" si="0"/>
        <v>1</v>
      </c>
      <c r="Z9">
        <f t="shared" si="3"/>
        <v>494.14273584780113</v>
      </c>
      <c r="AA9">
        <f t="shared" si="1"/>
        <v>98.229145084429305</v>
      </c>
      <c r="AB9">
        <f t="shared" si="4"/>
        <v>7.3012079872547845E-4</v>
      </c>
    </row>
    <row r="10" spans="1:28">
      <c r="A10" t="s">
        <v>12</v>
      </c>
      <c r="B10" t="s">
        <v>1</v>
      </c>
      <c r="C10">
        <v>0</v>
      </c>
      <c r="D10" t="s">
        <v>2</v>
      </c>
      <c r="E10">
        <v>0</v>
      </c>
      <c r="F10" t="s">
        <v>3</v>
      </c>
      <c r="G10">
        <v>0.106431206530872</v>
      </c>
      <c r="H10" t="s">
        <v>4</v>
      </c>
      <c r="I10">
        <v>0.10834992653086099</v>
      </c>
      <c r="J10" t="s">
        <v>5</v>
      </c>
      <c r="K10">
        <v>2650.73208594793</v>
      </c>
      <c r="L10" t="s">
        <v>6</v>
      </c>
      <c r="M10">
        <v>0.80218888415231204</v>
      </c>
      <c r="N10" t="s">
        <v>7</v>
      </c>
      <c r="O10">
        <v>1484</v>
      </c>
      <c r="P10" t="s">
        <v>17</v>
      </c>
      <c r="Q10">
        <v>0.53540329124867903</v>
      </c>
      <c r="R10" t="s">
        <v>10</v>
      </c>
      <c r="S10">
        <v>23992</v>
      </c>
      <c r="T10" t="s">
        <v>9</v>
      </c>
      <c r="U10">
        <v>0</v>
      </c>
      <c r="V10" t="s">
        <v>8</v>
      </c>
      <c r="W10">
        <v>0</v>
      </c>
      <c r="X10">
        <f t="shared" si="2"/>
        <v>23992</v>
      </c>
      <c r="Y10">
        <f t="shared" si="0"/>
        <v>1</v>
      </c>
      <c r="Z10">
        <f t="shared" si="3"/>
        <v>494.14273584780113</v>
      </c>
      <c r="AA10">
        <f t="shared" si="1"/>
        <v>98.229145084429305</v>
      </c>
      <c r="AB10">
        <f t="shared" si="4"/>
        <v>7.3012079872547845E-4</v>
      </c>
    </row>
    <row r="11" spans="1:28">
      <c r="A11" t="s">
        <v>12</v>
      </c>
      <c r="B11" t="s">
        <v>1</v>
      </c>
      <c r="C11">
        <v>0</v>
      </c>
      <c r="D11" t="s">
        <v>2</v>
      </c>
      <c r="E11">
        <v>0</v>
      </c>
      <c r="F11" t="s">
        <v>3</v>
      </c>
      <c r="G11">
        <v>0.106431206530872</v>
      </c>
      <c r="H11" t="s">
        <v>4</v>
      </c>
      <c r="I11">
        <v>0.10834992653086099</v>
      </c>
      <c r="J11" t="s">
        <v>5</v>
      </c>
      <c r="K11">
        <v>2650.73208594793</v>
      </c>
      <c r="L11" t="s">
        <v>6</v>
      </c>
      <c r="M11">
        <v>0.80218888415231204</v>
      </c>
      <c r="N11" t="s">
        <v>7</v>
      </c>
      <c r="O11">
        <v>1484</v>
      </c>
      <c r="P11" t="s">
        <v>17</v>
      </c>
      <c r="Q11">
        <v>0.53540329124867903</v>
      </c>
      <c r="R11" t="s">
        <v>10</v>
      </c>
      <c r="S11">
        <v>23992</v>
      </c>
      <c r="T11" t="s">
        <v>9</v>
      </c>
      <c r="U11">
        <v>0</v>
      </c>
      <c r="V11" t="s">
        <v>8</v>
      </c>
      <c r="W11">
        <v>0</v>
      </c>
      <c r="X11">
        <f t="shared" si="2"/>
        <v>23992</v>
      </c>
      <c r="Y11">
        <f t="shared" si="0"/>
        <v>1</v>
      </c>
      <c r="Z11">
        <f t="shared" si="3"/>
        <v>494.14273584780113</v>
      </c>
      <c r="AA11">
        <f t="shared" si="1"/>
        <v>98.229145084429305</v>
      </c>
      <c r="AB11">
        <f t="shared" si="4"/>
        <v>7.3012079872547845E-4</v>
      </c>
    </row>
    <row r="12" spans="1:28">
      <c r="K12">
        <f>AVERAGE(K4:K11)</f>
        <v>2650.73208594793</v>
      </c>
      <c r="M12">
        <f>AVERAGE(M4:M11)</f>
        <v>0.80218888415231215</v>
      </c>
      <c r="Y12">
        <f>AVERAGE(Y4:Y11)</f>
        <v>1</v>
      </c>
      <c r="Z12">
        <f>AVERAGE(Z4:Z11)</f>
        <v>494.14273584780119</v>
      </c>
      <c r="AA12">
        <f>AVERAGE(AA4:AA11)</f>
        <v>98.229145084429305</v>
      </c>
      <c r="AB12">
        <f>AVERAGE(AB4:AB11)</f>
        <v>7.3012079872547845E-4</v>
      </c>
    </row>
    <row r="13" spans="1:28">
      <c r="K13">
        <f>STDEV(K4:K11)</f>
        <v>0</v>
      </c>
      <c r="M13">
        <f>STDEV(M4:M11)</f>
        <v>1.1868783374443499E-16</v>
      </c>
      <c r="Y13">
        <f>STDEV(Y4:Y11)</f>
        <v>0</v>
      </c>
      <c r="Z13">
        <f>STDEV(Z4:Z11)</f>
        <v>6.0768170877150714E-14</v>
      </c>
      <c r="AA13">
        <f>STDEV(AA4:AA11)</f>
        <v>0</v>
      </c>
      <c r="AB13">
        <f>STDEV(AB4:AB11)</f>
        <v>0</v>
      </c>
    </row>
    <row r="14" spans="1:28">
      <c r="K14" t="e">
        <f>CONFIDENCE(0.05,K13,10)</f>
        <v>#NUM!</v>
      </c>
      <c r="M14">
        <f>CONFIDENCE(0.05,M13,10)</f>
        <v>7.3562129749790508E-17</v>
      </c>
      <c r="Y14" t="e">
        <f>CONFIDENCE(0.05,Y13,10)</f>
        <v>#NUM!</v>
      </c>
      <c r="Z14">
        <f>CONFIDENCE(0.05,Z13,10)</f>
        <v>3.766381043189274E-14</v>
      </c>
      <c r="AA14" t="e">
        <f>CONFIDENCE(0.05,AA13,10)</f>
        <v>#NUM!</v>
      </c>
      <c r="AB14" t="e">
        <f>CONFIDENCE(0.05,AB13,10)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global-stats</vt:lpstr>
      <vt:lpstr>DIRL</vt:lpstr>
      <vt:lpstr>SORA</vt:lpstr>
      <vt:lpstr>DIRLWoLF</vt:lpstr>
      <vt:lpstr>SIMPLE</vt:lpstr>
      <vt:lpstr>COIN</vt:lpstr>
      <vt:lpstr>RANDOM</vt:lpstr>
      <vt:lpstr>ORACLE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kshah</cp:lastModifiedBy>
  <dcterms:created xsi:type="dcterms:W3CDTF">2010-09-25T15:45:51Z</dcterms:created>
  <dcterms:modified xsi:type="dcterms:W3CDTF">2010-09-27T19:01:00Z</dcterms:modified>
</cp:coreProperties>
</file>