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ina/Desktop/"/>
    </mc:Choice>
  </mc:AlternateContent>
  <xr:revisionPtr revIDLastSave="0" documentId="8_{D7C326C1-29EA-0240-93D2-54183220B176}" xr6:coauthVersionLast="47" xr6:coauthVersionMax="47" xr10:uidLastSave="{00000000-0000-0000-0000-000000000000}"/>
  <bookViews>
    <workbookView xWindow="2700" yWindow="500" windowWidth="28800" windowHeight="16360" activeTab="3"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definedNames>
    <definedName name="_xlchart.v1.0" hidden="1">'Water Trading Repository Table'!$C$733:$C$1462</definedName>
    <definedName name="_xlchart.v1.1" hidden="1">'Water Trading Repository Table'!$D$733:$D$1462</definedName>
    <definedName name="_xlchart.v1.10" hidden="1">'Economic Market Analysis'!$AE$19:$AE$30</definedName>
    <definedName name="_xlchart.v1.11" hidden="1">'Economic Market Analysis'!$AF$19:$AF$30</definedName>
    <definedName name="_xlchart.v1.12" hidden="1">'Economic Market Analysis'!$C$14:$N$14</definedName>
    <definedName name="_xlchart.v1.13" hidden="1">'Economic Market Analysis'!$C$15:$N$15</definedName>
    <definedName name="_xlchart.v1.14" hidden="1">'Economic Market Analysis'!$C$16:$N$16</definedName>
    <definedName name="_xlchart.v1.15" hidden="1">'Economic Market Analysis'!$C$15:$N$15</definedName>
    <definedName name="_xlchart.v1.16" hidden="1">'Economic Market Analysis'!$C$16:$N$16</definedName>
    <definedName name="_xlchart.v1.17" hidden="1">'Economic Market Analysis'!$C$15:$N$15</definedName>
    <definedName name="_xlchart.v1.18" hidden="1">'Economic Market Analysis'!$C$16:$N$16</definedName>
    <definedName name="_xlchart.v1.19" hidden="1">'Economic Market Analysis'!$C$14:$N$14</definedName>
    <definedName name="_xlchart.v1.2" hidden="1">'Water Trading Repository Table'!$C$733:$C$1462</definedName>
    <definedName name="_xlchart.v1.20" hidden="1">'Economic Market Analysis'!$C$15:$N$15</definedName>
    <definedName name="_xlchart.v1.21" hidden="1">'Economic Market Analysis'!$C$16:$N$16</definedName>
    <definedName name="_xlchart.v1.22" hidden="1">'Economic Market Analysis'!$C$15:$N$15</definedName>
    <definedName name="_xlchart.v1.23" hidden="1">'Economic Market Analysis'!$C$16:$N$16</definedName>
    <definedName name="_xlchart.v1.24" hidden="1">'Economic Market Analysis'!$AE$19:$AE$30</definedName>
    <definedName name="_xlchart.v1.25" hidden="1">'Economic Market Analysis'!$AF$19:$AF$30</definedName>
    <definedName name="_xlchart.v1.26" hidden="1">'Economic Market Analysis'!$AE$19:$AE$30</definedName>
    <definedName name="_xlchart.v1.27" hidden="1">'Economic Market Analysis'!$AF$19:$AF$30</definedName>
    <definedName name="_xlchart.v1.28" hidden="1">'Economic Market Analysis'!$C$14:$N$14</definedName>
    <definedName name="_xlchart.v1.29" hidden="1">'Economic Market Analysis'!$C$15:$N$15</definedName>
    <definedName name="_xlchart.v1.3" hidden="1">'Water Trading Repository Table'!$D$733:$D$1462</definedName>
    <definedName name="_xlchart.v1.30" hidden="1">'Economic Market Analysis'!$C$16:$N$16</definedName>
    <definedName name="_xlchart.v1.4" hidden="1">'Economic Market Analysis'!$C$15:$N$15</definedName>
    <definedName name="_xlchart.v1.5" hidden="1">'Economic Market Analysis'!$C$16:$N$16</definedName>
    <definedName name="_xlchart.v1.6" hidden="1">'Economic Market Analysis'!$AE$19:$AE$30</definedName>
    <definedName name="_xlchart.v1.7" hidden="1">'Economic Market Analysis'!$AF$19:$AF$30</definedName>
    <definedName name="_xlchart.v1.8" hidden="1">'Economic Market Analysis'!$AE$19:$AE$30</definedName>
    <definedName name="_xlchart.v1.9" hidden="1">'Economic Market Analysis'!$AF$19:$AF$30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P14" i="6"/>
  <c r="O14" i="6"/>
  <c r="N14" i="6"/>
  <c r="M14" i="6"/>
  <c r="L14" i="6"/>
  <c r="K14" i="6"/>
  <c r="J14" i="6"/>
  <c r="I14" i="6"/>
  <c r="H14" i="6"/>
  <c r="G14" i="6"/>
  <c r="F14" i="6"/>
  <c r="E14" i="6"/>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<sst xmlns="http://schemas.openxmlformats.org/spreadsheetml/2006/main" count="9924" uniqueCount="254">
  <si>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</si>
  <si>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</si>
  <si>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</si>
  <si>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</si>
  <si>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</si>
  <si>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</si>
  <si>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</si>
  <si>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</si>
  <si>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</si>
  <si>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</si>
  <si>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</si>
  <si>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</si>
  <si>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</si>
  <si>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</si>
  <si>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</si>
  <si>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</si>
  <si>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</si>
  <si>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</si>
  <si>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</si>
  <si>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</si>
  <si>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</si>
  <si>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</si>
  <si>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</si>
  <si>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</si>
  <si>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</si>
  <si>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</si>
  <si>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</si>
  <si>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</si>
  <si>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</si>
  <si>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</si>
  <si>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</si>
  <si>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</si>
  <si>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</si>
  <si>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</si>
  <si>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</si>
  <si>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</si>
  <si>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</si>
  <si>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</si>
  <si>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</si>
  <si>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</si>
  <si>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</si>
  <si>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</si>
  <si>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</si>
  <si>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</si>
  <si>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</si>
  <si>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</si>
  <si>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</si>
  <si>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</si>
  <si>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</si>
  <si>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</si>
  <si>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</si>
  <si>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</si>
  <si>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</si>
  <si>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</si>
  <si>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</si>
  <si>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</si>
  <si>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</si>
  <si>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</si>
  <si>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</si>
  <si>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</si>
  <si>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</si>
  <si>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</si>
  <si>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</si>
  <si>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</si>
  <si>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</si>
  <si>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</si>
  <si>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</si>
  <si>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</si>
  <si>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</si>
  <si>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</si>
  <si>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</si>
  <si>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</si>
  <si>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</si>
  <si>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</si>
  <si>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</si>
  <si>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</si>
  <si>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</si>
  <si>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</si>
  <si>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</si>
  <si>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</si>
  <si>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</si>
  <si>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</si>
  <si>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</si>
  <si>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</si>
  <si>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</si>
  <si>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</si>
  <si>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</si>
  <si>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</si>
  <si>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</si>
  <si>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</si>
  <si>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</si>
  <si>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</si>
  <si>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</si>
  <si>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</si>
  <si>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</si>
  <si>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</si>
  <si>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</si>
  <si>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</si>
  <si>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</si>
  <si>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</si>
  <si>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</si>
  <si>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</si>
  <si>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</si>
  <si>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</si>
  <si>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</si>
  <si>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</si>
  <si>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</si>
  <si>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</si>
  <si>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</si>
  <si>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</si>
  <si>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</si>
  <si>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</si>
  <si>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</si>
  <si>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</si>
  <si>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</si>
  <si>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</si>
  <si>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</si>
  <si>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</si>
  <si>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</si>
  <si>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</si>
  <si>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</si>
  <si>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</si>
  <si>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</si>
  <si>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</si>
  <si>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</si>
  <si>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</si>
  <si>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</si>
  <si>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</si>
  <si>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</si>
  <si>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</si>
  <si>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</si>
  <si>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</si>
  <si>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</si>
  <si>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</si>
  <si>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</si>
  <si>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</si>
  <si>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</si>
  <si>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</si>
  <si>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</si>
  <si>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</si>
  <si>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</si>
  <si>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</si>
  <si>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</si>
  <si>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</si>
  <si>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</si>
  <si>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</si>
  <si>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</si>
  <si>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</si>
  <si>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</si>
  <si>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</si>
  <si>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</si>
  <si>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</si>
  <si>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</si>
  <si>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</si>
  <si>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</si>
  <si>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</si>
  <si>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</si>
  <si>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</si>
  <si>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</si>
  <si>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</si>
  <si>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</si>
  <si>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</si>
  <si>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</si>
  <si>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</si>
  <si>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</si>
  <si>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</si>
  <si>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</si>
  <si>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</si>
  <si>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</si>
  <si>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</si>
  <si>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</si>
  <si>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</si>
  <si>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</si>
  <si>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</si>
  <si>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</si>
  <si>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</si>
  <si>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</si>
  <si>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</si>
  <si>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</si>
  <si>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</si>
  <si>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</si>
  <si>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</si>
  <si>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</si>
  <si>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</si>
  <si>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</si>
  <si>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</si>
  <si>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</si>
  <si>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</si>
  <si>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</si>
  <si>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</si>
  <si>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</si>
  <si>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</si>
  <si>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</si>
  <si>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</si>
  <si>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</si>
  <si>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</si>
  <si>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</si>
  <si>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</si>
  <si>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</si>
  <si>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</si>
  <si>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</si>
  <si>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</si>
  <si>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</si>
  <si>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</si>
  <si>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</si>
  <si>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</si>
  <si>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</si>
  <si>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</si>
  <si>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</si>
  <si>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</si>
  <si>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</si>
  <si>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</si>
  <si>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</si>
  <si>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</si>
  <si>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</si>
  <si>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</si>
  <si>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</si>
  <si>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</si>
  <si>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</si>
  <si>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</si>
  <si>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</si>
  <si>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</si>
  <si>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</si>
  <si>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</si>
  <si>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</si>
  <si>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</si>
  <si>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</si>
  <si>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</si>
  <si>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</si>
  <si>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</si>
  <si>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</si>
  <si>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</si>
  <si>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</si>
  <si>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</si>
  <si>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</si>
  <si>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</si>
  <si>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</si>
  <si>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</si>
  <si>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</si>
  <si>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</si>
  <si>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</si>
  <si>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</si>
  <si>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</si>
  <si>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</si>
  <si>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</si>
  <si>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</si>
  <si>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</si>
  <si>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</si>
  <si>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</si>
  <si>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</si>
  <si>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</si>
  <si>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</si>
  <si>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</si>
  <si>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The scatter plot also shows elastic properties. The plot is less horizontal than soft water scatter plot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</si>
</sst>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0" x14ac:knownFonts="1">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198">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12" fillId="7" borderId="6" xfId="0" applyFont="1" applyFill="1" applyBorder="1" applyAlignment="1">
      <alignment wrapText="1"/>
    </xf>
    <xf numFmtId="0" fontId="17" fillId="0" borderId="7" xfId="0" applyFont="1" applyBorder="1"/>
    <xf numFmtId="0" fontId="17" fillId="0" borderId="8" xfId="0" applyFont="1" applyBorder="1"/>
    <xf numFmtId="0" fontId="3" fillId="0" borderId="0" xfId="0" applyFont="1" applyAlignment="1">
      <alignment wrapText="1"/>
    </xf>
    <xf numFmtId="0" fontId="0" fillId="0" borderId="0" xfId="0" applyFont="1" applyAlignment="1"/>
    <xf numFmtId="0" fontId="16" fillId="5" borderId="6" xfId="0" applyFont="1" applyFill="1" applyBorder="1" applyAlignment="1">
      <alignment wrapText="1"/>
    </xf>
    <xf numFmtId="0" fontId="15" fillId="0" borderId="0" xfId="0" applyFont="1" applyAlignment="1">
      <alignment wrapText="1"/>
    </xf>
    <xf numFmtId="0" fontId="15" fillId="5" borderId="6"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2" xfId="0" applyFont="1" applyFill="1" applyBorder="1"/>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2" fillId="7" borderId="12" xfId="0" applyFont="1" applyFill="1" applyBorder="1" applyAlignment="1">
      <alignment wrapText="1"/>
    </xf>
    <xf numFmtId="0" fontId="3" fillId="7" borderId="12" xfId="0" applyFont="1" applyFill="1" applyBorder="1" applyAlignment="1">
      <alignment wrapText="1"/>
    </xf>
    <xf numFmtId="0" fontId="11" fillId="8" borderId="18" xfId="0" applyFont="1" applyFill="1" applyBorder="1" applyAlignment="1">
      <alignment wrapText="1"/>
    </xf>
    <xf numFmtId="0" fontId="17" fillId="0" borderId="19" xfId="0" applyFont="1" applyBorder="1"/>
    <xf numFmtId="0" fontId="15" fillId="5" borderId="12" xfId="0" applyFont="1" applyFill="1" applyBorder="1" applyAlignment="1">
      <alignment wrapText="1"/>
    </xf>
    <xf numFmtId="0" fontId="7" fillId="8" borderId="18" xfId="0" applyFont="1" applyFill="1" applyBorder="1"/>
    <xf numFmtId="0" fontId="11" fillId="8" borderId="18"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62</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81</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230</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11</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0"/>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0"/>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0"/>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0"/>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0"/>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0"/>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0"/>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0"/>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0"/>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0"/>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0"/>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0"/>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0"/>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0"/>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0"/>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0"/>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0"/>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0"/>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732"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246</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247</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248</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247</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si="0"/>
        <v>5</v>
      </c>
      <c r="F258" s="30" t="s">
        <v>63</v>
      </c>
      <c r="G258" s="31"/>
    </row>
    <row r="259" spans="1:7" ht="14.25" customHeight="1" x14ac:dyDescent="0.2">
      <c r="A259" s="27">
        <v>41768</v>
      </c>
      <c r="B259" s="28">
        <v>1947.63870833333</v>
      </c>
      <c r="C259" s="29">
        <v>47.290833333333303</v>
      </c>
      <c r="D259" s="28">
        <v>1947.63870833333</v>
      </c>
      <c r="E259" s="30">
        <f t="shared" si="0"/>
        <v>5</v>
      </c>
      <c r="F259" s="30" t="s">
        <v>63</v>
      </c>
      <c r="G259" s="31"/>
    </row>
    <row r="260" spans="1:7" ht="14.25" customHeight="1" x14ac:dyDescent="0.2">
      <c r="A260" s="27">
        <v>41768.5</v>
      </c>
      <c r="B260" s="28">
        <v>2195.3652916666601</v>
      </c>
      <c r="C260" s="29">
        <v>60.935416666666598</v>
      </c>
      <c r="D260" s="28">
        <v>2195.3652916666601</v>
      </c>
      <c r="E260" s="30">
        <f t="shared" si="0"/>
        <v>5</v>
      </c>
      <c r="F260" s="30" t="s">
        <v>63</v>
      </c>
      <c r="G260" s="31"/>
    </row>
    <row r="261" spans="1:7" ht="14.25" customHeight="1" x14ac:dyDescent="0.2">
      <c r="A261" s="27">
        <v>41769</v>
      </c>
      <c r="B261" s="28">
        <v>1752.35545833333</v>
      </c>
      <c r="C261" s="29">
        <v>60.887916666666598</v>
      </c>
      <c r="D261" s="28">
        <v>1752.35545833333</v>
      </c>
      <c r="E261" s="30">
        <f t="shared" si="0"/>
        <v>5</v>
      </c>
      <c r="F261" s="30" t="s">
        <v>63</v>
      </c>
      <c r="G261" s="31"/>
    </row>
    <row r="262" spans="1:7" ht="14.25" customHeight="1" x14ac:dyDescent="0.2">
      <c r="A262" s="27">
        <v>41769.5</v>
      </c>
      <c r="B262" s="28">
        <v>1953.0465833333301</v>
      </c>
      <c r="C262" s="29">
        <v>73.694583333333298</v>
      </c>
      <c r="D262" s="28">
        <v>1953.0465833333301</v>
      </c>
      <c r="E262" s="30">
        <f t="shared" si="0"/>
        <v>5</v>
      </c>
      <c r="F262" s="30" t="s">
        <v>63</v>
      </c>
      <c r="G262" s="31"/>
    </row>
    <row r="263" spans="1:7" ht="14.25" customHeight="1" x14ac:dyDescent="0.2">
      <c r="A263" s="27">
        <v>41770</v>
      </c>
      <c r="B263" s="28">
        <v>2006.93199999999</v>
      </c>
      <c r="C263" s="29">
        <v>57.995833333333302</v>
      </c>
      <c r="D263" s="28">
        <v>2006.93199999999</v>
      </c>
      <c r="E263" s="30">
        <f t="shared" si="0"/>
        <v>5</v>
      </c>
      <c r="F263" s="30" t="s">
        <v>63</v>
      </c>
      <c r="G263" s="31"/>
    </row>
    <row r="264" spans="1:7" ht="14.25" customHeight="1" x14ac:dyDescent="0.2">
      <c r="A264" s="27">
        <v>41770.5</v>
      </c>
      <c r="B264" s="28">
        <v>2167.6819583333299</v>
      </c>
      <c r="C264" s="29">
        <v>49.681249999999999</v>
      </c>
      <c r="D264" s="28">
        <v>2167.6819583333299</v>
      </c>
      <c r="E264" s="30">
        <f t="shared" si="0"/>
        <v>5</v>
      </c>
      <c r="F264" s="30" t="s">
        <v>63</v>
      </c>
      <c r="G264" s="31"/>
    </row>
    <row r="265" spans="1:7" ht="14.25" customHeight="1" x14ac:dyDescent="0.2">
      <c r="A265" s="27">
        <v>41771</v>
      </c>
      <c r="B265" s="28">
        <v>2025.9698333333299</v>
      </c>
      <c r="C265" s="29">
        <v>28.802777777777699</v>
      </c>
      <c r="D265" s="28">
        <v>2025.9698333333299</v>
      </c>
      <c r="E265" s="30">
        <f t="shared" si="0"/>
        <v>5</v>
      </c>
      <c r="F265" s="30" t="s">
        <v>63</v>
      </c>
      <c r="G265" s="31"/>
    </row>
    <row r="266" spans="1:7" ht="14.25" customHeight="1" x14ac:dyDescent="0.2">
      <c r="A266" s="27">
        <v>41771.5</v>
      </c>
      <c r="B266" s="28">
        <v>2364.0405416666599</v>
      </c>
      <c r="C266" s="29">
        <v>57.887916666666598</v>
      </c>
      <c r="D266" s="28">
        <v>2364.0405416666599</v>
      </c>
      <c r="E266" s="30">
        <f t="shared" si="0"/>
        <v>5</v>
      </c>
      <c r="F266" s="30" t="s">
        <v>63</v>
      </c>
      <c r="G266" s="31"/>
    </row>
    <row r="267" spans="1:7" ht="14.25" customHeight="1" x14ac:dyDescent="0.2">
      <c r="A267" s="27">
        <v>41772</v>
      </c>
      <c r="B267" s="28">
        <v>1953.5266875</v>
      </c>
      <c r="C267" s="29">
        <v>34.658124999999998</v>
      </c>
      <c r="D267" s="28">
        <v>1953.5266875</v>
      </c>
      <c r="E267" s="30">
        <f t="shared" si="0"/>
        <v>5</v>
      </c>
      <c r="F267" s="30" t="s">
        <v>63</v>
      </c>
      <c r="G267" s="31"/>
    </row>
    <row r="268" spans="1:7" ht="14.25" customHeight="1" x14ac:dyDescent="0.2">
      <c r="A268" s="27">
        <v>41772.5</v>
      </c>
      <c r="B268" s="28">
        <v>2081.5011666666601</v>
      </c>
      <c r="C268" s="29">
        <v>42.6458333333333</v>
      </c>
      <c r="D268" s="28">
        <v>2081.5011666666601</v>
      </c>
      <c r="E268" s="30">
        <f t="shared" si="0"/>
        <v>5</v>
      </c>
      <c r="F268" s="30" t="s">
        <v>63</v>
      </c>
      <c r="G268" s="31"/>
    </row>
    <row r="269" spans="1:7" ht="14.25" customHeight="1" x14ac:dyDescent="0.2">
      <c r="A269" s="27">
        <v>41773</v>
      </c>
      <c r="B269" s="28">
        <v>1833.8292916666601</v>
      </c>
      <c r="C269" s="29">
        <v>38.750833333333297</v>
      </c>
      <c r="D269" s="28">
        <v>1833.8292916666601</v>
      </c>
      <c r="E269" s="30">
        <f t="shared" si="0"/>
        <v>5</v>
      </c>
      <c r="F269" s="30" t="s">
        <v>63</v>
      </c>
      <c r="G269" s="31"/>
    </row>
    <row r="270" spans="1:7" ht="14.25" customHeight="1" x14ac:dyDescent="0.2">
      <c r="A270" s="27">
        <v>41773.5</v>
      </c>
      <c r="B270" s="28">
        <v>2114.1895</v>
      </c>
      <c r="C270" s="29">
        <v>44.832083333333301</v>
      </c>
      <c r="D270" s="28">
        <v>2114.1895</v>
      </c>
      <c r="E270" s="30">
        <f t="shared" si="0"/>
        <v>5</v>
      </c>
      <c r="F270" s="30" t="s">
        <v>63</v>
      </c>
      <c r="G270" s="31"/>
    </row>
    <row r="271" spans="1:7" ht="14.25" customHeight="1" x14ac:dyDescent="0.2">
      <c r="A271" s="27">
        <v>41774</v>
      </c>
      <c r="B271" s="28">
        <v>1983.90711111111</v>
      </c>
      <c r="C271" s="29">
        <v>37.403888888888801</v>
      </c>
      <c r="D271" s="28">
        <v>1983.90711111111</v>
      </c>
      <c r="E271" s="30">
        <f t="shared" si="0"/>
        <v>5</v>
      </c>
      <c r="F271" s="30" t="s">
        <v>63</v>
      </c>
      <c r="G271" s="31"/>
    </row>
    <row r="272" spans="1:7" ht="14.25" customHeight="1" x14ac:dyDescent="0.2">
      <c r="A272" s="27">
        <v>41774.5</v>
      </c>
      <c r="B272" s="28">
        <v>2093.3930833333302</v>
      </c>
      <c r="C272" s="29">
        <v>46.276249999999997</v>
      </c>
      <c r="D272" s="28">
        <v>2093.3930833333302</v>
      </c>
      <c r="E272" s="30">
        <f t="shared" si="0"/>
        <v>5</v>
      </c>
      <c r="F272" s="30" t="s">
        <v>63</v>
      </c>
      <c r="G272" s="31"/>
    </row>
    <row r="273" spans="1:7" ht="14.25" customHeight="1" x14ac:dyDescent="0.2">
      <c r="A273" s="27">
        <v>41775</v>
      </c>
      <c r="B273" s="28">
        <v>1989.1543750000001</v>
      </c>
      <c r="C273" s="29">
        <v>37.748750000000001</v>
      </c>
      <c r="D273" s="28">
        <v>1989.1543750000001</v>
      </c>
      <c r="E273" s="30">
        <f t="shared" si="0"/>
        <v>5</v>
      </c>
      <c r="F273" s="30" t="s">
        <v>63</v>
      </c>
      <c r="G273" s="31"/>
    </row>
    <row r="274" spans="1:7" ht="14.25" customHeight="1" x14ac:dyDescent="0.2">
      <c r="A274" s="27">
        <v>41775.5</v>
      </c>
      <c r="B274" s="28">
        <v>2151.98383333333</v>
      </c>
      <c r="C274" s="29">
        <v>46.262083333333301</v>
      </c>
      <c r="D274" s="28">
        <v>2151.98383333333</v>
      </c>
      <c r="E274" s="30">
        <f t="shared" si="0"/>
        <v>5</v>
      </c>
      <c r="F274" s="30" t="s">
        <v>63</v>
      </c>
      <c r="G274" s="31"/>
    </row>
    <row r="275" spans="1:7" ht="14.25" customHeight="1" x14ac:dyDescent="0.2">
      <c r="A275" s="27">
        <v>41776</v>
      </c>
      <c r="B275" s="28">
        <v>1885.0945454545399</v>
      </c>
      <c r="C275" s="29">
        <v>39.879090909090898</v>
      </c>
      <c r="D275" s="28">
        <v>1885.0945454545399</v>
      </c>
      <c r="E275" s="30">
        <f t="shared" si="0"/>
        <v>5</v>
      </c>
      <c r="F275" s="30" t="s">
        <v>63</v>
      </c>
      <c r="G275" s="31"/>
    </row>
    <row r="276" spans="1:7" ht="14.25" customHeight="1" x14ac:dyDescent="0.2">
      <c r="A276" s="27">
        <v>41776.5</v>
      </c>
      <c r="B276" s="28">
        <v>2100.1242499999998</v>
      </c>
      <c r="C276" s="29">
        <v>47.372916666666598</v>
      </c>
      <c r="D276" s="28">
        <v>2100.1242499999998</v>
      </c>
      <c r="E276" s="30">
        <f t="shared" si="0"/>
        <v>5</v>
      </c>
      <c r="F276" s="30" t="s">
        <v>63</v>
      </c>
      <c r="G276" s="31"/>
    </row>
    <row r="277" spans="1:7" ht="14.25" customHeight="1" x14ac:dyDescent="0.2">
      <c r="A277" s="27">
        <v>41777</v>
      </c>
      <c r="B277" s="28">
        <v>1702.1761818181801</v>
      </c>
      <c r="C277" s="29">
        <v>40.558181818181801</v>
      </c>
      <c r="D277" s="28">
        <v>1702.1761818181801</v>
      </c>
      <c r="E277" s="30">
        <f t="shared" si="0"/>
        <v>5</v>
      </c>
      <c r="F277" s="30" t="s">
        <v>63</v>
      </c>
      <c r="G277" s="31"/>
    </row>
    <row r="278" spans="1:7" ht="14.25" customHeight="1" x14ac:dyDescent="0.2">
      <c r="A278" s="27">
        <v>41777.5</v>
      </c>
      <c r="B278" s="28">
        <v>1951.5956249999999</v>
      </c>
      <c r="C278" s="29">
        <v>53.550416666666599</v>
      </c>
      <c r="D278" s="28">
        <v>1951.5956249999999</v>
      </c>
      <c r="E278" s="30">
        <f t="shared" si="0"/>
        <v>5</v>
      </c>
      <c r="F278" s="30" t="s">
        <v>63</v>
      </c>
      <c r="G278" s="31"/>
    </row>
    <row r="279" spans="1:7" ht="14.25" customHeight="1" x14ac:dyDescent="0.2">
      <c r="A279" s="27">
        <v>41778</v>
      </c>
      <c r="B279" s="28">
        <v>1599.57408333333</v>
      </c>
      <c r="C279" s="29">
        <v>47.153750000000002</v>
      </c>
      <c r="D279" s="28">
        <v>1599.57408333333</v>
      </c>
      <c r="E279" s="30">
        <f t="shared" si="0"/>
        <v>5</v>
      </c>
      <c r="F279" s="30" t="s">
        <v>63</v>
      </c>
      <c r="G279" s="31"/>
    </row>
    <row r="280" spans="1:7" ht="14.25" customHeight="1" x14ac:dyDescent="0.2">
      <c r="A280" s="27">
        <v>41778.5</v>
      </c>
      <c r="B280" s="28">
        <v>1928.0886666666599</v>
      </c>
      <c r="C280" s="29">
        <v>54.608333333333299</v>
      </c>
      <c r="D280" s="28">
        <v>1928.0886666666599</v>
      </c>
      <c r="E280" s="30">
        <f t="shared" si="0"/>
        <v>5</v>
      </c>
      <c r="F280" s="30" t="s">
        <v>63</v>
      </c>
      <c r="G280" s="31"/>
    </row>
    <row r="281" spans="1:7" ht="14.25" customHeight="1" x14ac:dyDescent="0.2">
      <c r="A281" s="27">
        <v>41779</v>
      </c>
      <c r="B281" s="28">
        <v>1874.05004166666</v>
      </c>
      <c r="C281" s="29">
        <v>50.127083333333303</v>
      </c>
      <c r="D281" s="28">
        <v>1874.05004166666</v>
      </c>
      <c r="E281" s="30">
        <f t="shared" si="0"/>
        <v>5</v>
      </c>
      <c r="F281" s="30" t="s">
        <v>63</v>
      </c>
      <c r="G281" s="31"/>
    </row>
    <row r="282" spans="1:7" ht="14.25" customHeight="1" x14ac:dyDescent="0.2">
      <c r="A282" s="27">
        <v>41779.5</v>
      </c>
      <c r="B282" s="28">
        <v>2228.79675</v>
      </c>
      <c r="C282" s="29">
        <v>49.530833333333298</v>
      </c>
      <c r="D282" s="28">
        <v>2228.79675</v>
      </c>
      <c r="E282" s="30">
        <f t="shared" si="0"/>
        <v>5</v>
      </c>
      <c r="F282" s="30" t="s">
        <v>63</v>
      </c>
      <c r="G282" s="31"/>
    </row>
    <row r="283" spans="1:7" ht="14.25" customHeight="1" x14ac:dyDescent="0.2">
      <c r="A283" s="27">
        <v>41780</v>
      </c>
      <c r="B283" s="28">
        <v>1865.50854166666</v>
      </c>
      <c r="C283" s="29">
        <v>38.462499999999999</v>
      </c>
      <c r="D283" s="28">
        <v>1865.50854166666</v>
      </c>
      <c r="E283" s="30">
        <f t="shared" si="0"/>
        <v>5</v>
      </c>
      <c r="F283" s="30" t="s">
        <v>63</v>
      </c>
      <c r="G283" s="31"/>
    </row>
    <row r="284" spans="1:7" ht="14.25" customHeight="1" x14ac:dyDescent="0.2">
      <c r="A284" s="27">
        <v>41780.5</v>
      </c>
      <c r="B284" s="28">
        <v>2147.9385416666601</v>
      </c>
      <c r="C284" s="29">
        <v>47.275416666666601</v>
      </c>
      <c r="D284" s="28">
        <v>2147.9385416666601</v>
      </c>
      <c r="E284" s="30">
        <f t="shared" si="0"/>
        <v>5</v>
      </c>
      <c r="F284" s="30" t="s">
        <v>63</v>
      </c>
      <c r="G284" s="31"/>
    </row>
    <row r="285" spans="1:7" ht="14.25" customHeight="1" x14ac:dyDescent="0.2">
      <c r="A285" s="27">
        <v>41781</v>
      </c>
      <c r="B285" s="28">
        <v>1896.82779166666</v>
      </c>
      <c r="C285" s="29">
        <v>45.832500000000003</v>
      </c>
      <c r="D285" s="28">
        <v>1896.82779166666</v>
      </c>
      <c r="E285" s="30">
        <f t="shared" si="0"/>
        <v>5</v>
      </c>
      <c r="F285" s="30" t="s">
        <v>63</v>
      </c>
      <c r="G285" s="31"/>
    </row>
    <row r="286" spans="1:7" ht="14.25" customHeight="1" x14ac:dyDescent="0.2">
      <c r="A286" s="27">
        <v>41781.5</v>
      </c>
      <c r="B286" s="28">
        <v>2179.9699166666601</v>
      </c>
      <c r="C286" s="29">
        <v>50.742916666666602</v>
      </c>
      <c r="D286" s="28">
        <v>2179.9699166666601</v>
      </c>
      <c r="E286" s="30">
        <f t="shared" si="0"/>
        <v>5</v>
      </c>
      <c r="F286" s="30" t="s">
        <v>63</v>
      </c>
      <c r="G286" s="31"/>
    </row>
    <row r="287" spans="1:7" ht="14.25" customHeight="1" x14ac:dyDescent="0.2">
      <c r="A287" s="27">
        <v>41782</v>
      </c>
      <c r="B287" s="28">
        <v>1908.9708333333299</v>
      </c>
      <c r="C287" s="29">
        <v>46.262499999999903</v>
      </c>
      <c r="D287" s="28">
        <v>1908.9708333333299</v>
      </c>
      <c r="E287" s="30">
        <f t="shared" si="0"/>
        <v>5</v>
      </c>
      <c r="F287" s="30" t="s">
        <v>63</v>
      </c>
      <c r="G287" s="31"/>
    </row>
    <row r="288" spans="1:7" ht="14.25" customHeight="1" x14ac:dyDescent="0.2">
      <c r="A288" s="27">
        <v>41782.5</v>
      </c>
      <c r="B288" s="28">
        <v>2201.0394166666601</v>
      </c>
      <c r="C288" s="29">
        <v>49.195</v>
      </c>
      <c r="D288" s="28">
        <v>2201.0394166666601</v>
      </c>
      <c r="E288" s="30">
        <f t="shared" si="0"/>
        <v>5</v>
      </c>
      <c r="F288" s="30" t="s">
        <v>63</v>
      </c>
      <c r="G288" s="31"/>
    </row>
    <row r="289" spans="1:7" ht="14.25" customHeight="1" x14ac:dyDescent="0.2">
      <c r="A289" s="27">
        <v>41783</v>
      </c>
      <c r="B289" s="28">
        <v>1941.4735416666599</v>
      </c>
      <c r="C289" s="29">
        <v>37.257083333333298</v>
      </c>
      <c r="D289" s="28">
        <v>1941.4735416666599</v>
      </c>
      <c r="E289" s="30">
        <f t="shared" si="0"/>
        <v>5</v>
      </c>
      <c r="F289" s="30" t="s">
        <v>63</v>
      </c>
      <c r="G289" s="31"/>
    </row>
    <row r="290" spans="1:7" ht="14.25" customHeight="1" x14ac:dyDescent="0.2">
      <c r="A290" s="27">
        <v>41783.5</v>
      </c>
      <c r="B290" s="28">
        <v>2156.9471250000001</v>
      </c>
      <c r="C290" s="29">
        <v>43.033333333333303</v>
      </c>
      <c r="D290" s="28">
        <v>2156.9471250000001</v>
      </c>
      <c r="E290" s="30">
        <f t="shared" si="0"/>
        <v>5</v>
      </c>
      <c r="F290" s="30" t="s">
        <v>63</v>
      </c>
      <c r="G290" s="31"/>
    </row>
    <row r="291" spans="1:7" ht="14.25" customHeight="1" x14ac:dyDescent="0.2">
      <c r="A291" s="27">
        <v>41784</v>
      </c>
      <c r="B291" s="28">
        <v>1900.7242857142801</v>
      </c>
      <c r="C291" s="29">
        <v>39.896428571428501</v>
      </c>
      <c r="D291" s="28">
        <v>1900.7242857142801</v>
      </c>
      <c r="E291" s="30">
        <f t="shared" si="0"/>
        <v>5</v>
      </c>
      <c r="F291" s="30" t="s">
        <v>63</v>
      </c>
      <c r="G291" s="31"/>
    </row>
    <row r="292" spans="1:7" ht="14.25" customHeight="1" x14ac:dyDescent="0.2">
      <c r="A292" s="27">
        <v>41784.5</v>
      </c>
      <c r="B292" s="28">
        <v>1990.6963333333299</v>
      </c>
      <c r="C292" s="29">
        <v>53.087499999999999</v>
      </c>
      <c r="D292" s="28">
        <v>1990.6963333333299</v>
      </c>
      <c r="E292" s="30">
        <f t="shared" si="0"/>
        <v>5</v>
      </c>
      <c r="F292" s="30" t="s">
        <v>63</v>
      </c>
      <c r="G292" s="31"/>
    </row>
    <row r="293" spans="1:7" ht="14.25" customHeight="1" x14ac:dyDescent="0.2">
      <c r="A293" s="27">
        <v>41785</v>
      </c>
      <c r="B293" s="28">
        <v>1641.170875</v>
      </c>
      <c r="C293" s="29">
        <v>44.002499999999998</v>
      </c>
      <c r="D293" s="28">
        <v>1641.170875</v>
      </c>
      <c r="E293" s="30">
        <f t="shared" si="0"/>
        <v>5</v>
      </c>
      <c r="F293" s="30" t="s">
        <v>63</v>
      </c>
      <c r="G293" s="31"/>
    </row>
    <row r="294" spans="1:7" ht="14.25" customHeight="1" x14ac:dyDescent="0.2">
      <c r="A294" s="27">
        <v>41785.5</v>
      </c>
      <c r="B294" s="28">
        <v>1928.3489999999999</v>
      </c>
      <c r="C294" s="29">
        <v>50.586666666666602</v>
      </c>
      <c r="D294" s="28">
        <v>1928.3489999999999</v>
      </c>
      <c r="E294" s="30">
        <f t="shared" si="0"/>
        <v>5</v>
      </c>
      <c r="F294" s="30" t="s">
        <v>63</v>
      </c>
      <c r="G294" s="31"/>
    </row>
    <row r="295" spans="1:7" ht="14.25" customHeight="1" x14ac:dyDescent="0.2">
      <c r="A295" s="27">
        <v>41786</v>
      </c>
      <c r="B295" s="28">
        <v>1902.70066666666</v>
      </c>
      <c r="C295" s="29">
        <v>46.027083333333302</v>
      </c>
      <c r="D295" s="28">
        <v>1902.70066666666</v>
      </c>
      <c r="E295" s="30">
        <f t="shared" si="0"/>
        <v>5</v>
      </c>
      <c r="F295" s="30" t="s">
        <v>63</v>
      </c>
      <c r="G295" s="31"/>
    </row>
    <row r="296" spans="1:7" ht="14.25" customHeight="1" x14ac:dyDescent="0.2">
      <c r="A296" s="27">
        <v>41786.5</v>
      </c>
      <c r="B296" s="28">
        <v>2189.06766666666</v>
      </c>
      <c r="C296" s="29">
        <v>51.392916666666601</v>
      </c>
      <c r="D296" s="28">
        <v>2189.06766666666</v>
      </c>
      <c r="E296" s="30">
        <f t="shared" si="0"/>
        <v>5</v>
      </c>
      <c r="F296" s="30" t="s">
        <v>63</v>
      </c>
      <c r="G296" s="31"/>
    </row>
    <row r="297" spans="1:7" ht="14.25" customHeight="1" x14ac:dyDescent="0.2">
      <c r="A297" s="27">
        <v>41787</v>
      </c>
      <c r="B297" s="28">
        <v>1932.2342083333299</v>
      </c>
      <c r="C297" s="29">
        <v>46.5908333333333</v>
      </c>
      <c r="D297" s="28">
        <v>1932.2342083333299</v>
      </c>
      <c r="E297" s="30">
        <f t="shared" si="0"/>
        <v>5</v>
      </c>
      <c r="F297" s="30" t="s">
        <v>63</v>
      </c>
      <c r="G297" s="31"/>
    </row>
    <row r="298" spans="1:7" ht="14.25" customHeight="1" x14ac:dyDescent="0.2">
      <c r="A298" s="27">
        <v>41787.5</v>
      </c>
      <c r="B298" s="28">
        <v>2221.4512083333302</v>
      </c>
      <c r="C298" s="29">
        <v>54.303750000000001</v>
      </c>
      <c r="D298" s="28">
        <v>2221.4512083333302</v>
      </c>
      <c r="E298" s="30">
        <f t="shared" si="0"/>
        <v>5</v>
      </c>
      <c r="F298" s="30" t="s">
        <v>63</v>
      </c>
      <c r="G298" s="31"/>
    </row>
    <row r="299" spans="1:7" ht="14.25" customHeight="1" x14ac:dyDescent="0.2">
      <c r="A299" s="27">
        <v>41788</v>
      </c>
      <c r="B299" s="28">
        <v>1911.44145833333</v>
      </c>
      <c r="C299" s="29">
        <v>45.068750000000001</v>
      </c>
      <c r="D299" s="28">
        <v>1911.44145833333</v>
      </c>
      <c r="E299" s="30">
        <f t="shared" si="0"/>
        <v>5</v>
      </c>
      <c r="F299" s="30" t="s">
        <v>63</v>
      </c>
      <c r="G299" s="31"/>
    </row>
    <row r="300" spans="1:7" ht="14.25" customHeight="1" x14ac:dyDescent="0.2">
      <c r="A300" s="27">
        <v>41788.5</v>
      </c>
      <c r="B300" s="28">
        <v>2154.5671666666599</v>
      </c>
      <c r="C300" s="29">
        <v>42.706249999999997</v>
      </c>
      <c r="D300" s="28">
        <v>2154.5671666666599</v>
      </c>
      <c r="E300" s="30">
        <f t="shared" si="0"/>
        <v>5</v>
      </c>
      <c r="F300" s="30" t="s">
        <v>63</v>
      </c>
      <c r="G300" s="31"/>
    </row>
    <row r="301" spans="1:7" ht="14.25" customHeight="1" x14ac:dyDescent="0.2">
      <c r="A301" s="27">
        <v>41789</v>
      </c>
      <c r="B301" s="28">
        <v>2086.4557222222202</v>
      </c>
      <c r="C301" s="29">
        <v>35.205555555555499</v>
      </c>
      <c r="D301" s="28">
        <v>2086.4557222222202</v>
      </c>
      <c r="E301" s="30">
        <f t="shared" si="0"/>
        <v>5</v>
      </c>
      <c r="F301" s="30" t="s">
        <v>63</v>
      </c>
      <c r="G301" s="31"/>
    </row>
    <row r="302" spans="1:7" ht="14.25" customHeight="1" x14ac:dyDescent="0.2">
      <c r="A302" s="27">
        <v>41789.5</v>
      </c>
      <c r="B302" s="28">
        <v>2375.8916249999902</v>
      </c>
      <c r="C302" s="29">
        <v>49.220833333333303</v>
      </c>
      <c r="D302" s="28">
        <v>2375.8916249999902</v>
      </c>
      <c r="E302" s="30">
        <f t="shared" si="0"/>
        <v>5</v>
      </c>
      <c r="F302" s="30" t="s">
        <v>63</v>
      </c>
      <c r="G302" s="31"/>
    </row>
    <row r="303" spans="1:7" ht="14.25" customHeight="1" x14ac:dyDescent="0.2">
      <c r="A303" s="27">
        <v>41790</v>
      </c>
      <c r="B303" s="28">
        <v>2278.90968749999</v>
      </c>
      <c r="C303" s="29">
        <v>42.534374999999997</v>
      </c>
      <c r="D303" s="28">
        <v>2278.90968749999</v>
      </c>
      <c r="E303" s="30">
        <f t="shared" si="0"/>
        <v>5</v>
      </c>
      <c r="F303" s="30" t="s">
        <v>63</v>
      </c>
      <c r="G303" s="31"/>
    </row>
    <row r="304" spans="1:7" ht="14.25" customHeight="1" x14ac:dyDescent="0.2">
      <c r="A304" s="27">
        <v>41790.5</v>
      </c>
      <c r="B304" s="28">
        <v>2414.6731818181802</v>
      </c>
      <c r="C304" s="29">
        <v>49.414090909090902</v>
      </c>
      <c r="D304" s="28">
        <v>2414.6731818181802</v>
      </c>
      <c r="E304" s="30">
        <f t="shared" si="0"/>
        <v>5</v>
      </c>
      <c r="F304" s="30" t="s">
        <v>63</v>
      </c>
      <c r="G304" s="31"/>
    </row>
    <row r="305" spans="1:7" ht="14.25" customHeight="1" x14ac:dyDescent="0.2">
      <c r="A305" s="27">
        <v>41791</v>
      </c>
      <c r="B305" s="28">
        <v>1976.13129999999</v>
      </c>
      <c r="C305" s="29">
        <v>53.580699999999901</v>
      </c>
      <c r="D305" s="28">
        <v>1976.13129999999</v>
      </c>
      <c r="E305" s="30">
        <f t="shared" si="0"/>
        <v>6</v>
      </c>
      <c r="F305" s="30" t="s">
        <v>63</v>
      </c>
      <c r="G305" s="31"/>
    </row>
    <row r="306" spans="1:7" ht="14.25" customHeight="1" x14ac:dyDescent="0.2">
      <c r="A306" s="27">
        <v>41791.5</v>
      </c>
      <c r="B306" s="28">
        <v>2665.5086249999999</v>
      </c>
      <c r="C306" s="29">
        <v>84.922083333333305</v>
      </c>
      <c r="D306" s="28">
        <v>2665.5086249999999</v>
      </c>
      <c r="E306" s="30">
        <f t="shared" si="0"/>
        <v>6</v>
      </c>
      <c r="F306" s="30" t="s">
        <v>63</v>
      </c>
      <c r="G306" s="31"/>
    </row>
    <row r="307" spans="1:7" ht="14.25" customHeight="1" x14ac:dyDescent="0.2">
      <c r="A307" s="27">
        <v>41792</v>
      </c>
      <c r="B307" s="28">
        <v>2063.6120000000001</v>
      </c>
      <c r="C307" s="29">
        <v>39.346999999999902</v>
      </c>
      <c r="D307" s="28">
        <v>2063.6120000000001</v>
      </c>
      <c r="E307" s="30">
        <f t="shared" si="0"/>
        <v>6</v>
      </c>
      <c r="F307" s="30" t="s">
        <v>63</v>
      </c>
      <c r="G307" s="31"/>
    </row>
    <row r="308" spans="1:7" ht="14.25" customHeight="1" x14ac:dyDescent="0.2">
      <c r="A308" s="27">
        <v>41792.5</v>
      </c>
      <c r="B308" s="28">
        <v>2220.75304166666</v>
      </c>
      <c r="C308" s="29">
        <v>43.315916666666602</v>
      </c>
      <c r="D308" s="28">
        <v>2220.75304166666</v>
      </c>
      <c r="E308" s="30">
        <f t="shared" si="0"/>
        <v>6</v>
      </c>
      <c r="F308" s="30" t="s">
        <v>63</v>
      </c>
      <c r="G308" s="31"/>
    </row>
    <row r="309" spans="1:7" ht="14.25" customHeight="1" x14ac:dyDescent="0.2">
      <c r="A309" s="27">
        <v>41793</v>
      </c>
      <c r="B309" s="28">
        <v>2043.6455000000001</v>
      </c>
      <c r="C309" s="29">
        <v>47.9022222222222</v>
      </c>
      <c r="D309" s="28">
        <v>2043.6455000000001</v>
      </c>
      <c r="E309" s="30">
        <f t="shared" si="0"/>
        <v>6</v>
      </c>
      <c r="F309" s="30" t="s">
        <v>63</v>
      </c>
      <c r="G309" s="31"/>
    </row>
    <row r="310" spans="1:7" ht="14.25" customHeight="1" x14ac:dyDescent="0.2">
      <c r="A310" s="27">
        <v>41793.5</v>
      </c>
      <c r="B310" s="28">
        <v>2350.2772916666599</v>
      </c>
      <c r="C310" s="29">
        <v>54.980166666666598</v>
      </c>
      <c r="D310" s="28">
        <v>2350.2772916666599</v>
      </c>
      <c r="E310" s="30">
        <f t="shared" si="0"/>
        <v>6</v>
      </c>
      <c r="F310" s="30" t="s">
        <v>63</v>
      </c>
      <c r="G310" s="31"/>
    </row>
    <row r="311" spans="1:7" ht="14.25" customHeight="1" x14ac:dyDescent="0.2">
      <c r="A311" s="27">
        <v>41794</v>
      </c>
      <c r="B311" s="28">
        <v>1895.89842857142</v>
      </c>
      <c r="C311" s="29">
        <v>35.089999999999897</v>
      </c>
      <c r="D311" s="28">
        <v>1895.89842857142</v>
      </c>
      <c r="E311" s="30">
        <f t="shared" si="0"/>
        <v>6</v>
      </c>
      <c r="F311" s="30" t="s">
        <v>63</v>
      </c>
      <c r="G311" s="31"/>
    </row>
    <row r="312" spans="1:7" ht="14.25" customHeight="1" x14ac:dyDescent="0.2">
      <c r="A312" s="27">
        <v>41794.5</v>
      </c>
      <c r="B312" s="28">
        <v>2092.5697499999901</v>
      </c>
      <c r="C312" s="29">
        <v>41.228333333333303</v>
      </c>
      <c r="D312" s="28">
        <v>2092.5697499999901</v>
      </c>
      <c r="E312" s="30">
        <f t="shared" si="0"/>
        <v>6</v>
      </c>
      <c r="F312" s="30" t="s">
        <v>63</v>
      </c>
      <c r="G312" s="31"/>
    </row>
    <row r="313" spans="1:7" ht="14.25" customHeight="1" x14ac:dyDescent="0.2">
      <c r="A313" s="27">
        <v>41795</v>
      </c>
      <c r="B313" s="28">
        <v>1798.14591666666</v>
      </c>
      <c r="C313" s="29">
        <v>48.412916666666597</v>
      </c>
      <c r="D313" s="28">
        <v>1798.14591666666</v>
      </c>
      <c r="E313" s="30">
        <f t="shared" si="0"/>
        <v>6</v>
      </c>
      <c r="F313" s="30" t="s">
        <v>63</v>
      </c>
      <c r="G313" s="31"/>
    </row>
    <row r="314" spans="1:7" ht="14.25" customHeight="1" x14ac:dyDescent="0.2">
      <c r="A314" s="27">
        <v>41795.5</v>
      </c>
      <c r="B314" s="28">
        <v>2105.5673333333302</v>
      </c>
      <c r="C314" s="29">
        <v>49.219999999999899</v>
      </c>
      <c r="D314" s="28">
        <v>2105.5673333333302</v>
      </c>
      <c r="E314" s="30">
        <f t="shared" si="0"/>
        <v>6</v>
      </c>
      <c r="F314" s="30" t="s">
        <v>63</v>
      </c>
      <c r="G314" s="31"/>
    </row>
    <row r="315" spans="1:7" ht="14.25" customHeight="1" x14ac:dyDescent="0.2">
      <c r="A315" s="27">
        <v>41796</v>
      </c>
      <c r="B315" s="28">
        <v>1923.17379166666</v>
      </c>
      <c r="C315" s="29">
        <v>51.047083333333298</v>
      </c>
      <c r="D315" s="28">
        <v>1923.17379166666</v>
      </c>
      <c r="E315" s="30">
        <f t="shared" si="0"/>
        <v>6</v>
      </c>
      <c r="F315" s="30" t="s">
        <v>63</v>
      </c>
      <c r="G315" s="31"/>
    </row>
    <row r="316" spans="1:7" ht="14.25" customHeight="1" x14ac:dyDescent="0.2">
      <c r="A316" s="27">
        <v>41796.5</v>
      </c>
      <c r="B316" s="28">
        <v>2208.3795416666599</v>
      </c>
      <c r="C316" s="29">
        <v>53.327916666666603</v>
      </c>
      <c r="D316" s="28">
        <v>2208.3795416666599</v>
      </c>
      <c r="E316" s="30">
        <f t="shared" si="0"/>
        <v>6</v>
      </c>
      <c r="F316" s="30" t="s">
        <v>63</v>
      </c>
      <c r="G316" s="31"/>
    </row>
    <row r="317" spans="1:7" ht="14.25" customHeight="1" x14ac:dyDescent="0.2">
      <c r="A317" s="27">
        <v>41797</v>
      </c>
      <c r="B317" s="28">
        <v>1958.0631249999999</v>
      </c>
      <c r="C317" s="29">
        <v>46.842500000000001</v>
      </c>
      <c r="D317" s="28">
        <v>1958.0631249999999</v>
      </c>
      <c r="E317" s="30">
        <f t="shared" si="0"/>
        <v>6</v>
      </c>
      <c r="F317" s="30" t="s">
        <v>63</v>
      </c>
      <c r="G317" s="31"/>
    </row>
    <row r="318" spans="1:7" ht="14.25" customHeight="1" x14ac:dyDescent="0.2">
      <c r="A318" s="27">
        <v>41797.5</v>
      </c>
      <c r="B318" s="28">
        <v>2245.5582083333302</v>
      </c>
      <c r="C318" s="29">
        <v>56.6724999999999</v>
      </c>
      <c r="D318" s="28">
        <v>2245.5582083333302</v>
      </c>
      <c r="E318" s="30">
        <f t="shared" si="0"/>
        <v>6</v>
      </c>
      <c r="F318" s="30" t="s">
        <v>63</v>
      </c>
      <c r="G318" s="31"/>
    </row>
    <row r="319" spans="1:7" ht="14.25" customHeight="1" x14ac:dyDescent="0.2">
      <c r="A319" s="27">
        <v>41798</v>
      </c>
      <c r="B319" s="28">
        <v>1918.86162499999</v>
      </c>
      <c r="C319" s="29">
        <v>42.86</v>
      </c>
      <c r="D319" s="28">
        <v>1918.86162499999</v>
      </c>
      <c r="E319" s="30">
        <f t="shared" si="0"/>
        <v>6</v>
      </c>
      <c r="F319" s="30" t="s">
        <v>63</v>
      </c>
      <c r="G319" s="31"/>
    </row>
    <row r="320" spans="1:7" ht="14.25" customHeight="1" x14ac:dyDescent="0.2">
      <c r="A320" s="27">
        <v>41798.5</v>
      </c>
      <c r="B320" s="28">
        <v>2000.08429166666</v>
      </c>
      <c r="C320" s="29">
        <v>53.180833333333297</v>
      </c>
      <c r="D320" s="28">
        <v>2000.08429166666</v>
      </c>
      <c r="E320" s="30">
        <f t="shared" si="0"/>
        <v>6</v>
      </c>
      <c r="F320" s="30" t="s">
        <v>63</v>
      </c>
      <c r="G320" s="31"/>
    </row>
    <row r="321" spans="1:7" ht="14.25" customHeight="1" x14ac:dyDescent="0.2">
      <c r="A321" s="27">
        <v>41799</v>
      </c>
      <c r="B321" s="28">
        <v>1909.68320833333</v>
      </c>
      <c r="C321" s="29">
        <v>40.827083333333299</v>
      </c>
      <c r="D321" s="28">
        <v>1909.68320833333</v>
      </c>
      <c r="E321" s="30">
        <f t="shared" si="0"/>
        <v>6</v>
      </c>
      <c r="F321" s="30" t="s">
        <v>63</v>
      </c>
      <c r="G321" s="31"/>
    </row>
    <row r="322" spans="1:7" ht="14.25" customHeight="1" x14ac:dyDescent="0.2">
      <c r="A322" s="27">
        <v>41799.5</v>
      </c>
      <c r="B322" s="28">
        <v>2065.2884583333298</v>
      </c>
      <c r="C322" s="29">
        <v>51.916249999999998</v>
      </c>
      <c r="D322" s="28">
        <v>2065.2884583333298</v>
      </c>
      <c r="E322" s="30">
        <f t="shared" si="0"/>
        <v>6</v>
      </c>
      <c r="F322" s="30" t="s">
        <v>63</v>
      </c>
      <c r="G322" s="31"/>
    </row>
    <row r="323" spans="1:7" ht="14.25" customHeight="1" x14ac:dyDescent="0.2">
      <c r="A323" s="27">
        <v>41800</v>
      </c>
      <c r="B323" s="28">
        <v>1660.33879166666</v>
      </c>
      <c r="C323" s="29">
        <v>58.307499999999997</v>
      </c>
      <c r="D323" s="28">
        <v>1660.33879166666</v>
      </c>
      <c r="E323" s="30">
        <f t="shared" si="0"/>
        <v>6</v>
      </c>
      <c r="F323" s="30" t="s">
        <v>63</v>
      </c>
      <c r="G323" s="31"/>
    </row>
    <row r="324" spans="1:7" ht="14.25" customHeight="1" x14ac:dyDescent="0.2">
      <c r="A324" s="27">
        <v>41800.5</v>
      </c>
      <c r="B324" s="28">
        <v>1883.58904166666</v>
      </c>
      <c r="C324" s="29">
        <v>79.133749999999907</v>
      </c>
      <c r="D324" s="28">
        <v>1883.58904166666</v>
      </c>
      <c r="E324" s="30">
        <f t="shared" si="0"/>
        <v>6</v>
      </c>
      <c r="F324" s="30" t="s">
        <v>63</v>
      </c>
      <c r="G324" s="31"/>
    </row>
    <row r="325" spans="1:7" ht="14.25" customHeight="1" x14ac:dyDescent="0.2">
      <c r="A325" s="27">
        <v>41801</v>
      </c>
      <c r="B325" s="28">
        <v>1905.7972916666599</v>
      </c>
      <c r="C325" s="29">
        <v>52.497499999999903</v>
      </c>
      <c r="D325" s="28">
        <v>1905.7972916666599</v>
      </c>
      <c r="E325" s="30">
        <f t="shared" si="0"/>
        <v>6</v>
      </c>
      <c r="F325" s="30" t="s">
        <v>63</v>
      </c>
      <c r="G325" s="31"/>
    </row>
    <row r="326" spans="1:7" ht="14.25" customHeight="1" x14ac:dyDescent="0.2">
      <c r="A326" s="27">
        <v>41801.5</v>
      </c>
      <c r="B326" s="28">
        <v>2126.8541249999998</v>
      </c>
      <c r="C326" s="29">
        <v>47.962916666666601</v>
      </c>
      <c r="D326" s="28">
        <v>2126.8541249999998</v>
      </c>
      <c r="E326" s="30">
        <f t="shared" si="0"/>
        <v>6</v>
      </c>
      <c r="F326" s="30" t="s">
        <v>63</v>
      </c>
      <c r="G326" s="31"/>
    </row>
    <row r="327" spans="1:7" ht="14.25" customHeight="1" x14ac:dyDescent="0.2">
      <c r="A327" s="27">
        <v>41802</v>
      </c>
      <c r="B327" s="28">
        <v>2100.2164583333301</v>
      </c>
      <c r="C327" s="29">
        <v>62.541249999999899</v>
      </c>
      <c r="D327" s="28">
        <v>2100.2164583333301</v>
      </c>
      <c r="E327" s="30">
        <f t="shared" si="0"/>
        <v>6</v>
      </c>
      <c r="F327" s="30" t="s">
        <v>63</v>
      </c>
      <c r="G327" s="31"/>
    </row>
    <row r="328" spans="1:7" ht="14.25" customHeight="1" x14ac:dyDescent="0.2">
      <c r="A328" s="27">
        <v>41802.5</v>
      </c>
      <c r="B328" s="28">
        <v>2545.1474166666599</v>
      </c>
      <c r="C328" s="29">
        <v>79.1875</v>
      </c>
      <c r="D328" s="28">
        <v>2545.1474166666599</v>
      </c>
      <c r="E328" s="30">
        <f t="shared" si="0"/>
        <v>6</v>
      </c>
      <c r="F328" s="30" t="s">
        <v>63</v>
      </c>
      <c r="G328" s="31"/>
    </row>
    <row r="329" spans="1:7" ht="14.25" customHeight="1" x14ac:dyDescent="0.2">
      <c r="A329" s="27">
        <v>41803</v>
      </c>
      <c r="B329" s="28">
        <v>2023.9495833333301</v>
      </c>
      <c r="C329" s="29">
        <v>38.7470833333333</v>
      </c>
      <c r="D329" s="28">
        <v>2023.9495833333301</v>
      </c>
      <c r="E329" s="30">
        <f t="shared" si="0"/>
        <v>6</v>
      </c>
      <c r="F329" s="30" t="s">
        <v>63</v>
      </c>
      <c r="G329" s="31"/>
    </row>
    <row r="330" spans="1:7" ht="14.25" customHeight="1" x14ac:dyDescent="0.2">
      <c r="A330" s="27">
        <v>41803.5</v>
      </c>
      <c r="B330" s="28">
        <v>2276.0501250000002</v>
      </c>
      <c r="C330" s="29">
        <v>49.417083333333302</v>
      </c>
      <c r="D330" s="28">
        <v>2276.0501250000002</v>
      </c>
      <c r="E330" s="30">
        <f t="shared" si="0"/>
        <v>6</v>
      </c>
      <c r="F330" s="30" t="s">
        <v>63</v>
      </c>
      <c r="G330" s="31"/>
    </row>
    <row r="331" spans="1:7" ht="14.25" customHeight="1" x14ac:dyDescent="0.2">
      <c r="A331" s="27">
        <v>41804</v>
      </c>
      <c r="B331" s="28">
        <v>1991.1601250000001</v>
      </c>
      <c r="C331" s="29">
        <v>41.010833333333302</v>
      </c>
      <c r="D331" s="28">
        <v>1991.1601250000001</v>
      </c>
      <c r="E331" s="30">
        <f t="shared" si="0"/>
        <v>6</v>
      </c>
      <c r="F331" s="30" t="s">
        <v>63</v>
      </c>
      <c r="G331" s="31"/>
    </row>
    <row r="332" spans="1:7" ht="14.25" customHeight="1" x14ac:dyDescent="0.2">
      <c r="A332" s="27">
        <v>41804.5</v>
      </c>
      <c r="B332" s="28">
        <v>2287.9387083333299</v>
      </c>
      <c r="C332" s="29">
        <v>48.966249999999903</v>
      </c>
      <c r="D332" s="28">
        <v>2287.9387083333299</v>
      </c>
      <c r="E332" s="30">
        <f t="shared" si="0"/>
        <v>6</v>
      </c>
      <c r="F332" s="30" t="s">
        <v>63</v>
      </c>
      <c r="G332" s="31"/>
    </row>
    <row r="333" spans="1:7" ht="14.25" customHeight="1" x14ac:dyDescent="0.2">
      <c r="A333" s="27">
        <v>41805</v>
      </c>
      <c r="B333" s="28">
        <v>1849.9232916666599</v>
      </c>
      <c r="C333" s="29">
        <v>46.856666666666598</v>
      </c>
      <c r="D333" s="28">
        <v>1849.9232916666599</v>
      </c>
      <c r="E333" s="30">
        <f t="shared" si="0"/>
        <v>6</v>
      </c>
      <c r="F333" s="30" t="s">
        <v>63</v>
      </c>
      <c r="G333" s="31"/>
    </row>
    <row r="334" spans="1:7" ht="14.25" customHeight="1" x14ac:dyDescent="0.2">
      <c r="A334" s="27">
        <v>41805.5</v>
      </c>
      <c r="B334" s="28">
        <v>2194.1292083333301</v>
      </c>
      <c r="C334" s="29">
        <v>60.067499999999903</v>
      </c>
      <c r="D334" s="28">
        <v>2194.1292083333301</v>
      </c>
      <c r="E334" s="30">
        <f t="shared" si="0"/>
        <v>6</v>
      </c>
      <c r="F334" s="30" t="s">
        <v>63</v>
      </c>
      <c r="G334" s="31"/>
    </row>
    <row r="335" spans="1:7" ht="14.25" customHeight="1" x14ac:dyDescent="0.2">
      <c r="A335" s="27">
        <v>41806</v>
      </c>
      <c r="B335" s="28">
        <v>1790.3879583333301</v>
      </c>
      <c r="C335" s="29">
        <v>46.485833333333296</v>
      </c>
      <c r="D335" s="28">
        <v>1790.3879583333301</v>
      </c>
      <c r="E335" s="30">
        <f t="shared" si="0"/>
        <v>6</v>
      </c>
      <c r="F335" s="30" t="s">
        <v>63</v>
      </c>
      <c r="G335" s="31"/>
    </row>
    <row r="336" spans="1:7" ht="14.25" customHeight="1" x14ac:dyDescent="0.2">
      <c r="A336" s="27">
        <v>41806.5</v>
      </c>
      <c r="B336" s="28">
        <v>2141.3363749999999</v>
      </c>
      <c r="C336" s="29">
        <v>63.379999999999903</v>
      </c>
      <c r="D336" s="28">
        <v>2141.3363749999999</v>
      </c>
      <c r="E336" s="30">
        <f t="shared" si="0"/>
        <v>6</v>
      </c>
      <c r="F336" s="30" t="s">
        <v>63</v>
      </c>
      <c r="G336" s="31"/>
    </row>
    <row r="337" spans="1:7" ht="14.25" customHeight="1" x14ac:dyDescent="0.2">
      <c r="A337" s="27">
        <v>41807</v>
      </c>
      <c r="B337" s="28">
        <v>2057.9334999999901</v>
      </c>
      <c r="C337" s="29">
        <v>56.775833333333303</v>
      </c>
      <c r="D337" s="28">
        <v>2057.9334999999901</v>
      </c>
      <c r="E337" s="30">
        <f t="shared" si="0"/>
        <v>6</v>
      </c>
      <c r="F337" s="30" t="s">
        <v>63</v>
      </c>
      <c r="G337" s="31"/>
    </row>
    <row r="338" spans="1:7" ht="14.25" customHeight="1" x14ac:dyDescent="0.2">
      <c r="A338" s="27">
        <v>41807.5</v>
      </c>
      <c r="B338" s="28">
        <v>2406.0681666666601</v>
      </c>
      <c r="C338" s="29">
        <v>71.761666666666599</v>
      </c>
      <c r="D338" s="28">
        <v>2406.0681666666601</v>
      </c>
      <c r="E338" s="30">
        <f t="shared" si="0"/>
        <v>6</v>
      </c>
      <c r="F338" s="30" t="s">
        <v>63</v>
      </c>
      <c r="G338" s="31"/>
    </row>
    <row r="339" spans="1:7" ht="14.25" customHeight="1" x14ac:dyDescent="0.2">
      <c r="A339" s="27">
        <v>41808</v>
      </c>
      <c r="B339" s="28">
        <v>2095.8654166666602</v>
      </c>
      <c r="C339" s="29">
        <v>57.215416666666599</v>
      </c>
      <c r="D339" s="28">
        <v>2095.8654166666602</v>
      </c>
      <c r="E339" s="30">
        <f t="shared" si="0"/>
        <v>6</v>
      </c>
      <c r="F339" s="30" t="s">
        <v>63</v>
      </c>
      <c r="G339" s="31"/>
    </row>
    <row r="340" spans="1:7" ht="14.25" customHeight="1" x14ac:dyDescent="0.2">
      <c r="A340" s="27">
        <v>41808.5</v>
      </c>
      <c r="B340" s="28">
        <v>2445.3009999999999</v>
      </c>
      <c r="C340" s="29">
        <v>72.071666666666601</v>
      </c>
      <c r="D340" s="28">
        <v>2445.3009999999999</v>
      </c>
      <c r="E340" s="30">
        <f t="shared" si="0"/>
        <v>6</v>
      </c>
      <c r="F340" s="30" t="s">
        <v>63</v>
      </c>
      <c r="G340" s="31"/>
    </row>
    <row r="341" spans="1:7" ht="14.25" customHeight="1" x14ac:dyDescent="0.2">
      <c r="A341" s="27">
        <v>41809</v>
      </c>
      <c r="B341" s="28">
        <v>2086.9225833333298</v>
      </c>
      <c r="C341" s="29">
        <v>55.789166666666603</v>
      </c>
      <c r="D341" s="28">
        <v>2086.9225833333298</v>
      </c>
      <c r="E341" s="30">
        <f t="shared" si="0"/>
        <v>6</v>
      </c>
      <c r="F341" s="30" t="s">
        <v>63</v>
      </c>
      <c r="G341" s="31"/>
    </row>
    <row r="342" spans="1:7" ht="14.25" customHeight="1" x14ac:dyDescent="0.2">
      <c r="A342" s="27">
        <v>41809.5</v>
      </c>
      <c r="B342" s="28">
        <v>2370.00979166666</v>
      </c>
      <c r="C342" s="29">
        <v>57.0787499999999</v>
      </c>
      <c r="D342" s="28">
        <v>2370.00979166666</v>
      </c>
      <c r="E342" s="30">
        <f t="shared" si="0"/>
        <v>6</v>
      </c>
      <c r="F342" s="30" t="s">
        <v>63</v>
      </c>
      <c r="G342" s="31"/>
    </row>
    <row r="343" spans="1:7" ht="14.25" customHeight="1" x14ac:dyDescent="0.2">
      <c r="A343" s="27">
        <v>41810</v>
      </c>
      <c r="B343" s="28">
        <v>2085.0864166666602</v>
      </c>
      <c r="C343" s="29">
        <v>52.03875</v>
      </c>
      <c r="D343" s="28">
        <v>2085.0864166666602</v>
      </c>
      <c r="E343" s="30">
        <f t="shared" si="0"/>
        <v>6</v>
      </c>
      <c r="F343" s="30" t="s">
        <v>63</v>
      </c>
      <c r="G343" s="31"/>
    </row>
    <row r="344" spans="1:7" ht="14.25" customHeight="1" x14ac:dyDescent="0.2">
      <c r="A344" s="27">
        <v>41810.5</v>
      </c>
      <c r="B344" s="28">
        <v>2395.16129166666</v>
      </c>
      <c r="C344" s="29">
        <v>57.935000000000002</v>
      </c>
      <c r="D344" s="28">
        <v>2395.16129166666</v>
      </c>
      <c r="E344" s="30">
        <f t="shared" si="0"/>
        <v>6</v>
      </c>
      <c r="F344" s="30" t="s">
        <v>63</v>
      </c>
      <c r="G344" s="31"/>
    </row>
    <row r="345" spans="1:7" ht="14.25" customHeight="1" x14ac:dyDescent="0.2">
      <c r="A345" s="27">
        <v>41811</v>
      </c>
      <c r="B345" s="28">
        <v>2235.5886666666602</v>
      </c>
      <c r="C345" s="29">
        <v>38.531111111111102</v>
      </c>
      <c r="D345" s="28">
        <v>2235.5886666666602</v>
      </c>
      <c r="E345" s="30">
        <f t="shared" si="0"/>
        <v>6</v>
      </c>
      <c r="F345" s="30" t="s">
        <v>63</v>
      </c>
      <c r="G345" s="31"/>
    </row>
    <row r="346" spans="1:7" ht="14.25" customHeight="1" x14ac:dyDescent="0.2">
      <c r="A346" s="27">
        <v>41811.5</v>
      </c>
      <c r="B346" s="28">
        <v>2318.01045833333</v>
      </c>
      <c r="C346" s="29">
        <v>51.300416666666599</v>
      </c>
      <c r="D346" s="28">
        <v>2318.01045833333</v>
      </c>
      <c r="E346" s="30">
        <f t="shared" si="0"/>
        <v>6</v>
      </c>
      <c r="F346" s="30" t="s">
        <v>63</v>
      </c>
      <c r="G346" s="31"/>
    </row>
    <row r="347" spans="1:7" ht="14.25" customHeight="1" x14ac:dyDescent="0.2">
      <c r="A347" s="27">
        <v>41812</v>
      </c>
      <c r="B347" s="28">
        <v>2014.8761875</v>
      </c>
      <c r="C347" s="29">
        <v>35.748125000000002</v>
      </c>
      <c r="D347" s="28">
        <v>2014.8761875</v>
      </c>
      <c r="E347" s="30">
        <f t="shared" si="0"/>
        <v>6</v>
      </c>
      <c r="F347" s="30" t="s">
        <v>63</v>
      </c>
      <c r="G347" s="31"/>
    </row>
    <row r="348" spans="1:7" ht="14.25" customHeight="1" x14ac:dyDescent="0.2">
      <c r="A348" s="27">
        <v>41812.5</v>
      </c>
      <c r="B348" s="28">
        <v>2078.2272499999999</v>
      </c>
      <c r="C348" s="29">
        <v>43.7841666666666</v>
      </c>
      <c r="D348" s="28">
        <v>2078.2272499999999</v>
      </c>
      <c r="E348" s="30">
        <f t="shared" si="0"/>
        <v>6</v>
      </c>
      <c r="F348" s="30" t="s">
        <v>63</v>
      </c>
      <c r="G348" s="31"/>
    </row>
    <row r="349" spans="1:7" ht="14.25" customHeight="1" x14ac:dyDescent="0.2">
      <c r="A349" s="27">
        <v>41813</v>
      </c>
      <c r="B349" s="28">
        <v>1914.3522</v>
      </c>
      <c r="C349" s="29">
        <v>32.951000000000001</v>
      </c>
      <c r="D349" s="28">
        <v>1914.3522</v>
      </c>
      <c r="E349" s="30">
        <f t="shared" si="0"/>
        <v>6</v>
      </c>
      <c r="F349" s="30" t="s">
        <v>63</v>
      </c>
      <c r="G349" s="31"/>
    </row>
    <row r="350" spans="1:7" ht="14.25" customHeight="1" x14ac:dyDescent="0.2">
      <c r="A350" s="27">
        <v>41813.5</v>
      </c>
      <c r="B350" s="28">
        <v>2149.4061666666598</v>
      </c>
      <c r="C350" s="29">
        <v>45.659583333333302</v>
      </c>
      <c r="D350" s="28">
        <v>2149.4061666666598</v>
      </c>
      <c r="E350" s="30">
        <f t="shared" si="0"/>
        <v>6</v>
      </c>
      <c r="F350" s="30" t="s">
        <v>63</v>
      </c>
      <c r="G350" s="31"/>
    </row>
    <row r="351" spans="1:7" ht="14.25" customHeight="1" x14ac:dyDescent="0.2">
      <c r="A351" s="27">
        <v>41814</v>
      </c>
      <c r="B351" s="28">
        <v>1990.1363181818101</v>
      </c>
      <c r="C351" s="29">
        <v>42.175909090909002</v>
      </c>
      <c r="D351" s="28">
        <v>1990.1363181818101</v>
      </c>
      <c r="E351" s="30">
        <f t="shared" si="0"/>
        <v>6</v>
      </c>
      <c r="F351" s="30" t="s">
        <v>63</v>
      </c>
      <c r="G351" s="31"/>
    </row>
    <row r="352" spans="1:7" ht="14.25" customHeight="1" x14ac:dyDescent="0.2">
      <c r="A352" s="27">
        <v>41814.5</v>
      </c>
      <c r="B352" s="28">
        <v>2258.9283333333301</v>
      </c>
      <c r="C352" s="29">
        <v>45.818750000000001</v>
      </c>
      <c r="D352" s="28">
        <v>2258.9283333333301</v>
      </c>
      <c r="E352" s="30">
        <f t="shared" si="0"/>
        <v>6</v>
      </c>
      <c r="F352" s="30" t="s">
        <v>63</v>
      </c>
      <c r="G352" s="31"/>
    </row>
    <row r="353" spans="1:7" ht="14.25" customHeight="1" x14ac:dyDescent="0.2">
      <c r="A353" s="27">
        <v>41815</v>
      </c>
      <c r="B353" s="28">
        <v>1961.3875</v>
      </c>
      <c r="C353" s="29">
        <v>45.181249999999999</v>
      </c>
      <c r="D353" s="28">
        <v>1961.3875</v>
      </c>
      <c r="E353" s="30">
        <f t="shared" si="0"/>
        <v>6</v>
      </c>
      <c r="F353" s="30" t="s">
        <v>63</v>
      </c>
      <c r="G353" s="31"/>
    </row>
    <row r="354" spans="1:7" ht="14.25" customHeight="1" x14ac:dyDescent="0.2">
      <c r="A354" s="27">
        <v>41815.5</v>
      </c>
      <c r="B354" s="28">
        <v>2335.6261249999998</v>
      </c>
      <c r="C354" s="29">
        <v>59.650833333333303</v>
      </c>
      <c r="D354" s="28">
        <v>2335.6261249999998</v>
      </c>
      <c r="E354" s="30">
        <f t="shared" si="0"/>
        <v>6</v>
      </c>
      <c r="F354" s="30" t="s">
        <v>63</v>
      </c>
      <c r="G354" s="31"/>
    </row>
    <row r="355" spans="1:7" ht="14.25" customHeight="1" x14ac:dyDescent="0.2">
      <c r="A355" s="27">
        <v>41816</v>
      </c>
      <c r="B355" s="28">
        <v>2000.8362916666599</v>
      </c>
      <c r="C355" s="29">
        <v>53.089999999999897</v>
      </c>
      <c r="D355" s="28">
        <v>2000.8362916666599</v>
      </c>
      <c r="E355" s="30">
        <f t="shared" si="0"/>
        <v>6</v>
      </c>
      <c r="F355" s="30" t="s">
        <v>63</v>
      </c>
      <c r="G355" s="31"/>
    </row>
    <row r="356" spans="1:7" ht="14.25" customHeight="1" x14ac:dyDescent="0.2">
      <c r="A356" s="27">
        <v>41816.5</v>
      </c>
      <c r="B356" s="28">
        <v>2338.0388749999902</v>
      </c>
      <c r="C356" s="29">
        <v>59.624166666666603</v>
      </c>
      <c r="D356" s="28">
        <v>2338.0388749999902</v>
      </c>
      <c r="E356" s="30">
        <f t="shared" si="0"/>
        <v>6</v>
      </c>
      <c r="F356" s="30" t="s">
        <v>63</v>
      </c>
      <c r="G356" s="31"/>
    </row>
    <row r="357" spans="1:7" ht="14.25" customHeight="1" x14ac:dyDescent="0.2">
      <c r="A357" s="27">
        <v>41817</v>
      </c>
      <c r="B357" s="28">
        <v>2019.33712499999</v>
      </c>
      <c r="C357" s="29">
        <v>52.540833333333303</v>
      </c>
      <c r="D357" s="28">
        <v>2019.33712499999</v>
      </c>
      <c r="E357" s="30">
        <f t="shared" si="0"/>
        <v>6</v>
      </c>
      <c r="F357" s="30" t="s">
        <v>63</v>
      </c>
      <c r="G357" s="31"/>
    </row>
    <row r="358" spans="1:7" ht="14.25" customHeight="1" x14ac:dyDescent="0.2">
      <c r="A358" s="27">
        <v>41817.5</v>
      </c>
      <c r="B358" s="28">
        <v>2289.0407083333298</v>
      </c>
      <c r="C358" s="29">
        <v>52.706666666666599</v>
      </c>
      <c r="D358" s="28">
        <v>2289.0407083333298</v>
      </c>
      <c r="E358" s="30">
        <f t="shared" si="0"/>
        <v>6</v>
      </c>
      <c r="F358" s="30" t="s">
        <v>63</v>
      </c>
      <c r="G358" s="31"/>
    </row>
    <row r="359" spans="1:7" ht="14.25" customHeight="1" x14ac:dyDescent="0.2">
      <c r="A359" s="27">
        <v>41818</v>
      </c>
      <c r="B359" s="28">
        <v>1994.4352083333299</v>
      </c>
      <c r="C359" s="29">
        <v>50.466250000000002</v>
      </c>
      <c r="D359" s="28">
        <v>1994.4352083333299</v>
      </c>
      <c r="E359" s="30">
        <f t="shared" si="0"/>
        <v>6</v>
      </c>
      <c r="F359" s="30" t="s">
        <v>63</v>
      </c>
      <c r="G359" s="31"/>
    </row>
    <row r="360" spans="1:7" ht="14.25" customHeight="1" x14ac:dyDescent="0.2">
      <c r="A360" s="27">
        <v>41818.5</v>
      </c>
      <c r="B360" s="28">
        <v>2222.3777083333298</v>
      </c>
      <c r="C360" s="29">
        <v>57.713333333333303</v>
      </c>
      <c r="D360" s="28">
        <v>2222.3777083333298</v>
      </c>
      <c r="E360" s="30">
        <f t="shared" si="0"/>
        <v>6</v>
      </c>
      <c r="F360" s="30" t="s">
        <v>63</v>
      </c>
      <c r="G360" s="31"/>
    </row>
    <row r="361" spans="1:7" ht="14.25" customHeight="1" x14ac:dyDescent="0.2">
      <c r="A361" s="27">
        <v>41819</v>
      </c>
      <c r="B361" s="28">
        <v>1792.535625</v>
      </c>
      <c r="C361" s="29">
        <v>33.4791666666666</v>
      </c>
      <c r="D361" s="28">
        <v>1792.535625</v>
      </c>
      <c r="E361" s="30">
        <f t="shared" si="0"/>
        <v>6</v>
      </c>
      <c r="F361" s="30" t="s">
        <v>63</v>
      </c>
      <c r="G361" s="31"/>
    </row>
    <row r="362" spans="1:7" ht="14.25" customHeight="1" x14ac:dyDescent="0.2">
      <c r="A362" s="27">
        <v>41819.5</v>
      </c>
      <c r="B362" s="28">
        <v>2035.47041666666</v>
      </c>
      <c r="C362" s="29">
        <v>48.625</v>
      </c>
      <c r="D362" s="28">
        <v>2035.47041666666</v>
      </c>
      <c r="E362" s="30">
        <f t="shared" si="0"/>
        <v>6</v>
      </c>
      <c r="F362" s="30" t="s">
        <v>63</v>
      </c>
      <c r="G362" s="31"/>
    </row>
    <row r="363" spans="1:7" ht="14.25" customHeight="1" x14ac:dyDescent="0.2">
      <c r="A363" s="27">
        <v>41820</v>
      </c>
      <c r="B363" s="28">
        <v>1825.59381249999</v>
      </c>
      <c r="C363" s="29">
        <v>34.729374999999997</v>
      </c>
      <c r="D363" s="28">
        <v>1825.59381249999</v>
      </c>
      <c r="E363" s="30">
        <f t="shared" si="0"/>
        <v>6</v>
      </c>
      <c r="F363" s="30" t="s">
        <v>63</v>
      </c>
      <c r="G363" s="31"/>
    </row>
    <row r="364" spans="1:7" ht="14.25" customHeight="1" x14ac:dyDescent="0.2">
      <c r="A364" s="27">
        <v>41820.5</v>
      </c>
      <c r="B364" s="28">
        <v>2076.4887916666598</v>
      </c>
      <c r="C364" s="29">
        <v>54.031249999999901</v>
      </c>
      <c r="D364" s="28">
        <v>2076.4887916666598</v>
      </c>
      <c r="E364" s="30">
        <f t="shared" si="0"/>
        <v>6</v>
      </c>
      <c r="F364" s="30" t="s">
        <v>63</v>
      </c>
      <c r="G364" s="31"/>
    </row>
    <row r="365" spans="1:7" ht="14.25" customHeight="1" x14ac:dyDescent="0.2">
      <c r="A365" s="27">
        <v>41821</v>
      </c>
      <c r="B365" s="28">
        <v>2384.7628749999999</v>
      </c>
      <c r="C365" s="29">
        <v>80.355500000000006</v>
      </c>
      <c r="D365" s="28">
        <v>2384.7628749999999</v>
      </c>
      <c r="E365" s="30">
        <f t="shared" si="0"/>
        <v>7</v>
      </c>
      <c r="F365" s="30" t="s">
        <v>63</v>
      </c>
      <c r="G365" s="31"/>
    </row>
    <row r="366" spans="1:7" ht="14.25" customHeight="1" x14ac:dyDescent="0.2">
      <c r="A366" s="27">
        <v>41821.5</v>
      </c>
      <c r="B366" s="28">
        <v>3175.5055000000002</v>
      </c>
      <c r="C366" s="29">
        <v>197.62691666666601</v>
      </c>
      <c r="D366" s="28">
        <v>3175.5055000000002</v>
      </c>
      <c r="E366" s="30">
        <f t="shared" si="0"/>
        <v>7</v>
      </c>
      <c r="F366" s="30" t="s">
        <v>63</v>
      </c>
      <c r="G366" s="31"/>
    </row>
    <row r="367" spans="1:7" ht="14.25" customHeight="1" x14ac:dyDescent="0.2">
      <c r="A367" s="27">
        <v>41822</v>
      </c>
      <c r="B367" s="28">
        <v>1879.307</v>
      </c>
      <c r="C367" s="29">
        <v>38.401499999999999</v>
      </c>
      <c r="D367" s="28">
        <v>1879.307</v>
      </c>
      <c r="E367" s="30">
        <f t="shared" si="0"/>
        <v>7</v>
      </c>
      <c r="F367" s="30" t="s">
        <v>63</v>
      </c>
      <c r="G367" s="31"/>
    </row>
    <row r="368" spans="1:7" ht="14.25" customHeight="1" x14ac:dyDescent="0.2">
      <c r="A368" s="27">
        <v>41822.5</v>
      </c>
      <c r="B368" s="28">
        <v>2233.8377500000001</v>
      </c>
      <c r="C368" s="29">
        <v>43.864916666666602</v>
      </c>
      <c r="D368" s="28">
        <v>2233.8377500000001</v>
      </c>
      <c r="E368" s="30">
        <f t="shared" si="0"/>
        <v>7</v>
      </c>
      <c r="F368" s="30" t="s">
        <v>63</v>
      </c>
      <c r="G368" s="31"/>
    </row>
    <row r="369" spans="1:7" ht="14.25" customHeight="1" x14ac:dyDescent="0.2">
      <c r="A369" s="27">
        <v>41823</v>
      </c>
      <c r="B369" s="28">
        <v>2098.0626499999998</v>
      </c>
      <c r="C369" s="29">
        <v>44.829500000000003</v>
      </c>
      <c r="D369" s="28">
        <v>2098.0626499999998</v>
      </c>
      <c r="E369" s="30">
        <f t="shared" si="0"/>
        <v>7</v>
      </c>
      <c r="F369" s="30" t="s">
        <v>63</v>
      </c>
      <c r="G369" s="31"/>
    </row>
    <row r="370" spans="1:7" ht="14.25" customHeight="1" x14ac:dyDescent="0.2">
      <c r="A370" s="27">
        <v>41823.5</v>
      </c>
      <c r="B370" s="28">
        <v>2477.5514583333302</v>
      </c>
      <c r="C370" s="29">
        <v>61.380749999999999</v>
      </c>
      <c r="D370" s="28">
        <v>2477.5514583333302</v>
      </c>
      <c r="E370" s="30">
        <f t="shared" si="0"/>
        <v>7</v>
      </c>
      <c r="F370" s="30" t="s">
        <v>63</v>
      </c>
      <c r="G370" s="31"/>
    </row>
    <row r="371" spans="1:7" ht="14.25" customHeight="1" x14ac:dyDescent="0.2">
      <c r="A371" s="27">
        <v>41824</v>
      </c>
      <c r="B371" s="28">
        <v>1810.3757499999999</v>
      </c>
      <c r="C371" s="29">
        <v>26.107499999999899</v>
      </c>
      <c r="D371" s="28">
        <v>1810.3757499999999</v>
      </c>
      <c r="E371" s="30">
        <f t="shared" si="0"/>
        <v>7</v>
      </c>
      <c r="F371" s="30" t="s">
        <v>63</v>
      </c>
      <c r="G371" s="31"/>
    </row>
    <row r="372" spans="1:7" ht="14.25" customHeight="1" x14ac:dyDescent="0.2">
      <c r="A372" s="27">
        <v>41824.5</v>
      </c>
      <c r="B372" s="28">
        <v>2138.3887916666599</v>
      </c>
      <c r="C372" s="29">
        <v>45.783333333333303</v>
      </c>
      <c r="D372" s="28">
        <v>2138.3887916666599</v>
      </c>
      <c r="E372" s="30">
        <f t="shared" si="0"/>
        <v>7</v>
      </c>
      <c r="F372" s="30" t="s">
        <v>63</v>
      </c>
      <c r="G372" s="31"/>
    </row>
    <row r="373" spans="1:7" ht="14.25" customHeight="1" x14ac:dyDescent="0.2">
      <c r="A373" s="27">
        <v>41825</v>
      </c>
      <c r="B373" s="28">
        <v>1767.7639999999999</v>
      </c>
      <c r="C373" s="29">
        <v>51.353749999999998</v>
      </c>
      <c r="D373" s="28">
        <v>1767.7639999999999</v>
      </c>
      <c r="E373" s="30">
        <f t="shared" si="0"/>
        <v>7</v>
      </c>
      <c r="F373" s="30" t="s">
        <v>63</v>
      </c>
      <c r="G373" s="31"/>
    </row>
    <row r="374" spans="1:7" ht="14.25" customHeight="1" x14ac:dyDescent="0.2">
      <c r="A374" s="27">
        <v>41825.5</v>
      </c>
      <c r="B374" s="28">
        <v>2166.1871000000001</v>
      </c>
      <c r="C374" s="29">
        <v>42.387</v>
      </c>
      <c r="D374" s="28">
        <v>2166.1871000000001</v>
      </c>
      <c r="E374" s="30">
        <f t="shared" si="0"/>
        <v>7</v>
      </c>
      <c r="F374" s="30" t="s">
        <v>63</v>
      </c>
      <c r="G374" s="31"/>
    </row>
    <row r="375" spans="1:7" ht="14.25" customHeight="1" x14ac:dyDescent="0.2">
      <c r="A375" s="27">
        <v>41826</v>
      </c>
      <c r="B375" s="28">
        <v>1971.0527499999901</v>
      </c>
      <c r="C375" s="29">
        <v>52.655000000000001</v>
      </c>
      <c r="D375" s="28">
        <v>1971.0527499999901</v>
      </c>
      <c r="E375" s="30">
        <f t="shared" si="0"/>
        <v>7</v>
      </c>
      <c r="F375" s="30" t="s">
        <v>63</v>
      </c>
      <c r="G375" s="31"/>
    </row>
    <row r="376" spans="1:7" ht="14.25" customHeight="1" x14ac:dyDescent="0.2">
      <c r="A376" s="27">
        <v>41826.5</v>
      </c>
      <c r="B376" s="28">
        <v>2203.1564166666599</v>
      </c>
      <c r="C376" s="29">
        <v>53.036666666666598</v>
      </c>
      <c r="D376" s="28">
        <v>2203.1564166666599</v>
      </c>
      <c r="E376" s="30">
        <f t="shared" si="0"/>
        <v>7</v>
      </c>
      <c r="F376" s="30" t="s">
        <v>63</v>
      </c>
      <c r="G376" s="31"/>
    </row>
    <row r="377" spans="1:7" ht="14.25" customHeight="1" x14ac:dyDescent="0.2">
      <c r="A377" s="27">
        <v>41827</v>
      </c>
      <c r="B377" s="28">
        <v>1859.2815416666599</v>
      </c>
      <c r="C377" s="29">
        <v>36.664583333333297</v>
      </c>
      <c r="D377" s="28">
        <v>1859.2815416666599</v>
      </c>
      <c r="E377" s="30">
        <f t="shared" si="0"/>
        <v>7</v>
      </c>
      <c r="F377" s="30" t="s">
        <v>63</v>
      </c>
      <c r="G377" s="31"/>
    </row>
    <row r="378" spans="1:7" ht="14.25" customHeight="1" x14ac:dyDescent="0.2">
      <c r="A378" s="27">
        <v>41827.5</v>
      </c>
      <c r="B378" s="28">
        <v>2249.0152916666598</v>
      </c>
      <c r="C378" s="29">
        <v>70.017499999999998</v>
      </c>
      <c r="D378" s="28">
        <v>2249.0152916666598</v>
      </c>
      <c r="E378" s="30">
        <f t="shared" si="0"/>
        <v>7</v>
      </c>
      <c r="F378" s="30" t="s">
        <v>63</v>
      </c>
      <c r="G378" s="31"/>
    </row>
    <row r="379" spans="1:7" ht="14.25" customHeight="1" x14ac:dyDescent="0.2">
      <c r="A379" s="27">
        <v>41828</v>
      </c>
      <c r="B379" s="28">
        <v>1922.1611249999901</v>
      </c>
      <c r="C379" s="29">
        <v>45.737083333333302</v>
      </c>
      <c r="D379" s="28">
        <v>1922.1611249999901</v>
      </c>
      <c r="E379" s="30">
        <f t="shared" si="0"/>
        <v>7</v>
      </c>
      <c r="F379" s="30" t="s">
        <v>63</v>
      </c>
      <c r="G379" s="31"/>
    </row>
    <row r="380" spans="1:7" ht="14.25" customHeight="1" x14ac:dyDescent="0.2">
      <c r="A380" s="27">
        <v>41828.5</v>
      </c>
      <c r="B380" s="28">
        <v>2221.432875</v>
      </c>
      <c r="C380" s="29">
        <v>47.952916666666603</v>
      </c>
      <c r="D380" s="28">
        <v>2221.432875</v>
      </c>
      <c r="E380" s="30">
        <f t="shared" si="0"/>
        <v>7</v>
      </c>
      <c r="F380" s="30" t="s">
        <v>63</v>
      </c>
      <c r="G380" s="31"/>
    </row>
    <row r="381" spans="1:7" ht="14.25" customHeight="1" x14ac:dyDescent="0.2">
      <c r="A381" s="27">
        <v>41829</v>
      </c>
      <c r="B381" s="28">
        <v>1745.8321249999999</v>
      </c>
      <c r="C381" s="29">
        <v>48.643333333333302</v>
      </c>
      <c r="D381" s="28">
        <v>1745.8321249999999</v>
      </c>
      <c r="E381" s="30">
        <f t="shared" si="0"/>
        <v>7</v>
      </c>
      <c r="F381" s="30" t="s">
        <v>63</v>
      </c>
      <c r="G381" s="31"/>
    </row>
    <row r="382" spans="1:7" ht="14.25" customHeight="1" x14ac:dyDescent="0.2">
      <c r="A382" s="27">
        <v>41829.5</v>
      </c>
      <c r="B382" s="28">
        <v>2018.5865833333301</v>
      </c>
      <c r="C382" s="29">
        <v>53.9433333333333</v>
      </c>
      <c r="D382" s="28">
        <v>2018.5865833333301</v>
      </c>
      <c r="E382" s="30">
        <f t="shared" si="0"/>
        <v>7</v>
      </c>
      <c r="F382" s="30" t="s">
        <v>63</v>
      </c>
      <c r="G382" s="31"/>
    </row>
    <row r="383" spans="1:7" ht="14.25" customHeight="1" x14ac:dyDescent="0.2">
      <c r="A383" s="27">
        <v>41830</v>
      </c>
      <c r="B383" s="28">
        <v>1857.62129166666</v>
      </c>
      <c r="C383" s="29">
        <v>78.154166666666598</v>
      </c>
      <c r="D383" s="28">
        <v>1857.62129166666</v>
      </c>
      <c r="E383" s="30">
        <f t="shared" si="0"/>
        <v>7</v>
      </c>
      <c r="F383" s="30" t="s">
        <v>63</v>
      </c>
      <c r="G383" s="31"/>
    </row>
    <row r="384" spans="1:7" ht="14.25" customHeight="1" x14ac:dyDescent="0.2">
      <c r="A384" s="27">
        <v>41830.5</v>
      </c>
      <c r="B384" s="28">
        <v>2091.5625416666599</v>
      </c>
      <c r="C384" s="29">
        <v>72.477916666666601</v>
      </c>
      <c r="D384" s="28">
        <v>2091.5625416666599</v>
      </c>
      <c r="E384" s="30">
        <f t="shared" si="0"/>
        <v>7</v>
      </c>
      <c r="F384" s="30" t="s">
        <v>63</v>
      </c>
      <c r="G384" s="31"/>
    </row>
    <row r="385" spans="1:7" ht="14.25" customHeight="1" x14ac:dyDescent="0.2">
      <c r="A385" s="27">
        <v>41831</v>
      </c>
      <c r="B385" s="28">
        <v>1880.002375</v>
      </c>
      <c r="C385" s="29">
        <v>43.243333333333297</v>
      </c>
      <c r="D385" s="28">
        <v>1880.002375</v>
      </c>
      <c r="E385" s="30">
        <f t="shared" si="0"/>
        <v>7</v>
      </c>
      <c r="F385" s="30" t="s">
        <v>63</v>
      </c>
      <c r="G385" s="31"/>
    </row>
    <row r="386" spans="1:7" ht="14.25" customHeight="1" x14ac:dyDescent="0.2">
      <c r="A386" s="27">
        <v>41831.5</v>
      </c>
      <c r="B386" s="28">
        <v>2144.029</v>
      </c>
      <c r="C386" s="29">
        <v>67.462083333333297</v>
      </c>
      <c r="D386" s="28">
        <v>2144.029</v>
      </c>
      <c r="E386" s="30">
        <f t="shared" si="0"/>
        <v>7</v>
      </c>
      <c r="F386" s="30" t="s">
        <v>63</v>
      </c>
      <c r="G386" s="31"/>
    </row>
    <row r="387" spans="1:7" ht="14.25" customHeight="1" x14ac:dyDescent="0.2">
      <c r="A387" s="27">
        <v>41832</v>
      </c>
      <c r="B387" s="28">
        <v>1942.2773749999999</v>
      </c>
      <c r="C387" s="29">
        <v>50.933333333333302</v>
      </c>
      <c r="D387" s="28">
        <v>1942.2773749999999</v>
      </c>
      <c r="E387" s="30">
        <f t="shared" si="0"/>
        <v>7</v>
      </c>
      <c r="F387" s="30" t="s">
        <v>63</v>
      </c>
      <c r="G387" s="31"/>
    </row>
    <row r="388" spans="1:7" ht="14.25" customHeight="1" x14ac:dyDescent="0.2">
      <c r="A388" s="27">
        <v>41832.5</v>
      </c>
      <c r="B388" s="28">
        <v>2156.9050833333299</v>
      </c>
      <c r="C388" s="29">
        <v>50.860833333333296</v>
      </c>
      <c r="D388" s="28">
        <v>2156.9050833333299</v>
      </c>
      <c r="E388" s="30">
        <f t="shared" si="0"/>
        <v>7</v>
      </c>
      <c r="F388" s="30" t="s">
        <v>63</v>
      </c>
      <c r="G388" s="31"/>
    </row>
    <row r="389" spans="1:7" ht="14.25" customHeight="1" x14ac:dyDescent="0.2">
      <c r="A389" s="27">
        <v>41833</v>
      </c>
      <c r="B389" s="28">
        <v>1863.51966666666</v>
      </c>
      <c r="C389" s="29">
        <v>46.814583333333303</v>
      </c>
      <c r="D389" s="28">
        <v>1863.51966666666</v>
      </c>
      <c r="E389" s="30">
        <f t="shared" si="0"/>
        <v>7</v>
      </c>
      <c r="F389" s="30" t="s">
        <v>63</v>
      </c>
      <c r="G389" s="31"/>
    </row>
    <row r="390" spans="1:7" ht="14.25" customHeight="1" x14ac:dyDescent="0.2">
      <c r="A390" s="27">
        <v>41833.5</v>
      </c>
      <c r="B390" s="28">
        <v>2113.2942083333301</v>
      </c>
      <c r="C390" s="29">
        <v>65.967083333333306</v>
      </c>
      <c r="D390" s="28">
        <v>2113.2942083333301</v>
      </c>
      <c r="E390" s="30">
        <f t="shared" si="0"/>
        <v>7</v>
      </c>
      <c r="F390" s="30" t="s">
        <v>63</v>
      </c>
      <c r="G390" s="31"/>
    </row>
    <row r="391" spans="1:7" ht="14.25" customHeight="1" x14ac:dyDescent="0.2">
      <c r="A391" s="27">
        <v>41834</v>
      </c>
      <c r="B391" s="28">
        <v>1727.4197916666601</v>
      </c>
      <c r="C391" s="29">
        <v>52.462499999999999</v>
      </c>
      <c r="D391" s="28">
        <v>1727.4197916666601</v>
      </c>
      <c r="E391" s="30">
        <f t="shared" si="0"/>
        <v>7</v>
      </c>
      <c r="F391" s="30" t="s">
        <v>63</v>
      </c>
      <c r="G391" s="31"/>
    </row>
    <row r="392" spans="1:7" ht="14.25" customHeight="1" x14ac:dyDescent="0.2">
      <c r="A392" s="27">
        <v>41834.5</v>
      </c>
      <c r="B392" s="28">
        <v>2095.5535</v>
      </c>
      <c r="C392" s="29">
        <v>67.153750000000002</v>
      </c>
      <c r="D392" s="28">
        <v>2095.5535</v>
      </c>
      <c r="E392" s="30">
        <f t="shared" si="0"/>
        <v>7</v>
      </c>
      <c r="F392" s="30" t="s">
        <v>63</v>
      </c>
      <c r="G392" s="31"/>
    </row>
    <row r="393" spans="1:7" ht="14.25" customHeight="1" x14ac:dyDescent="0.2">
      <c r="A393" s="27">
        <v>41835</v>
      </c>
      <c r="B393" s="28">
        <v>1967.7181249999901</v>
      </c>
      <c r="C393" s="29">
        <v>57.936250000000001</v>
      </c>
      <c r="D393" s="28">
        <v>1967.7181249999901</v>
      </c>
      <c r="E393" s="30">
        <f t="shared" si="0"/>
        <v>7</v>
      </c>
      <c r="F393" s="30" t="s">
        <v>63</v>
      </c>
      <c r="G393" s="31"/>
    </row>
    <row r="394" spans="1:7" ht="14.25" customHeight="1" x14ac:dyDescent="0.2">
      <c r="A394" s="27">
        <v>41835.5</v>
      </c>
      <c r="B394" s="28">
        <v>2343.9105</v>
      </c>
      <c r="C394" s="29">
        <v>59.931666666666601</v>
      </c>
      <c r="D394" s="28">
        <v>2343.9105</v>
      </c>
      <c r="E394" s="30">
        <f t="shared" si="0"/>
        <v>7</v>
      </c>
      <c r="F394" s="30" t="s">
        <v>63</v>
      </c>
      <c r="G394" s="31"/>
    </row>
    <row r="395" spans="1:7" ht="14.25" customHeight="1" x14ac:dyDescent="0.2">
      <c r="A395" s="27">
        <v>41836</v>
      </c>
      <c r="B395" s="28">
        <v>2027.19783333333</v>
      </c>
      <c r="C395" s="29">
        <v>60.722499999999997</v>
      </c>
      <c r="D395" s="28">
        <v>2027.19783333333</v>
      </c>
      <c r="E395" s="30">
        <f t="shared" si="0"/>
        <v>7</v>
      </c>
      <c r="F395" s="30" t="s">
        <v>63</v>
      </c>
      <c r="G395" s="31"/>
    </row>
    <row r="396" spans="1:7" ht="14.25" customHeight="1" x14ac:dyDescent="0.2">
      <c r="A396" s="27">
        <v>41836.5</v>
      </c>
      <c r="B396" s="28">
        <v>2471.7156249999998</v>
      </c>
      <c r="C396" s="29">
        <v>59.856250000000003</v>
      </c>
      <c r="D396" s="28">
        <v>2471.7156249999998</v>
      </c>
      <c r="E396" s="30">
        <f t="shared" si="0"/>
        <v>7</v>
      </c>
      <c r="F396" s="30" t="s">
        <v>63</v>
      </c>
      <c r="G396" s="31"/>
    </row>
    <row r="397" spans="1:7" ht="14.25" customHeight="1" x14ac:dyDescent="0.2">
      <c r="A397" s="27">
        <v>41837</v>
      </c>
      <c r="B397" s="28">
        <v>2030.9194583333301</v>
      </c>
      <c r="C397" s="29">
        <v>51.819999999999901</v>
      </c>
      <c r="D397" s="28">
        <v>2030.9194583333301</v>
      </c>
      <c r="E397" s="30">
        <f t="shared" si="0"/>
        <v>7</v>
      </c>
      <c r="F397" s="30" t="s">
        <v>63</v>
      </c>
      <c r="G397" s="31"/>
    </row>
    <row r="398" spans="1:7" ht="14.25" customHeight="1" x14ac:dyDescent="0.2">
      <c r="A398" s="27">
        <v>41837.5</v>
      </c>
      <c r="B398" s="28">
        <v>2445.4532083333302</v>
      </c>
      <c r="C398" s="29">
        <v>76.141666666666595</v>
      </c>
      <c r="D398" s="28">
        <v>2445.4532083333302</v>
      </c>
      <c r="E398" s="30">
        <f t="shared" si="0"/>
        <v>7</v>
      </c>
      <c r="F398" s="30" t="s">
        <v>63</v>
      </c>
      <c r="G398" s="31"/>
    </row>
    <row r="399" spans="1:7" ht="14.25" customHeight="1" x14ac:dyDescent="0.2">
      <c r="A399" s="27">
        <v>41838</v>
      </c>
      <c r="B399" s="28">
        <v>2128.7746666666599</v>
      </c>
      <c r="C399" s="29">
        <v>66.974999999999994</v>
      </c>
      <c r="D399" s="28">
        <v>2128.7746666666599</v>
      </c>
      <c r="E399" s="30">
        <f t="shared" si="0"/>
        <v>7</v>
      </c>
      <c r="F399" s="30" t="s">
        <v>63</v>
      </c>
      <c r="G399" s="31"/>
    </row>
    <row r="400" spans="1:7" ht="14.25" customHeight="1" x14ac:dyDescent="0.2">
      <c r="A400" s="27">
        <v>41838.5</v>
      </c>
      <c r="B400" s="28">
        <v>2486.29025</v>
      </c>
      <c r="C400" s="29">
        <v>82.171666666666596</v>
      </c>
      <c r="D400" s="28">
        <v>2486.29025</v>
      </c>
      <c r="E400" s="30">
        <f t="shared" si="0"/>
        <v>7</v>
      </c>
      <c r="F400" s="30" t="s">
        <v>63</v>
      </c>
      <c r="G400" s="31"/>
    </row>
    <row r="401" spans="1:7" ht="14.25" customHeight="1" x14ac:dyDescent="0.2">
      <c r="A401" s="27">
        <v>41839</v>
      </c>
      <c r="B401" s="28">
        <v>2153.5862499999998</v>
      </c>
      <c r="C401" s="29">
        <v>50.0162499999999</v>
      </c>
      <c r="D401" s="28">
        <v>2153.5862499999998</v>
      </c>
      <c r="E401" s="30">
        <f t="shared" si="0"/>
        <v>7</v>
      </c>
      <c r="F401" s="30" t="s">
        <v>63</v>
      </c>
      <c r="G401" s="31"/>
    </row>
    <row r="402" spans="1:7" ht="14.25" customHeight="1" x14ac:dyDescent="0.2">
      <c r="A402" s="27">
        <v>41839.5</v>
      </c>
      <c r="B402" s="28">
        <v>2445.9498749999998</v>
      </c>
      <c r="C402" s="29">
        <v>64.713333333333296</v>
      </c>
      <c r="D402" s="28">
        <v>2445.9498749999998</v>
      </c>
      <c r="E402" s="30">
        <f t="shared" si="0"/>
        <v>7</v>
      </c>
      <c r="F402" s="30" t="s">
        <v>63</v>
      </c>
      <c r="G402" s="31"/>
    </row>
    <row r="403" spans="1:7" ht="14.25" customHeight="1" x14ac:dyDescent="0.2">
      <c r="A403" s="27">
        <v>41840</v>
      </c>
      <c r="B403" s="28">
        <v>1976.4664166666601</v>
      </c>
      <c r="C403" s="29">
        <v>44.022500000000001</v>
      </c>
      <c r="D403" s="28">
        <v>1976.4664166666601</v>
      </c>
      <c r="E403" s="30">
        <f t="shared" si="0"/>
        <v>7</v>
      </c>
      <c r="F403" s="30" t="s">
        <v>63</v>
      </c>
      <c r="G403" s="31"/>
    </row>
    <row r="404" spans="1:7" ht="14.25" customHeight="1" x14ac:dyDescent="0.2">
      <c r="A404" s="27">
        <v>41840.5</v>
      </c>
      <c r="B404" s="28">
        <v>2273.79779166666</v>
      </c>
      <c r="C404" s="29">
        <v>54.5445833333333</v>
      </c>
      <c r="D404" s="28">
        <v>2273.79779166666</v>
      </c>
      <c r="E404" s="30">
        <f t="shared" si="0"/>
        <v>7</v>
      </c>
      <c r="F404" s="30" t="s">
        <v>63</v>
      </c>
      <c r="G404" s="31"/>
    </row>
    <row r="405" spans="1:7" ht="14.25" customHeight="1" x14ac:dyDescent="0.2">
      <c r="A405" s="27">
        <v>41841</v>
      </c>
      <c r="B405" s="28">
        <v>1887.0905416666601</v>
      </c>
      <c r="C405" s="29">
        <v>44.419166666666598</v>
      </c>
      <c r="D405" s="28">
        <v>1887.0905416666601</v>
      </c>
      <c r="E405" s="30">
        <f t="shared" si="0"/>
        <v>7</v>
      </c>
      <c r="F405" s="30" t="s">
        <v>63</v>
      </c>
      <c r="G405" s="31"/>
    </row>
    <row r="406" spans="1:7" ht="14.25" customHeight="1" x14ac:dyDescent="0.2">
      <c r="A406" s="27">
        <v>41841.5</v>
      </c>
      <c r="B406" s="28">
        <v>2286.2764583333301</v>
      </c>
      <c r="C406" s="29">
        <v>74.711666666666602</v>
      </c>
      <c r="D406" s="28">
        <v>2286.2764583333301</v>
      </c>
      <c r="E406" s="30">
        <f t="shared" si="0"/>
        <v>7</v>
      </c>
      <c r="F406" s="30" t="s">
        <v>63</v>
      </c>
      <c r="G406" s="31"/>
    </row>
    <row r="407" spans="1:7" ht="14.25" customHeight="1" x14ac:dyDescent="0.2">
      <c r="A407" s="27">
        <v>41842</v>
      </c>
      <c r="B407" s="28">
        <v>2117.26695833333</v>
      </c>
      <c r="C407" s="29">
        <v>43.5283333333333</v>
      </c>
      <c r="D407" s="28">
        <v>2117.26695833333</v>
      </c>
      <c r="E407" s="30">
        <f t="shared" si="0"/>
        <v>7</v>
      </c>
      <c r="F407" s="30" t="s">
        <v>63</v>
      </c>
      <c r="G407" s="31"/>
    </row>
    <row r="408" spans="1:7" ht="14.25" customHeight="1" x14ac:dyDescent="0.2">
      <c r="A408" s="27">
        <v>41842.5</v>
      </c>
      <c r="B408" s="28">
        <v>2382.9783333333298</v>
      </c>
      <c r="C408" s="29">
        <v>58.199583333333301</v>
      </c>
      <c r="D408" s="28">
        <v>2382.9783333333298</v>
      </c>
      <c r="E408" s="30">
        <f t="shared" si="0"/>
        <v>7</v>
      </c>
      <c r="F408" s="30" t="s">
        <v>63</v>
      </c>
      <c r="G408" s="31"/>
    </row>
    <row r="409" spans="1:7" ht="14.25" customHeight="1" x14ac:dyDescent="0.2">
      <c r="A409" s="27">
        <v>41843</v>
      </c>
      <c r="B409" s="28">
        <v>2141.53866666666</v>
      </c>
      <c r="C409" s="29">
        <v>38.403888888888801</v>
      </c>
      <c r="D409" s="28">
        <v>2141.53866666666</v>
      </c>
      <c r="E409" s="30">
        <f t="shared" si="0"/>
        <v>7</v>
      </c>
      <c r="F409" s="30" t="s">
        <v>63</v>
      </c>
      <c r="G409" s="31"/>
    </row>
    <row r="410" spans="1:7" ht="14.25" customHeight="1" x14ac:dyDescent="0.2">
      <c r="A410" s="27">
        <v>41843.5</v>
      </c>
      <c r="B410" s="28">
        <v>2240.2341666666598</v>
      </c>
      <c r="C410" s="29">
        <v>48.528750000000002</v>
      </c>
      <c r="D410" s="28">
        <v>2240.2341666666598</v>
      </c>
      <c r="E410" s="30">
        <f t="shared" si="0"/>
        <v>7</v>
      </c>
      <c r="F410" s="30" t="s">
        <v>63</v>
      </c>
      <c r="G410" s="31"/>
    </row>
    <row r="411" spans="1:7" ht="14.25" customHeight="1" x14ac:dyDescent="0.2">
      <c r="A411" s="27">
        <v>41844</v>
      </c>
      <c r="B411" s="28">
        <v>1878.19175</v>
      </c>
      <c r="C411" s="29">
        <v>45.454583333333296</v>
      </c>
      <c r="D411" s="28">
        <v>1878.19175</v>
      </c>
      <c r="E411" s="30">
        <f t="shared" si="0"/>
        <v>7</v>
      </c>
      <c r="F411" s="30" t="s">
        <v>63</v>
      </c>
      <c r="G411" s="31"/>
    </row>
    <row r="412" spans="1:7" ht="14.25" customHeight="1" x14ac:dyDescent="0.2">
      <c r="A412" s="27">
        <v>41844.5</v>
      </c>
      <c r="B412" s="28">
        <v>2191.5256250000002</v>
      </c>
      <c r="C412" s="29">
        <v>65.091249999999903</v>
      </c>
      <c r="D412" s="28">
        <v>2191.5256250000002</v>
      </c>
      <c r="E412" s="30">
        <f t="shared" si="0"/>
        <v>7</v>
      </c>
      <c r="F412" s="30" t="s">
        <v>63</v>
      </c>
      <c r="G412" s="31"/>
    </row>
    <row r="413" spans="1:7" ht="14.25" customHeight="1" x14ac:dyDescent="0.2">
      <c r="A413" s="27">
        <v>41845</v>
      </c>
      <c r="B413" s="28">
        <v>1887.7463749999899</v>
      </c>
      <c r="C413" s="29">
        <v>53.253749999999997</v>
      </c>
      <c r="D413" s="28">
        <v>1887.7463749999899</v>
      </c>
      <c r="E413" s="30">
        <f t="shared" si="0"/>
        <v>7</v>
      </c>
      <c r="F413" s="30" t="s">
        <v>63</v>
      </c>
      <c r="G413" s="31"/>
    </row>
    <row r="414" spans="1:7" ht="14.25" customHeight="1" x14ac:dyDescent="0.2">
      <c r="A414" s="27">
        <v>41845.5</v>
      </c>
      <c r="B414" s="28">
        <v>2213.9628333333299</v>
      </c>
      <c r="C414" s="29">
        <v>62.634999999999899</v>
      </c>
      <c r="D414" s="28">
        <v>2213.9628333333299</v>
      </c>
      <c r="E414" s="30">
        <f t="shared" si="0"/>
        <v>7</v>
      </c>
      <c r="F414" s="30" t="s">
        <v>63</v>
      </c>
      <c r="G414" s="31"/>
    </row>
    <row r="415" spans="1:7" ht="14.25" customHeight="1" x14ac:dyDescent="0.2">
      <c r="A415" s="27">
        <v>41846</v>
      </c>
      <c r="B415" s="28">
        <v>1996.06308333333</v>
      </c>
      <c r="C415" s="29">
        <v>43.797916666666602</v>
      </c>
      <c r="D415" s="28">
        <v>1996.06308333333</v>
      </c>
      <c r="E415" s="30">
        <f t="shared" si="0"/>
        <v>7</v>
      </c>
      <c r="F415" s="30" t="s">
        <v>63</v>
      </c>
      <c r="G415" s="31"/>
    </row>
    <row r="416" spans="1:7" ht="14.25" customHeight="1" x14ac:dyDescent="0.2">
      <c r="A416" s="27">
        <v>41846.5</v>
      </c>
      <c r="B416" s="28">
        <v>2482.7692499999998</v>
      </c>
      <c r="C416" s="29">
        <v>74.790416666666601</v>
      </c>
      <c r="D416" s="28">
        <v>2482.7692499999998</v>
      </c>
      <c r="E416" s="30">
        <f t="shared" si="0"/>
        <v>7</v>
      </c>
      <c r="F416" s="30" t="s">
        <v>63</v>
      </c>
      <c r="G416" s="31"/>
    </row>
    <row r="417" spans="1:7" ht="14.25" customHeight="1" x14ac:dyDescent="0.2">
      <c r="A417" s="27">
        <v>41847</v>
      </c>
      <c r="B417" s="28">
        <v>1897.66616666666</v>
      </c>
      <c r="C417" s="29">
        <v>54.195</v>
      </c>
      <c r="D417" s="28">
        <v>1897.66616666666</v>
      </c>
      <c r="E417" s="30">
        <f t="shared" si="0"/>
        <v>7</v>
      </c>
      <c r="F417" s="30" t="s">
        <v>63</v>
      </c>
      <c r="G417" s="31"/>
    </row>
    <row r="418" spans="1:7" ht="14.25" customHeight="1" x14ac:dyDescent="0.2">
      <c r="A418" s="27">
        <v>41847.5</v>
      </c>
      <c r="B418" s="28">
        <v>2206.1185</v>
      </c>
      <c r="C418" s="29">
        <v>81.428749999999994</v>
      </c>
      <c r="D418" s="28">
        <v>2206.1185</v>
      </c>
      <c r="E418" s="30">
        <f t="shared" si="0"/>
        <v>7</v>
      </c>
      <c r="F418" s="30" t="s">
        <v>63</v>
      </c>
      <c r="G418" s="31"/>
    </row>
    <row r="419" spans="1:7" ht="14.25" customHeight="1" x14ac:dyDescent="0.2">
      <c r="A419" s="27">
        <v>41848</v>
      </c>
      <c r="B419" s="28">
        <v>1751.1030416666599</v>
      </c>
      <c r="C419" s="29">
        <v>61.591666666666598</v>
      </c>
      <c r="D419" s="28">
        <v>1751.1030416666599</v>
      </c>
      <c r="E419" s="30">
        <f t="shared" si="0"/>
        <v>7</v>
      </c>
      <c r="F419" s="30" t="s">
        <v>63</v>
      </c>
      <c r="G419" s="31"/>
    </row>
    <row r="420" spans="1:7" ht="14.25" customHeight="1" x14ac:dyDescent="0.2">
      <c r="A420" s="27">
        <v>41848.5</v>
      </c>
      <c r="B420" s="28">
        <v>2099.3076249999999</v>
      </c>
      <c r="C420" s="29">
        <v>84.004999999999995</v>
      </c>
      <c r="D420" s="28">
        <v>2099.3076249999999</v>
      </c>
      <c r="E420" s="30">
        <f t="shared" si="0"/>
        <v>7</v>
      </c>
      <c r="F420" s="30" t="s">
        <v>63</v>
      </c>
      <c r="G420" s="31"/>
    </row>
    <row r="421" spans="1:7" ht="14.25" customHeight="1" x14ac:dyDescent="0.2">
      <c r="A421" s="27">
        <v>41849</v>
      </c>
      <c r="B421" s="28">
        <v>2000.35366666666</v>
      </c>
      <c r="C421" s="29">
        <v>73.071250000000006</v>
      </c>
      <c r="D421" s="28">
        <v>2000.35366666666</v>
      </c>
      <c r="E421" s="30">
        <f t="shared" si="0"/>
        <v>7</v>
      </c>
      <c r="F421" s="30" t="s">
        <v>63</v>
      </c>
      <c r="G421" s="31"/>
    </row>
    <row r="422" spans="1:7" ht="14.25" customHeight="1" x14ac:dyDescent="0.2">
      <c r="A422" s="27">
        <v>41849.5</v>
      </c>
      <c r="B422" s="28">
        <v>2385.5984999999901</v>
      </c>
      <c r="C422" s="29">
        <v>89.251666666666594</v>
      </c>
      <c r="D422" s="28">
        <v>2385.5984999999901</v>
      </c>
      <c r="E422" s="30">
        <f t="shared" si="0"/>
        <v>7</v>
      </c>
      <c r="F422" s="30" t="s">
        <v>63</v>
      </c>
      <c r="G422" s="31"/>
    </row>
    <row r="423" spans="1:7" ht="14.25" customHeight="1" x14ac:dyDescent="0.2">
      <c r="A423" s="27">
        <v>41850</v>
      </c>
      <c r="B423" s="28">
        <v>2051.9919583333299</v>
      </c>
      <c r="C423" s="29">
        <v>70.024583333333297</v>
      </c>
      <c r="D423" s="28">
        <v>2051.9919583333299</v>
      </c>
      <c r="E423" s="30">
        <f t="shared" si="0"/>
        <v>7</v>
      </c>
      <c r="F423" s="30" t="s">
        <v>63</v>
      </c>
      <c r="G423" s="31"/>
    </row>
    <row r="424" spans="1:7" ht="14.25" customHeight="1" x14ac:dyDescent="0.2">
      <c r="A424" s="27">
        <v>41850.5</v>
      </c>
      <c r="B424" s="28">
        <v>2307.1601249999999</v>
      </c>
      <c r="C424" s="29">
        <v>72.64</v>
      </c>
      <c r="D424" s="28">
        <v>2307.1601249999999</v>
      </c>
      <c r="E424" s="30">
        <f t="shared" si="0"/>
        <v>7</v>
      </c>
      <c r="F424" s="30" t="s">
        <v>63</v>
      </c>
      <c r="G424" s="31"/>
    </row>
    <row r="425" spans="1:7" ht="14.25" customHeight="1" x14ac:dyDescent="0.2">
      <c r="A425" s="27">
        <v>41851</v>
      </c>
      <c r="B425" s="28">
        <v>1992.06812499999</v>
      </c>
      <c r="C425" s="29">
        <v>63.719166666666602</v>
      </c>
      <c r="D425" s="28">
        <v>1992.06812499999</v>
      </c>
      <c r="E425" s="30">
        <f t="shared" si="0"/>
        <v>7</v>
      </c>
      <c r="F425" s="30" t="s">
        <v>63</v>
      </c>
      <c r="G425" s="31"/>
    </row>
    <row r="426" spans="1:7" ht="14.25" customHeight="1" x14ac:dyDescent="0.2">
      <c r="A426" s="27">
        <v>41851.5</v>
      </c>
      <c r="B426" s="28">
        <v>2272.55004166666</v>
      </c>
      <c r="C426" s="29">
        <v>76.680416666666602</v>
      </c>
      <c r="D426" s="28">
        <v>2272.55004166666</v>
      </c>
      <c r="E426" s="30">
        <f t="shared" si="0"/>
        <v>7</v>
      </c>
      <c r="F426" s="30" t="s">
        <v>63</v>
      </c>
      <c r="G426" s="31"/>
    </row>
    <row r="427" spans="1:7" ht="14.25" customHeight="1" x14ac:dyDescent="0.2">
      <c r="A427" s="27">
        <v>41852</v>
      </c>
      <c r="B427" s="28">
        <v>2619.6127499999998</v>
      </c>
      <c r="C427" s="29">
        <v>97.3719999999999</v>
      </c>
      <c r="D427" s="28">
        <v>2619.6127499999998</v>
      </c>
      <c r="E427" s="30">
        <f t="shared" si="0"/>
        <v>8</v>
      </c>
      <c r="F427" s="30" t="s">
        <v>63</v>
      </c>
      <c r="G427" s="31"/>
    </row>
    <row r="428" spans="1:7" ht="14.25" customHeight="1" x14ac:dyDescent="0.2">
      <c r="A428" s="27">
        <v>41852.5</v>
      </c>
      <c r="B428" s="28">
        <v>3135.2914166666601</v>
      </c>
      <c r="C428" s="29">
        <v>87.475083333333302</v>
      </c>
      <c r="D428" s="28">
        <v>3135.2914166666601</v>
      </c>
      <c r="E428" s="30">
        <f t="shared" si="0"/>
        <v>8</v>
      </c>
      <c r="F428" s="30" t="s">
        <v>63</v>
      </c>
      <c r="G428" s="31"/>
    </row>
    <row r="429" spans="1:7" ht="14.25" customHeight="1" x14ac:dyDescent="0.2">
      <c r="A429" s="27">
        <v>41853</v>
      </c>
      <c r="B429" s="28">
        <v>2020.72577777777</v>
      </c>
      <c r="C429" s="29">
        <v>42.447888888888798</v>
      </c>
      <c r="D429" s="28">
        <v>2020.72577777777</v>
      </c>
      <c r="E429" s="30">
        <f t="shared" si="0"/>
        <v>8</v>
      </c>
      <c r="F429" s="30" t="s">
        <v>63</v>
      </c>
      <c r="G429" s="31"/>
    </row>
    <row r="430" spans="1:7" ht="14.25" customHeight="1" x14ac:dyDescent="0.2">
      <c r="A430" s="27">
        <v>41853.5</v>
      </c>
      <c r="B430" s="28">
        <v>2479.9036666666598</v>
      </c>
      <c r="C430" s="29">
        <v>54.379166666666599</v>
      </c>
      <c r="D430" s="28">
        <v>2479.9036666666598</v>
      </c>
      <c r="E430" s="30">
        <f t="shared" si="0"/>
        <v>8</v>
      </c>
      <c r="F430" s="30" t="s">
        <v>63</v>
      </c>
      <c r="G430" s="31"/>
    </row>
    <row r="431" spans="1:7" ht="14.25" customHeight="1" x14ac:dyDescent="0.2">
      <c r="A431" s="27">
        <v>41854</v>
      </c>
      <c r="B431" s="28">
        <v>2173.7058333333298</v>
      </c>
      <c r="C431" s="29">
        <v>47.226333333333301</v>
      </c>
      <c r="D431" s="28">
        <v>2173.7058333333298</v>
      </c>
      <c r="E431" s="30">
        <f t="shared" si="0"/>
        <v>8</v>
      </c>
      <c r="F431" s="30" t="s">
        <v>63</v>
      </c>
      <c r="G431" s="31"/>
    </row>
    <row r="432" spans="1:7" ht="14.25" customHeight="1" x14ac:dyDescent="0.2">
      <c r="A432" s="27">
        <v>41854.5</v>
      </c>
      <c r="B432" s="28">
        <v>2584.7835833333302</v>
      </c>
      <c r="C432" s="29">
        <v>65.741166666666601</v>
      </c>
      <c r="D432" s="28">
        <v>2584.7835833333302</v>
      </c>
      <c r="E432" s="30">
        <f t="shared" si="0"/>
        <v>8</v>
      </c>
      <c r="F432" s="30" t="s">
        <v>63</v>
      </c>
      <c r="G432" s="31"/>
    </row>
    <row r="433" spans="1:7" ht="14.25" customHeight="1" x14ac:dyDescent="0.2">
      <c r="A433" s="27">
        <v>41855</v>
      </c>
      <c r="B433" s="28">
        <v>2057.4659999999999</v>
      </c>
      <c r="C433" s="29">
        <v>43.6204166666666</v>
      </c>
      <c r="D433" s="28">
        <v>2057.4659999999999</v>
      </c>
      <c r="E433" s="30">
        <f t="shared" si="0"/>
        <v>8</v>
      </c>
      <c r="F433" s="30" t="s">
        <v>63</v>
      </c>
      <c r="G433" s="31"/>
    </row>
    <row r="434" spans="1:7" ht="14.25" customHeight="1" x14ac:dyDescent="0.2">
      <c r="A434" s="27">
        <v>41855.5</v>
      </c>
      <c r="B434" s="28">
        <v>2659.6397499999998</v>
      </c>
      <c r="C434" s="29">
        <v>75.9479166666666</v>
      </c>
      <c r="D434" s="28">
        <v>2659.6397499999998</v>
      </c>
      <c r="E434" s="30">
        <f t="shared" si="0"/>
        <v>8</v>
      </c>
      <c r="F434" s="30" t="s">
        <v>63</v>
      </c>
      <c r="G434" s="31"/>
    </row>
    <row r="435" spans="1:7" ht="14.25" customHeight="1" x14ac:dyDescent="0.2">
      <c r="A435" s="27">
        <v>41856</v>
      </c>
      <c r="B435" s="28">
        <v>1999.15021428571</v>
      </c>
      <c r="C435" s="29">
        <v>45.174999999999997</v>
      </c>
      <c r="D435" s="28">
        <v>1999.15021428571</v>
      </c>
      <c r="E435" s="30">
        <f t="shared" si="0"/>
        <v>8</v>
      </c>
      <c r="F435" s="30" t="s">
        <v>63</v>
      </c>
      <c r="G435" s="31"/>
    </row>
    <row r="436" spans="1:7" ht="14.25" customHeight="1" x14ac:dyDescent="0.2">
      <c r="A436" s="27">
        <v>41856.5</v>
      </c>
      <c r="B436" s="28">
        <v>2072.13229166666</v>
      </c>
      <c r="C436" s="29">
        <v>49.103333333333303</v>
      </c>
      <c r="D436" s="28">
        <v>2072.13229166666</v>
      </c>
      <c r="E436" s="30">
        <f t="shared" si="0"/>
        <v>8</v>
      </c>
      <c r="F436" s="30" t="s">
        <v>63</v>
      </c>
      <c r="G436" s="31"/>
    </row>
    <row r="437" spans="1:7" ht="14.25" customHeight="1" x14ac:dyDescent="0.2">
      <c r="A437" s="27">
        <v>41857</v>
      </c>
      <c r="B437" s="28">
        <v>1795.002125</v>
      </c>
      <c r="C437" s="29">
        <v>48.378749999999997</v>
      </c>
      <c r="D437" s="28">
        <v>1795.002125</v>
      </c>
      <c r="E437" s="30">
        <f t="shared" si="0"/>
        <v>8</v>
      </c>
      <c r="F437" s="30" t="s">
        <v>63</v>
      </c>
      <c r="G437" s="31"/>
    </row>
    <row r="438" spans="1:7" ht="14.25" customHeight="1" x14ac:dyDescent="0.2">
      <c r="A438" s="27">
        <v>41857.5</v>
      </c>
      <c r="B438" s="28">
        <v>2046.49437499999</v>
      </c>
      <c r="C438" s="29">
        <v>49.6458333333333</v>
      </c>
      <c r="D438" s="28">
        <v>2046.49437499999</v>
      </c>
      <c r="E438" s="30">
        <f t="shared" si="0"/>
        <v>8</v>
      </c>
      <c r="F438" s="30" t="s">
        <v>63</v>
      </c>
      <c r="G438" s="31"/>
    </row>
    <row r="439" spans="1:7" ht="14.25" customHeight="1" x14ac:dyDescent="0.2">
      <c r="A439" s="27">
        <v>41858</v>
      </c>
      <c r="B439" s="28">
        <v>2152.0723750000002</v>
      </c>
      <c r="C439" s="29">
        <v>52.8779166666666</v>
      </c>
      <c r="D439" s="28">
        <v>2152.0723750000002</v>
      </c>
      <c r="E439" s="30">
        <f t="shared" si="0"/>
        <v>8</v>
      </c>
      <c r="F439" s="30" t="s">
        <v>63</v>
      </c>
      <c r="G439" s="31"/>
    </row>
    <row r="440" spans="1:7" ht="14.25" customHeight="1" x14ac:dyDescent="0.2">
      <c r="A440" s="27">
        <v>41858.5</v>
      </c>
      <c r="B440" s="28">
        <v>2471.3907916666599</v>
      </c>
      <c r="C440" s="29">
        <v>98.386250000000004</v>
      </c>
      <c r="D440" s="28">
        <v>2471.3907916666599</v>
      </c>
      <c r="E440" s="30">
        <f t="shared" si="0"/>
        <v>8</v>
      </c>
      <c r="F440" s="30" t="s">
        <v>63</v>
      </c>
      <c r="G440" s="31"/>
    </row>
    <row r="441" spans="1:7" ht="14.25" customHeight="1" x14ac:dyDescent="0.2">
      <c r="A441" s="27">
        <v>41859</v>
      </c>
      <c r="B441" s="28">
        <v>1920.2779583333299</v>
      </c>
      <c r="C441" s="29">
        <v>59.590416666666599</v>
      </c>
      <c r="D441" s="28">
        <v>1920.2779583333299</v>
      </c>
      <c r="E441" s="30">
        <f t="shared" si="0"/>
        <v>8</v>
      </c>
      <c r="F441" s="30" t="s">
        <v>63</v>
      </c>
      <c r="G441" s="31"/>
    </row>
    <row r="442" spans="1:7" ht="14.25" customHeight="1" x14ac:dyDescent="0.2">
      <c r="A442" s="27">
        <v>41859.5</v>
      </c>
      <c r="B442" s="28">
        <v>2274.8648333333299</v>
      </c>
      <c r="C442" s="29">
        <v>72.096666666666593</v>
      </c>
      <c r="D442" s="28">
        <v>2274.8648333333299</v>
      </c>
      <c r="E442" s="30">
        <f t="shared" si="0"/>
        <v>8</v>
      </c>
      <c r="F442" s="30" t="s">
        <v>63</v>
      </c>
      <c r="G442" s="31"/>
    </row>
    <row r="443" spans="1:7" ht="14.25" customHeight="1" x14ac:dyDescent="0.2">
      <c r="A443" s="27">
        <v>41860</v>
      </c>
      <c r="B443" s="28">
        <v>1595.4885833333301</v>
      </c>
      <c r="C443" s="29">
        <v>47.9270833333333</v>
      </c>
      <c r="D443" s="28">
        <v>1595.4885833333301</v>
      </c>
      <c r="E443" s="30">
        <f t="shared" si="0"/>
        <v>8</v>
      </c>
      <c r="F443" s="30" t="s">
        <v>63</v>
      </c>
      <c r="G443" s="31"/>
    </row>
    <row r="444" spans="1:7" ht="14.25" customHeight="1" x14ac:dyDescent="0.2">
      <c r="A444" s="27">
        <v>41860.5</v>
      </c>
      <c r="B444" s="28">
        <v>1906.04541666666</v>
      </c>
      <c r="C444" s="29">
        <v>57.243333333333297</v>
      </c>
      <c r="D444" s="28">
        <v>1906.04541666666</v>
      </c>
      <c r="E444" s="30">
        <f t="shared" si="0"/>
        <v>8</v>
      </c>
      <c r="F444" s="30" t="s">
        <v>63</v>
      </c>
      <c r="G444" s="31"/>
    </row>
    <row r="445" spans="1:7" ht="14.25" customHeight="1" x14ac:dyDescent="0.2">
      <c r="A445" s="27">
        <v>41861</v>
      </c>
      <c r="B445" s="28">
        <v>1899.76866666666</v>
      </c>
      <c r="C445" s="29">
        <v>63.758333333333297</v>
      </c>
      <c r="D445" s="28">
        <v>1899.76866666666</v>
      </c>
      <c r="E445" s="30">
        <f t="shared" si="0"/>
        <v>8</v>
      </c>
      <c r="F445" s="30" t="s">
        <v>63</v>
      </c>
      <c r="G445" s="31"/>
    </row>
    <row r="446" spans="1:7" ht="14.25" customHeight="1" x14ac:dyDescent="0.2">
      <c r="A446" s="27">
        <v>41861.5</v>
      </c>
      <c r="B446" s="28">
        <v>2168.54474999999</v>
      </c>
      <c r="C446" s="29">
        <v>69.530833333333305</v>
      </c>
      <c r="D446" s="28">
        <v>2168.54474999999</v>
      </c>
      <c r="E446" s="30">
        <f t="shared" si="0"/>
        <v>8</v>
      </c>
      <c r="F446" s="30" t="s">
        <v>63</v>
      </c>
      <c r="G446" s="31"/>
    </row>
    <row r="447" spans="1:7" ht="14.25" customHeight="1" x14ac:dyDescent="0.2">
      <c r="A447" s="27">
        <v>41862</v>
      </c>
      <c r="B447" s="28">
        <v>1893.92883333333</v>
      </c>
      <c r="C447" s="29">
        <v>55.008749999999999</v>
      </c>
      <c r="D447" s="28">
        <v>1893.92883333333</v>
      </c>
      <c r="E447" s="30">
        <f t="shared" si="0"/>
        <v>8</v>
      </c>
      <c r="F447" s="30" t="s">
        <v>63</v>
      </c>
      <c r="G447" s="31"/>
    </row>
    <row r="448" spans="1:7" ht="14.25" customHeight="1" x14ac:dyDescent="0.2">
      <c r="A448" s="27">
        <v>41862.5</v>
      </c>
      <c r="B448" s="28">
        <v>2163.90545833333</v>
      </c>
      <c r="C448" s="29">
        <v>67.959583333333299</v>
      </c>
      <c r="D448" s="28">
        <v>2163.90545833333</v>
      </c>
      <c r="E448" s="30">
        <f t="shared" si="0"/>
        <v>8</v>
      </c>
      <c r="F448" s="30" t="s">
        <v>63</v>
      </c>
      <c r="G448" s="31"/>
    </row>
    <row r="449" spans="1:7" ht="14.25" customHeight="1" x14ac:dyDescent="0.2">
      <c r="A449" s="27">
        <v>41863</v>
      </c>
      <c r="B449" s="28">
        <v>1709.3747499999999</v>
      </c>
      <c r="C449" s="29">
        <v>58.454999999999899</v>
      </c>
      <c r="D449" s="28">
        <v>1709.3747499999999</v>
      </c>
      <c r="E449" s="30">
        <f t="shared" si="0"/>
        <v>8</v>
      </c>
      <c r="F449" s="30" t="s">
        <v>63</v>
      </c>
      <c r="G449" s="31"/>
    </row>
    <row r="450" spans="1:7" ht="14.25" customHeight="1" x14ac:dyDescent="0.2">
      <c r="A450" s="27">
        <v>41863.5</v>
      </c>
      <c r="B450" s="28">
        <v>1969.1160833333299</v>
      </c>
      <c r="C450" s="29">
        <v>59.5133333333333</v>
      </c>
      <c r="D450" s="28">
        <v>1969.1160833333299</v>
      </c>
      <c r="E450" s="30">
        <f t="shared" si="0"/>
        <v>8</v>
      </c>
      <c r="F450" s="30" t="s">
        <v>63</v>
      </c>
      <c r="G450" s="31"/>
    </row>
    <row r="451" spans="1:7" ht="14.25" customHeight="1" x14ac:dyDescent="0.2">
      <c r="A451" s="27">
        <v>41864</v>
      </c>
      <c r="B451" s="28">
        <v>1981.62925</v>
      </c>
      <c r="C451" s="29">
        <v>62.106250000000003</v>
      </c>
      <c r="D451" s="28">
        <v>1981.62925</v>
      </c>
      <c r="E451" s="30">
        <f t="shared" si="0"/>
        <v>8</v>
      </c>
      <c r="F451" s="30" t="s">
        <v>63</v>
      </c>
      <c r="G451" s="31"/>
    </row>
    <row r="452" spans="1:7" ht="14.25" customHeight="1" x14ac:dyDescent="0.2">
      <c r="A452" s="27">
        <v>41864.5</v>
      </c>
      <c r="B452" s="28">
        <v>2265.6325000000002</v>
      </c>
      <c r="C452" s="29">
        <v>75.083749999999995</v>
      </c>
      <c r="D452" s="28">
        <v>2265.6325000000002</v>
      </c>
      <c r="E452" s="30">
        <f t="shared" si="0"/>
        <v>8</v>
      </c>
      <c r="F452" s="30" t="s">
        <v>63</v>
      </c>
      <c r="G452" s="31"/>
    </row>
    <row r="453" spans="1:7" ht="14.25" customHeight="1" x14ac:dyDescent="0.2">
      <c r="A453" s="27">
        <v>41865</v>
      </c>
      <c r="B453" s="28">
        <v>2017.8668333333301</v>
      </c>
      <c r="C453" s="29">
        <v>72.067499999999995</v>
      </c>
      <c r="D453" s="28">
        <v>2017.8668333333301</v>
      </c>
      <c r="E453" s="30">
        <f t="shared" si="0"/>
        <v>8</v>
      </c>
      <c r="F453" s="30" t="s">
        <v>63</v>
      </c>
      <c r="G453" s="31"/>
    </row>
    <row r="454" spans="1:7" ht="14.25" customHeight="1" x14ac:dyDescent="0.2">
      <c r="A454" s="27">
        <v>41865.5</v>
      </c>
      <c r="B454" s="28">
        <v>2272.4112083333298</v>
      </c>
      <c r="C454" s="29">
        <v>69.167083333333295</v>
      </c>
      <c r="D454" s="28">
        <v>2272.4112083333298</v>
      </c>
      <c r="E454" s="30">
        <f t="shared" si="0"/>
        <v>8</v>
      </c>
      <c r="F454" s="30" t="s">
        <v>63</v>
      </c>
      <c r="G454" s="31"/>
    </row>
    <row r="455" spans="1:7" ht="14.25" customHeight="1" x14ac:dyDescent="0.2">
      <c r="A455" s="27">
        <v>41866</v>
      </c>
      <c r="B455" s="28">
        <v>1957.98008333333</v>
      </c>
      <c r="C455" s="29">
        <v>47.772083333333299</v>
      </c>
      <c r="D455" s="28">
        <v>1957.98008333333</v>
      </c>
      <c r="E455" s="30">
        <f t="shared" si="0"/>
        <v>8</v>
      </c>
      <c r="F455" s="30" t="s">
        <v>63</v>
      </c>
      <c r="G455" s="31"/>
    </row>
    <row r="456" spans="1:7" ht="14.25" customHeight="1" x14ac:dyDescent="0.2">
      <c r="A456" s="27">
        <v>41866.5</v>
      </c>
      <c r="B456" s="28">
        <v>2410.05508333333</v>
      </c>
      <c r="C456" s="29">
        <v>57.986249999999899</v>
      </c>
      <c r="D456" s="28">
        <v>2410.05508333333</v>
      </c>
      <c r="E456" s="30">
        <f t="shared" si="0"/>
        <v>8</v>
      </c>
      <c r="F456" s="30" t="s">
        <v>63</v>
      </c>
      <c r="G456" s="31"/>
    </row>
    <row r="457" spans="1:7" ht="14.25" customHeight="1" x14ac:dyDescent="0.2">
      <c r="A457" s="27">
        <v>41867</v>
      </c>
      <c r="B457" s="28">
        <v>2061.5842499999899</v>
      </c>
      <c r="C457" s="29">
        <v>53.971249999999998</v>
      </c>
      <c r="D457" s="28">
        <v>2061.5842499999899</v>
      </c>
      <c r="E457" s="30">
        <f t="shared" si="0"/>
        <v>8</v>
      </c>
      <c r="F457" s="30" t="s">
        <v>63</v>
      </c>
      <c r="G457" s="31"/>
    </row>
    <row r="458" spans="1:7" ht="14.25" customHeight="1" x14ac:dyDescent="0.2">
      <c r="A458" s="27">
        <v>41867.5</v>
      </c>
      <c r="B458" s="28">
        <v>2334.3259166666599</v>
      </c>
      <c r="C458" s="29">
        <v>66.100833333333298</v>
      </c>
      <c r="D458" s="28">
        <v>2334.3259166666599</v>
      </c>
      <c r="E458" s="30">
        <f t="shared" si="0"/>
        <v>8</v>
      </c>
      <c r="F458" s="30" t="s">
        <v>63</v>
      </c>
      <c r="G458" s="31"/>
    </row>
    <row r="459" spans="1:7" ht="14.25" customHeight="1" x14ac:dyDescent="0.2">
      <c r="A459" s="27">
        <v>41868</v>
      </c>
      <c r="B459" s="28">
        <v>1791.68908333333</v>
      </c>
      <c r="C459" s="29">
        <v>48.206249999999997</v>
      </c>
      <c r="D459" s="28">
        <v>1791.68908333333</v>
      </c>
      <c r="E459" s="30">
        <f t="shared" si="0"/>
        <v>8</v>
      </c>
      <c r="F459" s="30" t="s">
        <v>63</v>
      </c>
      <c r="G459" s="31"/>
    </row>
    <row r="460" spans="1:7" ht="14.25" customHeight="1" x14ac:dyDescent="0.2">
      <c r="A460" s="27">
        <v>41868.5</v>
      </c>
      <c r="B460" s="28">
        <v>2115.05070833333</v>
      </c>
      <c r="C460" s="29">
        <v>63.657499999999999</v>
      </c>
      <c r="D460" s="28">
        <v>2115.05070833333</v>
      </c>
      <c r="E460" s="30">
        <f t="shared" si="0"/>
        <v>8</v>
      </c>
      <c r="F460" s="30" t="s">
        <v>63</v>
      </c>
      <c r="G460" s="31"/>
    </row>
    <row r="461" spans="1:7" ht="14.25" customHeight="1" x14ac:dyDescent="0.2">
      <c r="A461" s="27">
        <v>41869</v>
      </c>
      <c r="B461" s="28">
        <v>1725.1356249999999</v>
      </c>
      <c r="C461" s="29">
        <v>46.99</v>
      </c>
      <c r="D461" s="28">
        <v>1725.1356249999999</v>
      </c>
      <c r="E461" s="30">
        <f t="shared" si="0"/>
        <v>8</v>
      </c>
      <c r="F461" s="30" t="s">
        <v>63</v>
      </c>
      <c r="G461" s="31"/>
    </row>
    <row r="462" spans="1:7" ht="14.25" customHeight="1" x14ac:dyDescent="0.2">
      <c r="A462" s="27">
        <v>41869.5</v>
      </c>
      <c r="B462" s="28">
        <v>2079.96133333333</v>
      </c>
      <c r="C462" s="29">
        <v>61.338333333333303</v>
      </c>
      <c r="D462" s="28">
        <v>2079.96133333333</v>
      </c>
      <c r="E462" s="30">
        <f t="shared" si="0"/>
        <v>8</v>
      </c>
      <c r="F462" s="30" t="s">
        <v>63</v>
      </c>
      <c r="G462" s="31"/>
    </row>
    <row r="463" spans="1:7" ht="14.25" customHeight="1" x14ac:dyDescent="0.2">
      <c r="A463" s="27">
        <v>41870</v>
      </c>
      <c r="B463" s="28">
        <v>1869.9213749999999</v>
      </c>
      <c r="C463" s="29">
        <v>40.4195833333333</v>
      </c>
      <c r="D463" s="28">
        <v>1869.9213749999999</v>
      </c>
      <c r="E463" s="30">
        <f t="shared" si="0"/>
        <v>8</v>
      </c>
      <c r="F463" s="30" t="s">
        <v>63</v>
      </c>
      <c r="G463" s="31"/>
    </row>
    <row r="464" spans="1:7" ht="14.25" customHeight="1" x14ac:dyDescent="0.2">
      <c r="A464" s="27">
        <v>41870.5</v>
      </c>
      <c r="B464" s="28">
        <v>2151.5065416666598</v>
      </c>
      <c r="C464" s="29">
        <v>54.921666666666603</v>
      </c>
      <c r="D464" s="28">
        <v>2151.5065416666598</v>
      </c>
      <c r="E464" s="30">
        <f t="shared" si="0"/>
        <v>8</v>
      </c>
      <c r="F464" s="30" t="s">
        <v>63</v>
      </c>
      <c r="G464" s="31"/>
    </row>
    <row r="465" spans="1:7" ht="14.25" customHeight="1" x14ac:dyDescent="0.2">
      <c r="A465" s="27">
        <v>41871</v>
      </c>
      <c r="B465" s="28">
        <v>2009.3411249999999</v>
      </c>
      <c r="C465" s="29">
        <v>55.743749999999899</v>
      </c>
      <c r="D465" s="28">
        <v>2009.3411249999999</v>
      </c>
      <c r="E465" s="30">
        <f t="shared" si="0"/>
        <v>8</v>
      </c>
      <c r="F465" s="30" t="s">
        <v>63</v>
      </c>
      <c r="G465" s="31"/>
    </row>
    <row r="466" spans="1:7" ht="14.25" customHeight="1" x14ac:dyDescent="0.2">
      <c r="A466" s="27">
        <v>41871.5</v>
      </c>
      <c r="B466" s="28">
        <v>2258.4755416666599</v>
      </c>
      <c r="C466" s="29">
        <v>64.784166666666593</v>
      </c>
      <c r="D466" s="28">
        <v>2258.4755416666599</v>
      </c>
      <c r="E466" s="30">
        <f t="shared" si="0"/>
        <v>8</v>
      </c>
      <c r="F466" s="30" t="s">
        <v>63</v>
      </c>
      <c r="G466" s="31"/>
    </row>
    <row r="467" spans="1:7" ht="14.25" customHeight="1" x14ac:dyDescent="0.2">
      <c r="A467" s="27">
        <v>41872</v>
      </c>
      <c r="B467" s="28">
        <v>1953.2787083333301</v>
      </c>
      <c r="C467" s="29">
        <v>39.407916666666601</v>
      </c>
      <c r="D467" s="28">
        <v>1953.2787083333301</v>
      </c>
      <c r="E467" s="30">
        <f t="shared" si="0"/>
        <v>8</v>
      </c>
      <c r="F467" s="30" t="s">
        <v>63</v>
      </c>
      <c r="G467" s="31"/>
    </row>
    <row r="468" spans="1:7" ht="14.25" customHeight="1" x14ac:dyDescent="0.2">
      <c r="A468" s="27">
        <v>41872.5</v>
      </c>
      <c r="B468" s="28">
        <v>2179.1737083333301</v>
      </c>
      <c r="C468" s="29">
        <v>45.298333333333296</v>
      </c>
      <c r="D468" s="28">
        <v>2179.1737083333301</v>
      </c>
      <c r="E468" s="30">
        <f t="shared" si="0"/>
        <v>8</v>
      </c>
      <c r="F468" s="30" t="s">
        <v>63</v>
      </c>
      <c r="G468" s="31"/>
    </row>
    <row r="469" spans="1:7" ht="14.25" customHeight="1" x14ac:dyDescent="0.2">
      <c r="A469" s="27">
        <v>41873</v>
      </c>
      <c r="B469" s="28">
        <v>2002.07149999999</v>
      </c>
      <c r="C469" s="29">
        <v>42.202727272727202</v>
      </c>
      <c r="D469" s="28">
        <v>2002.07149999999</v>
      </c>
      <c r="E469" s="30">
        <f t="shared" si="0"/>
        <v>8</v>
      </c>
      <c r="F469" s="30" t="s">
        <v>63</v>
      </c>
      <c r="G469" s="31"/>
    </row>
    <row r="470" spans="1:7" ht="14.25" customHeight="1" x14ac:dyDescent="0.2">
      <c r="A470" s="27">
        <v>41873.5</v>
      </c>
      <c r="B470" s="28">
        <v>2190.5812083333299</v>
      </c>
      <c r="C470" s="29">
        <v>56.2558333333333</v>
      </c>
      <c r="D470" s="28">
        <v>2190.5812083333299</v>
      </c>
      <c r="E470" s="30">
        <f t="shared" si="0"/>
        <v>8</v>
      </c>
      <c r="F470" s="30" t="s">
        <v>63</v>
      </c>
      <c r="G470" s="31"/>
    </row>
    <row r="471" spans="1:7" ht="14.25" customHeight="1" x14ac:dyDescent="0.2">
      <c r="A471" s="27">
        <v>41874</v>
      </c>
      <c r="B471" s="28">
        <v>2238.6494166666598</v>
      </c>
      <c r="C471" s="29">
        <v>44.347499999999997</v>
      </c>
      <c r="D471" s="28">
        <v>2238.6494166666598</v>
      </c>
      <c r="E471" s="30">
        <f t="shared" si="0"/>
        <v>8</v>
      </c>
      <c r="F471" s="30" t="s">
        <v>63</v>
      </c>
      <c r="G471" s="31"/>
    </row>
    <row r="472" spans="1:7" ht="14.25" customHeight="1" x14ac:dyDescent="0.2">
      <c r="A472" s="27">
        <v>41874.5</v>
      </c>
      <c r="B472" s="28">
        <v>2101.758875</v>
      </c>
      <c r="C472" s="29">
        <v>60.957083333333301</v>
      </c>
      <c r="D472" s="28">
        <v>2101.758875</v>
      </c>
      <c r="E472" s="30">
        <f t="shared" si="0"/>
        <v>8</v>
      </c>
      <c r="F472" s="30" t="s">
        <v>63</v>
      </c>
      <c r="G472" s="31"/>
    </row>
    <row r="473" spans="1:7" ht="14.25" customHeight="1" x14ac:dyDescent="0.2">
      <c r="A473" s="27">
        <v>41875</v>
      </c>
      <c r="B473" s="28">
        <v>1744.8411249999899</v>
      </c>
      <c r="C473" s="29">
        <v>46.731666666666598</v>
      </c>
      <c r="D473" s="28">
        <v>1744.8411249999899</v>
      </c>
      <c r="E473" s="30">
        <f t="shared" si="0"/>
        <v>8</v>
      </c>
      <c r="F473" s="30" t="s">
        <v>63</v>
      </c>
      <c r="G473" s="31"/>
    </row>
    <row r="474" spans="1:7" ht="14.25" customHeight="1" x14ac:dyDescent="0.2">
      <c r="A474" s="27">
        <v>41875.5</v>
      </c>
      <c r="B474" s="28">
        <v>1955.6636249999999</v>
      </c>
      <c r="C474" s="29">
        <v>56.807083333333303</v>
      </c>
      <c r="D474" s="28">
        <v>1955.6636249999999</v>
      </c>
      <c r="E474" s="30">
        <f t="shared" si="0"/>
        <v>8</v>
      </c>
      <c r="F474" s="30" t="s">
        <v>63</v>
      </c>
      <c r="G474" s="31"/>
    </row>
    <row r="475" spans="1:7" ht="14.25" customHeight="1" x14ac:dyDescent="0.2">
      <c r="A475" s="27">
        <v>41876</v>
      </c>
      <c r="B475" s="28">
        <v>1709.34116666666</v>
      </c>
      <c r="C475" s="29">
        <v>41.453333333333298</v>
      </c>
      <c r="D475" s="28">
        <v>1709.34116666666</v>
      </c>
      <c r="E475" s="30">
        <f t="shared" si="0"/>
        <v>8</v>
      </c>
      <c r="F475" s="30" t="s">
        <v>63</v>
      </c>
      <c r="G475" s="31"/>
    </row>
    <row r="476" spans="1:7" ht="14.25" customHeight="1" x14ac:dyDescent="0.2">
      <c r="A476" s="27">
        <v>41876.5</v>
      </c>
      <c r="B476" s="28">
        <v>2090.6051666666599</v>
      </c>
      <c r="C476" s="29">
        <v>56.362916666666599</v>
      </c>
      <c r="D476" s="28">
        <v>2090.6051666666599</v>
      </c>
      <c r="E476" s="30">
        <f t="shared" si="0"/>
        <v>8</v>
      </c>
      <c r="F476" s="30" t="s">
        <v>63</v>
      </c>
      <c r="G476" s="31"/>
    </row>
    <row r="477" spans="1:7" ht="14.25" customHeight="1" x14ac:dyDescent="0.2">
      <c r="A477" s="27">
        <v>41877</v>
      </c>
      <c r="B477" s="28">
        <v>1930.23291666666</v>
      </c>
      <c r="C477" s="29">
        <v>44.294999999999902</v>
      </c>
      <c r="D477" s="28">
        <v>1930.23291666666</v>
      </c>
      <c r="E477" s="30">
        <f t="shared" si="0"/>
        <v>8</v>
      </c>
      <c r="F477" s="30" t="s">
        <v>63</v>
      </c>
      <c r="G477" s="31"/>
    </row>
    <row r="478" spans="1:7" ht="14.25" customHeight="1" x14ac:dyDescent="0.2">
      <c r="A478" s="27">
        <v>41877.5</v>
      </c>
      <c r="B478" s="28">
        <v>2252.1495416666598</v>
      </c>
      <c r="C478" s="29">
        <v>56.652083333333302</v>
      </c>
      <c r="D478" s="28">
        <v>2252.1495416666598</v>
      </c>
      <c r="E478" s="30">
        <f t="shared" si="0"/>
        <v>8</v>
      </c>
      <c r="F478" s="30" t="s">
        <v>63</v>
      </c>
      <c r="G478" s="31"/>
    </row>
    <row r="479" spans="1:7" ht="14.25" customHeight="1" x14ac:dyDescent="0.2">
      <c r="A479" s="27">
        <v>41878</v>
      </c>
      <c r="B479" s="28">
        <v>2025.5564999999999</v>
      </c>
      <c r="C479" s="29">
        <v>54.389583333333299</v>
      </c>
      <c r="D479" s="28">
        <v>2025.5564999999999</v>
      </c>
      <c r="E479" s="30">
        <f t="shared" si="0"/>
        <v>8</v>
      </c>
      <c r="F479" s="30" t="s">
        <v>63</v>
      </c>
      <c r="G479" s="31"/>
    </row>
    <row r="480" spans="1:7" ht="14.25" customHeight="1" x14ac:dyDescent="0.2">
      <c r="A480" s="27">
        <v>41878.5</v>
      </c>
      <c r="B480" s="28">
        <v>2431.169875</v>
      </c>
      <c r="C480" s="29">
        <v>79.165416666666601</v>
      </c>
      <c r="D480" s="28">
        <v>2431.169875</v>
      </c>
      <c r="E480" s="30">
        <f t="shared" si="0"/>
        <v>8</v>
      </c>
      <c r="F480" s="30" t="s">
        <v>63</v>
      </c>
      <c r="G480" s="31"/>
    </row>
    <row r="481" spans="1:7" ht="14.25" customHeight="1" x14ac:dyDescent="0.2">
      <c r="A481" s="27">
        <v>41879</v>
      </c>
      <c r="B481" s="28">
        <v>1985.1439583333299</v>
      </c>
      <c r="C481" s="29">
        <v>54.53875</v>
      </c>
      <c r="D481" s="28">
        <v>1985.1439583333299</v>
      </c>
      <c r="E481" s="30">
        <f t="shared" si="0"/>
        <v>8</v>
      </c>
      <c r="F481" s="30" t="s">
        <v>63</v>
      </c>
      <c r="G481" s="31"/>
    </row>
    <row r="482" spans="1:7" ht="14.25" customHeight="1" x14ac:dyDescent="0.2">
      <c r="A482" s="27">
        <v>41879.5</v>
      </c>
      <c r="B482" s="28">
        <v>2232.0480416666601</v>
      </c>
      <c r="C482" s="29">
        <v>56.990833333333299</v>
      </c>
      <c r="D482" s="28">
        <v>2232.0480416666601</v>
      </c>
      <c r="E482" s="30">
        <f t="shared" si="0"/>
        <v>8</v>
      </c>
      <c r="F482" s="30" t="s">
        <v>63</v>
      </c>
      <c r="G482" s="31"/>
    </row>
    <row r="483" spans="1:7" ht="14.25" customHeight="1" x14ac:dyDescent="0.2">
      <c r="A483" s="27">
        <v>41880</v>
      </c>
      <c r="B483" s="28">
        <v>2000.4889166666601</v>
      </c>
      <c r="C483" s="29">
        <v>46.333750000000002</v>
      </c>
      <c r="D483" s="28">
        <v>2000.4889166666601</v>
      </c>
      <c r="E483" s="30">
        <f t="shared" si="0"/>
        <v>8</v>
      </c>
      <c r="F483" s="30" t="s">
        <v>63</v>
      </c>
      <c r="G483" s="31"/>
    </row>
    <row r="484" spans="1:7" ht="14.25" customHeight="1" x14ac:dyDescent="0.2">
      <c r="A484" s="27">
        <v>41880.5</v>
      </c>
      <c r="B484" s="28">
        <v>2244.6094583333302</v>
      </c>
      <c r="C484" s="29">
        <v>59.141666666666602</v>
      </c>
      <c r="D484" s="28">
        <v>2244.6094583333302</v>
      </c>
      <c r="E484" s="30">
        <f t="shared" si="0"/>
        <v>8</v>
      </c>
      <c r="F484" s="30" t="s">
        <v>63</v>
      </c>
      <c r="G484" s="31"/>
    </row>
    <row r="485" spans="1:7" ht="14.25" customHeight="1" x14ac:dyDescent="0.2">
      <c r="A485" s="27">
        <v>41881</v>
      </c>
      <c r="B485" s="28">
        <v>1956.4982499999901</v>
      </c>
      <c r="C485" s="29">
        <v>39.871666666666599</v>
      </c>
      <c r="D485" s="28">
        <v>1956.4982499999901</v>
      </c>
      <c r="E485" s="30">
        <f t="shared" si="0"/>
        <v>8</v>
      </c>
      <c r="F485" s="30" t="s">
        <v>63</v>
      </c>
      <c r="G485" s="31"/>
    </row>
    <row r="486" spans="1:7" ht="14.25" customHeight="1" x14ac:dyDescent="0.2">
      <c r="A486" s="27">
        <v>41881.5</v>
      </c>
      <c r="B486" s="28">
        <v>2234.6941666666598</v>
      </c>
      <c r="C486" s="29">
        <v>42.424166666666601</v>
      </c>
      <c r="D486" s="28">
        <v>2234.6941666666598</v>
      </c>
      <c r="E486" s="30">
        <f t="shared" si="0"/>
        <v>8</v>
      </c>
      <c r="F486" s="30" t="s">
        <v>63</v>
      </c>
      <c r="G486" s="31"/>
    </row>
    <row r="487" spans="1:7" ht="14.25" customHeight="1" x14ac:dyDescent="0.2">
      <c r="A487" s="27">
        <v>41882</v>
      </c>
      <c r="B487" s="28">
        <v>1764.0211666666601</v>
      </c>
      <c r="C487" s="29">
        <v>31.869166666666601</v>
      </c>
      <c r="D487" s="28">
        <v>1764.0211666666601</v>
      </c>
      <c r="E487" s="30">
        <f t="shared" si="0"/>
        <v>8</v>
      </c>
      <c r="F487" s="30" t="s">
        <v>63</v>
      </c>
      <c r="G487" s="31"/>
    </row>
    <row r="488" spans="1:7" ht="14.25" customHeight="1" x14ac:dyDescent="0.2">
      <c r="A488" s="27">
        <v>41882.5</v>
      </c>
      <c r="B488" s="28">
        <v>1984.9037083333301</v>
      </c>
      <c r="C488" s="29">
        <v>51.942083333333301</v>
      </c>
      <c r="D488" s="28">
        <v>1984.9037083333301</v>
      </c>
      <c r="E488" s="30">
        <f t="shared" si="0"/>
        <v>8</v>
      </c>
      <c r="F488" s="30" t="s">
        <v>63</v>
      </c>
      <c r="G488" s="31"/>
    </row>
    <row r="489" spans="1:7" ht="14.25" customHeight="1" x14ac:dyDescent="0.2">
      <c r="A489" s="27">
        <v>41883</v>
      </c>
      <c r="B489" s="28">
        <v>2259.3434166666598</v>
      </c>
      <c r="C489" s="29">
        <v>71.976583333333295</v>
      </c>
      <c r="D489" s="28">
        <v>2259.3434166666598</v>
      </c>
      <c r="E489" s="30">
        <f t="shared" si="0"/>
        <v>9</v>
      </c>
      <c r="F489" s="30" t="s">
        <v>63</v>
      </c>
      <c r="G489" s="31"/>
    </row>
    <row r="490" spans="1:7" ht="14.25" customHeight="1" x14ac:dyDescent="0.2">
      <c r="A490" s="27">
        <v>41883.5</v>
      </c>
      <c r="B490" s="28">
        <v>2360.6292916666598</v>
      </c>
      <c r="C490" s="29">
        <v>55.570500000000003</v>
      </c>
      <c r="D490" s="28">
        <v>2360.6292916666598</v>
      </c>
      <c r="E490" s="30">
        <f t="shared" si="0"/>
        <v>9</v>
      </c>
      <c r="F490" s="30" t="s">
        <v>63</v>
      </c>
      <c r="G490" s="31"/>
    </row>
    <row r="491" spans="1:7" ht="14.25" customHeight="1" x14ac:dyDescent="0.2">
      <c r="A491" s="27">
        <v>41884</v>
      </c>
      <c r="B491" s="28">
        <v>1846.40777272727</v>
      </c>
      <c r="C491" s="29">
        <v>35.178818181818102</v>
      </c>
      <c r="D491" s="28">
        <v>1846.40777272727</v>
      </c>
      <c r="E491" s="30">
        <f t="shared" si="0"/>
        <v>9</v>
      </c>
      <c r="F491" s="30" t="s">
        <v>63</v>
      </c>
      <c r="G491" s="31"/>
    </row>
    <row r="492" spans="1:7" ht="14.25" customHeight="1" x14ac:dyDescent="0.2">
      <c r="A492" s="27">
        <v>41884.5</v>
      </c>
      <c r="B492" s="28">
        <v>2621.3647499999902</v>
      </c>
      <c r="C492" s="29">
        <v>82.808583333333303</v>
      </c>
      <c r="D492" s="28">
        <v>2621.3647499999902</v>
      </c>
      <c r="E492" s="30">
        <f t="shared" si="0"/>
        <v>9</v>
      </c>
      <c r="F492" s="30" t="s">
        <v>63</v>
      </c>
      <c r="G492" s="31"/>
    </row>
    <row r="493" spans="1:7" ht="14.25" customHeight="1" x14ac:dyDescent="0.2">
      <c r="A493" s="27">
        <v>41885</v>
      </c>
      <c r="B493" s="28">
        <v>1922.99563636363</v>
      </c>
      <c r="C493" s="29">
        <v>44.022727272727202</v>
      </c>
      <c r="D493" s="28">
        <v>1922.99563636363</v>
      </c>
      <c r="E493" s="30">
        <f t="shared" si="0"/>
        <v>9</v>
      </c>
      <c r="F493" s="30" t="s">
        <v>63</v>
      </c>
      <c r="G493" s="31"/>
    </row>
    <row r="494" spans="1:7" ht="14.25" customHeight="1" x14ac:dyDescent="0.2">
      <c r="A494" s="27">
        <v>41885.5</v>
      </c>
      <c r="B494" s="28">
        <v>2474.1590833333298</v>
      </c>
      <c r="C494" s="29">
        <v>80.227000000000004</v>
      </c>
      <c r="D494" s="28">
        <v>2474.1590833333298</v>
      </c>
      <c r="E494" s="30">
        <f t="shared" si="0"/>
        <v>9</v>
      </c>
      <c r="F494" s="30" t="s">
        <v>63</v>
      </c>
      <c r="G494" s="31"/>
    </row>
    <row r="495" spans="1:7" ht="14.25" customHeight="1" x14ac:dyDescent="0.2">
      <c r="A495" s="27">
        <v>41886</v>
      </c>
      <c r="B495" s="28">
        <v>2056.328</v>
      </c>
      <c r="C495" s="29">
        <v>55.7558333333333</v>
      </c>
      <c r="D495" s="28">
        <v>2056.328</v>
      </c>
      <c r="E495" s="30">
        <f t="shared" si="0"/>
        <v>9</v>
      </c>
      <c r="F495" s="30" t="s">
        <v>63</v>
      </c>
      <c r="G495" s="31"/>
    </row>
    <row r="496" spans="1:7" ht="14.25" customHeight="1" x14ac:dyDescent="0.2">
      <c r="A496" s="27">
        <v>41886.5</v>
      </c>
      <c r="B496" s="28">
        <v>2567.8376250000001</v>
      </c>
      <c r="C496" s="29">
        <v>62.750833333333297</v>
      </c>
      <c r="D496" s="28">
        <v>2567.8376250000001</v>
      </c>
      <c r="E496" s="30">
        <f t="shared" si="0"/>
        <v>9</v>
      </c>
      <c r="F496" s="30" t="s">
        <v>63</v>
      </c>
      <c r="G496" s="31"/>
    </row>
    <row r="497" spans="1:7" ht="14.25" customHeight="1" x14ac:dyDescent="0.2">
      <c r="A497" s="27">
        <v>41887</v>
      </c>
      <c r="B497" s="28">
        <v>2030.3805833333299</v>
      </c>
      <c r="C497" s="29">
        <v>33.043333333333301</v>
      </c>
      <c r="D497" s="28">
        <v>2030.3805833333299</v>
      </c>
      <c r="E497" s="30">
        <f t="shared" si="0"/>
        <v>9</v>
      </c>
      <c r="F497" s="30" t="s">
        <v>63</v>
      </c>
      <c r="G497" s="31"/>
    </row>
    <row r="498" spans="1:7" ht="14.25" customHeight="1" x14ac:dyDescent="0.2">
      <c r="A498" s="27">
        <v>41887.5</v>
      </c>
      <c r="B498" s="28">
        <v>2019.70716666666</v>
      </c>
      <c r="C498" s="29">
        <v>37.844583333333297</v>
      </c>
      <c r="D498" s="28">
        <v>2019.70716666666</v>
      </c>
      <c r="E498" s="30">
        <f t="shared" si="0"/>
        <v>9</v>
      </c>
      <c r="F498" s="30" t="s">
        <v>63</v>
      </c>
      <c r="G498" s="31"/>
    </row>
    <row r="499" spans="1:7" ht="14.25" customHeight="1" x14ac:dyDescent="0.2">
      <c r="A499" s="27">
        <v>41888</v>
      </c>
      <c r="B499" s="28">
        <v>1680.81474999999</v>
      </c>
      <c r="C499" s="29">
        <v>47.879999999999903</v>
      </c>
      <c r="D499" s="28">
        <v>1680.81474999999</v>
      </c>
      <c r="E499" s="30">
        <f t="shared" si="0"/>
        <v>9</v>
      </c>
      <c r="F499" s="30" t="s">
        <v>63</v>
      </c>
      <c r="G499" s="31"/>
    </row>
    <row r="500" spans="1:7" ht="14.25" customHeight="1" x14ac:dyDescent="0.2">
      <c r="A500" s="27">
        <v>41888.5</v>
      </c>
      <c r="B500" s="28">
        <v>2067.74695833333</v>
      </c>
      <c r="C500" s="29">
        <v>50.42</v>
      </c>
      <c r="D500" s="28">
        <v>2067.74695833333</v>
      </c>
      <c r="E500" s="30">
        <f t="shared" si="0"/>
        <v>9</v>
      </c>
      <c r="F500" s="30" t="s">
        <v>63</v>
      </c>
      <c r="G500" s="31"/>
    </row>
    <row r="501" spans="1:7" ht="14.25" customHeight="1" x14ac:dyDescent="0.2">
      <c r="A501" s="27">
        <v>41889</v>
      </c>
      <c r="B501" s="28">
        <v>2076.187375</v>
      </c>
      <c r="C501" s="29">
        <v>47.507083333333298</v>
      </c>
      <c r="D501" s="28">
        <v>2076.187375</v>
      </c>
      <c r="E501" s="30">
        <f t="shared" si="0"/>
        <v>9</v>
      </c>
      <c r="F501" s="30" t="s">
        <v>63</v>
      </c>
      <c r="G501" s="31"/>
    </row>
    <row r="502" spans="1:7" ht="14.25" customHeight="1" x14ac:dyDescent="0.2">
      <c r="A502" s="27">
        <v>41889.5</v>
      </c>
      <c r="B502" s="28">
        <v>2497.8737916666601</v>
      </c>
      <c r="C502" s="29">
        <v>74.433333333333294</v>
      </c>
      <c r="D502" s="28">
        <v>2497.8737916666601</v>
      </c>
      <c r="E502" s="30">
        <f t="shared" si="0"/>
        <v>9</v>
      </c>
      <c r="F502" s="30" t="s">
        <v>63</v>
      </c>
      <c r="G502" s="31"/>
    </row>
    <row r="503" spans="1:7" ht="14.25" customHeight="1" x14ac:dyDescent="0.2">
      <c r="A503" s="27">
        <v>41890</v>
      </c>
      <c r="B503" s="28">
        <v>1934.8973333333299</v>
      </c>
      <c r="C503" s="29">
        <v>72.467083333333306</v>
      </c>
      <c r="D503" s="28">
        <v>1934.8973333333299</v>
      </c>
      <c r="E503" s="30">
        <f t="shared" si="0"/>
        <v>9</v>
      </c>
      <c r="F503" s="30" t="s">
        <v>63</v>
      </c>
      <c r="G503" s="31"/>
    </row>
    <row r="504" spans="1:7" ht="14.25" customHeight="1" x14ac:dyDescent="0.2">
      <c r="A504" s="27">
        <v>41890.5</v>
      </c>
      <c r="B504" s="28">
        <v>2169.9367916666602</v>
      </c>
      <c r="C504" s="29">
        <v>77.196250000000006</v>
      </c>
      <c r="D504" s="28">
        <v>2169.9367916666602</v>
      </c>
      <c r="E504" s="30">
        <f t="shared" si="0"/>
        <v>9</v>
      </c>
      <c r="F504" s="30" t="s">
        <v>63</v>
      </c>
      <c r="G504" s="31"/>
    </row>
    <row r="505" spans="1:7" ht="14.25" customHeight="1" x14ac:dyDescent="0.2">
      <c r="A505" s="27">
        <v>41891</v>
      </c>
      <c r="B505" s="28">
        <v>1909.34512499999</v>
      </c>
      <c r="C505" s="29">
        <v>52.41</v>
      </c>
      <c r="D505" s="28">
        <v>1909.34512499999</v>
      </c>
      <c r="E505" s="30">
        <f t="shared" si="0"/>
        <v>9</v>
      </c>
      <c r="F505" s="30" t="s">
        <v>63</v>
      </c>
      <c r="G505" s="31"/>
    </row>
    <row r="506" spans="1:7" ht="14.25" customHeight="1" x14ac:dyDescent="0.2">
      <c r="A506" s="27">
        <v>41891.5</v>
      </c>
      <c r="B506" s="28">
        <v>2149.7494166666602</v>
      </c>
      <c r="C506" s="29">
        <v>73.879999999999896</v>
      </c>
      <c r="D506" s="28">
        <v>2149.7494166666602</v>
      </c>
      <c r="E506" s="30">
        <f t="shared" si="0"/>
        <v>9</v>
      </c>
      <c r="F506" s="30" t="s">
        <v>63</v>
      </c>
      <c r="G506" s="31"/>
    </row>
    <row r="507" spans="1:7" ht="14.25" customHeight="1" x14ac:dyDescent="0.2">
      <c r="A507" s="27">
        <v>41892</v>
      </c>
      <c r="B507" s="28">
        <v>1873.6608333333299</v>
      </c>
      <c r="C507" s="29">
        <v>62.469166666666602</v>
      </c>
      <c r="D507" s="28">
        <v>1873.6608333333299</v>
      </c>
      <c r="E507" s="30">
        <f t="shared" si="0"/>
        <v>9</v>
      </c>
      <c r="F507" s="30" t="s">
        <v>63</v>
      </c>
      <c r="G507" s="31"/>
    </row>
    <row r="508" spans="1:7" ht="14.25" customHeight="1" x14ac:dyDescent="0.2">
      <c r="A508" s="27">
        <v>41892.5</v>
      </c>
      <c r="B508" s="28">
        <v>2116.88016666666</v>
      </c>
      <c r="C508" s="29">
        <v>70.363333333333301</v>
      </c>
      <c r="D508" s="28">
        <v>2116.88016666666</v>
      </c>
      <c r="E508" s="30">
        <f t="shared" si="0"/>
        <v>9</v>
      </c>
      <c r="F508" s="30" t="s">
        <v>63</v>
      </c>
      <c r="G508" s="31"/>
    </row>
    <row r="509" spans="1:7" ht="14.25" customHeight="1" x14ac:dyDescent="0.2">
      <c r="A509" s="27">
        <v>41893</v>
      </c>
      <c r="B509" s="28">
        <v>1699.7154166666601</v>
      </c>
      <c r="C509" s="29">
        <v>48.371249999999897</v>
      </c>
      <c r="D509" s="28">
        <v>1699.7154166666601</v>
      </c>
      <c r="E509" s="30">
        <f t="shared" si="0"/>
        <v>9</v>
      </c>
      <c r="F509" s="30" t="s">
        <v>63</v>
      </c>
      <c r="G509" s="31"/>
    </row>
    <row r="510" spans="1:7" ht="14.25" customHeight="1" x14ac:dyDescent="0.2">
      <c r="A510" s="27">
        <v>41893.5</v>
      </c>
      <c r="B510" s="28">
        <v>2109.2648749999998</v>
      </c>
      <c r="C510" s="29">
        <v>88.029583333333306</v>
      </c>
      <c r="D510" s="28">
        <v>2109.2648749999998</v>
      </c>
      <c r="E510" s="30">
        <f t="shared" si="0"/>
        <v>9</v>
      </c>
      <c r="F510" s="30" t="s">
        <v>63</v>
      </c>
      <c r="G510" s="31"/>
    </row>
    <row r="511" spans="1:7" ht="14.25" customHeight="1" x14ac:dyDescent="0.2">
      <c r="A511" s="27">
        <v>41894</v>
      </c>
      <c r="B511" s="28">
        <v>1848.3395416666599</v>
      </c>
      <c r="C511" s="29">
        <v>51.335833333333298</v>
      </c>
      <c r="D511" s="28">
        <v>1848.3395416666599</v>
      </c>
      <c r="E511" s="30">
        <f t="shared" si="0"/>
        <v>9</v>
      </c>
      <c r="F511" s="30" t="s">
        <v>63</v>
      </c>
      <c r="G511" s="31"/>
    </row>
    <row r="512" spans="1:7" ht="14.25" customHeight="1" x14ac:dyDescent="0.2">
      <c r="A512" s="27">
        <v>41894.5</v>
      </c>
      <c r="B512" s="28">
        <v>2107.09733333333</v>
      </c>
      <c r="C512" s="29">
        <v>65.329583333333304</v>
      </c>
      <c r="D512" s="28">
        <v>2107.09733333333</v>
      </c>
      <c r="E512" s="30">
        <f t="shared" si="0"/>
        <v>9</v>
      </c>
      <c r="F512" s="30" t="s">
        <v>63</v>
      </c>
      <c r="G512" s="31"/>
    </row>
    <row r="513" spans="1:7" ht="14.25" customHeight="1" x14ac:dyDescent="0.2">
      <c r="A513" s="27">
        <v>41895</v>
      </c>
      <c r="B513" s="28">
        <v>2006.9661249999999</v>
      </c>
      <c r="C513" s="29">
        <v>53.769999999999897</v>
      </c>
      <c r="D513" s="28">
        <v>2006.9661249999999</v>
      </c>
      <c r="E513" s="30">
        <f t="shared" si="0"/>
        <v>9</v>
      </c>
      <c r="F513" s="30" t="s">
        <v>63</v>
      </c>
      <c r="G513" s="31"/>
    </row>
    <row r="514" spans="1:7" ht="14.25" customHeight="1" x14ac:dyDescent="0.2">
      <c r="A514" s="27">
        <v>41895.5</v>
      </c>
      <c r="B514" s="28">
        <v>2248.7629999999999</v>
      </c>
      <c r="C514" s="29">
        <v>63.956999999999901</v>
      </c>
      <c r="D514" s="28">
        <v>2248.7629999999999</v>
      </c>
      <c r="E514" s="30">
        <f t="shared" si="0"/>
        <v>9</v>
      </c>
      <c r="F514" s="30" t="s">
        <v>63</v>
      </c>
      <c r="G514" s="31"/>
    </row>
    <row r="515" spans="1:7" ht="14.25" customHeight="1" x14ac:dyDescent="0.2">
      <c r="A515" s="27">
        <v>41896</v>
      </c>
      <c r="B515" s="28">
        <v>1784.0219999999999</v>
      </c>
      <c r="C515" s="29">
        <v>51.338749999999997</v>
      </c>
      <c r="D515" s="28">
        <v>1784.0219999999999</v>
      </c>
      <c r="E515" s="30">
        <f t="shared" si="0"/>
        <v>9</v>
      </c>
      <c r="F515" s="30" t="s">
        <v>63</v>
      </c>
      <c r="G515" s="31"/>
    </row>
    <row r="516" spans="1:7" ht="14.25" customHeight="1" x14ac:dyDescent="0.2">
      <c r="A516" s="27">
        <v>41896.5</v>
      </c>
      <c r="B516" s="28">
        <v>2240.7224999999999</v>
      </c>
      <c r="C516" s="29">
        <v>54.9345833333333</v>
      </c>
      <c r="D516" s="28">
        <v>2240.7224999999999</v>
      </c>
      <c r="E516" s="30">
        <f t="shared" si="0"/>
        <v>9</v>
      </c>
      <c r="F516" s="30" t="s">
        <v>63</v>
      </c>
      <c r="G516" s="31"/>
    </row>
    <row r="517" spans="1:7" ht="14.25" customHeight="1" x14ac:dyDescent="0.2">
      <c r="A517" s="27">
        <v>41897</v>
      </c>
      <c r="B517" s="28">
        <v>1836.4853333333299</v>
      </c>
      <c r="C517" s="29">
        <v>34.522500000000001</v>
      </c>
      <c r="D517" s="28">
        <v>1836.4853333333299</v>
      </c>
      <c r="E517" s="30">
        <f t="shared" si="0"/>
        <v>9</v>
      </c>
      <c r="F517" s="30" t="s">
        <v>63</v>
      </c>
      <c r="G517" s="31"/>
    </row>
    <row r="518" spans="1:7" ht="14.25" customHeight="1" x14ac:dyDescent="0.2">
      <c r="A518" s="27">
        <v>41897.5</v>
      </c>
      <c r="B518" s="28">
        <v>2042.4563333333299</v>
      </c>
      <c r="C518" s="29">
        <v>54.936250000000001</v>
      </c>
      <c r="D518" s="28">
        <v>2042.4563333333299</v>
      </c>
      <c r="E518" s="30">
        <f t="shared" si="0"/>
        <v>9</v>
      </c>
      <c r="F518" s="30" t="s">
        <v>63</v>
      </c>
      <c r="G518" s="31"/>
    </row>
    <row r="519" spans="1:7" ht="14.25" customHeight="1" x14ac:dyDescent="0.2">
      <c r="A519" s="27">
        <v>41898</v>
      </c>
      <c r="B519" s="28">
        <v>2023.1317916666601</v>
      </c>
      <c r="C519" s="29">
        <v>51.0729166666666</v>
      </c>
      <c r="D519" s="28">
        <v>2023.1317916666601</v>
      </c>
      <c r="E519" s="30">
        <f t="shared" si="0"/>
        <v>9</v>
      </c>
      <c r="F519" s="30" t="s">
        <v>63</v>
      </c>
      <c r="G519" s="31"/>
    </row>
    <row r="520" spans="1:7" ht="14.25" customHeight="1" x14ac:dyDescent="0.2">
      <c r="A520" s="27">
        <v>41898.5</v>
      </c>
      <c r="B520" s="28">
        <v>2365.6989999999901</v>
      </c>
      <c r="C520" s="29">
        <v>52.2945833333333</v>
      </c>
      <c r="D520" s="28">
        <v>2365.6989999999901</v>
      </c>
      <c r="E520" s="30">
        <f t="shared" si="0"/>
        <v>9</v>
      </c>
      <c r="F520" s="30" t="s">
        <v>63</v>
      </c>
      <c r="G520" s="31"/>
    </row>
    <row r="521" spans="1:7" ht="14.25" customHeight="1" x14ac:dyDescent="0.2">
      <c r="A521" s="27">
        <v>41899</v>
      </c>
      <c r="B521" s="28">
        <v>2014.6587499999901</v>
      </c>
      <c r="C521" s="29">
        <v>44.726666666666603</v>
      </c>
      <c r="D521" s="28">
        <v>2014.6587499999901</v>
      </c>
      <c r="E521" s="30">
        <f t="shared" si="0"/>
        <v>9</v>
      </c>
      <c r="F521" s="30" t="s">
        <v>63</v>
      </c>
      <c r="G521" s="31"/>
    </row>
    <row r="522" spans="1:7" ht="14.25" customHeight="1" x14ac:dyDescent="0.2">
      <c r="A522" s="27">
        <v>41899.5</v>
      </c>
      <c r="B522" s="28">
        <v>2307.1498749999901</v>
      </c>
      <c r="C522" s="29">
        <v>77.517499999999998</v>
      </c>
      <c r="D522" s="28">
        <v>2307.1498749999901</v>
      </c>
      <c r="E522" s="30">
        <f t="shared" si="0"/>
        <v>9</v>
      </c>
      <c r="F522" s="30" t="s">
        <v>63</v>
      </c>
      <c r="G522" s="31"/>
    </row>
    <row r="523" spans="1:7" ht="14.25" customHeight="1" x14ac:dyDescent="0.2">
      <c r="A523" s="27">
        <v>41900</v>
      </c>
      <c r="B523" s="28">
        <v>2004.1671249999999</v>
      </c>
      <c r="C523" s="29">
        <v>49.554583333333298</v>
      </c>
      <c r="D523" s="28">
        <v>2004.1671249999999</v>
      </c>
      <c r="E523" s="30">
        <f t="shared" si="0"/>
        <v>9</v>
      </c>
      <c r="F523" s="30" t="s">
        <v>63</v>
      </c>
      <c r="G523" s="31"/>
    </row>
    <row r="524" spans="1:7" ht="14.25" customHeight="1" x14ac:dyDescent="0.2">
      <c r="A524" s="27">
        <v>41900.5</v>
      </c>
      <c r="B524" s="28">
        <v>2271.43324999999</v>
      </c>
      <c r="C524" s="29">
        <v>52.442916666666598</v>
      </c>
      <c r="D524" s="28">
        <v>2271.43324999999</v>
      </c>
      <c r="E524" s="30">
        <f t="shared" si="0"/>
        <v>9</v>
      </c>
      <c r="F524" s="30" t="s">
        <v>63</v>
      </c>
      <c r="G524" s="31"/>
    </row>
    <row r="525" spans="1:7" ht="14.25" customHeight="1" x14ac:dyDescent="0.2">
      <c r="A525" s="27">
        <v>41901</v>
      </c>
      <c r="B525" s="28">
        <v>1920.9021250000001</v>
      </c>
      <c r="C525" s="29">
        <v>49.8287499999999</v>
      </c>
      <c r="D525" s="28">
        <v>1920.9021250000001</v>
      </c>
      <c r="E525" s="30">
        <f t="shared" si="0"/>
        <v>9</v>
      </c>
      <c r="F525" s="30" t="s">
        <v>63</v>
      </c>
      <c r="G525" s="31"/>
    </row>
    <row r="526" spans="1:7" ht="14.25" customHeight="1" x14ac:dyDescent="0.2">
      <c r="A526" s="27">
        <v>41901.5</v>
      </c>
      <c r="B526" s="28">
        <v>2218.1039999999998</v>
      </c>
      <c r="C526" s="29">
        <v>67.549583333333302</v>
      </c>
      <c r="D526" s="28">
        <v>2218.1039999999998</v>
      </c>
      <c r="E526" s="30">
        <f t="shared" si="0"/>
        <v>9</v>
      </c>
      <c r="F526" s="30" t="s">
        <v>63</v>
      </c>
      <c r="G526" s="31"/>
    </row>
    <row r="527" spans="1:7" ht="14.25" customHeight="1" x14ac:dyDescent="0.2">
      <c r="A527" s="27">
        <v>41902</v>
      </c>
      <c r="B527" s="28">
        <v>1970.1035833333301</v>
      </c>
      <c r="C527" s="29">
        <v>48.207500000000003</v>
      </c>
      <c r="D527" s="28">
        <v>1970.1035833333301</v>
      </c>
      <c r="E527" s="30">
        <f t="shared" si="0"/>
        <v>9</v>
      </c>
      <c r="F527" s="30" t="s">
        <v>63</v>
      </c>
      <c r="G527" s="31"/>
    </row>
    <row r="528" spans="1:7" ht="14.25" customHeight="1" x14ac:dyDescent="0.2">
      <c r="A528" s="27">
        <v>41902.5</v>
      </c>
      <c r="B528" s="28">
        <v>2213.6470416666598</v>
      </c>
      <c r="C528" s="29">
        <v>46.808749999999897</v>
      </c>
      <c r="D528" s="28">
        <v>2213.6470416666598</v>
      </c>
      <c r="E528" s="30">
        <f t="shared" si="0"/>
        <v>9</v>
      </c>
      <c r="F528" s="30" t="s">
        <v>63</v>
      </c>
      <c r="G528" s="31"/>
    </row>
    <row r="529" spans="1:7" ht="14.25" customHeight="1" x14ac:dyDescent="0.2">
      <c r="A529" s="27">
        <v>41903</v>
      </c>
      <c r="B529" s="28">
        <v>1732.7019583333299</v>
      </c>
      <c r="C529" s="29">
        <v>45.873750000000001</v>
      </c>
      <c r="D529" s="28">
        <v>1732.7019583333299</v>
      </c>
      <c r="E529" s="30">
        <f t="shared" si="0"/>
        <v>9</v>
      </c>
      <c r="F529" s="30" t="s">
        <v>63</v>
      </c>
      <c r="G529" s="31"/>
    </row>
    <row r="530" spans="1:7" ht="14.25" customHeight="1" x14ac:dyDescent="0.2">
      <c r="A530" s="27">
        <v>41903.5</v>
      </c>
      <c r="B530" s="28">
        <v>1933.2025000000001</v>
      </c>
      <c r="C530" s="29">
        <v>47.7245833333333</v>
      </c>
      <c r="D530" s="28">
        <v>1933.2025000000001</v>
      </c>
      <c r="E530" s="30">
        <f t="shared" si="0"/>
        <v>9</v>
      </c>
      <c r="F530" s="30" t="s">
        <v>63</v>
      </c>
      <c r="G530" s="31"/>
    </row>
    <row r="531" spans="1:7" ht="14.25" customHeight="1" x14ac:dyDescent="0.2">
      <c r="A531" s="27">
        <v>41904</v>
      </c>
      <c r="B531" s="28">
        <v>1784.0386999999901</v>
      </c>
      <c r="C531" s="29">
        <v>28.845999999999901</v>
      </c>
      <c r="D531" s="28">
        <v>1784.0386999999901</v>
      </c>
      <c r="E531" s="30">
        <f t="shared" si="0"/>
        <v>9</v>
      </c>
      <c r="F531" s="30" t="s">
        <v>63</v>
      </c>
      <c r="G531" s="31"/>
    </row>
    <row r="532" spans="1:7" ht="14.25" customHeight="1" x14ac:dyDescent="0.2">
      <c r="A532" s="27">
        <v>41904.5</v>
      </c>
      <c r="B532" s="28">
        <v>2104.9902499999998</v>
      </c>
      <c r="C532" s="29">
        <v>60.244583333333303</v>
      </c>
      <c r="D532" s="28">
        <v>2104.9902499999998</v>
      </c>
      <c r="E532" s="30">
        <f t="shared" si="0"/>
        <v>9</v>
      </c>
      <c r="F532" s="30" t="s">
        <v>63</v>
      </c>
      <c r="G532" s="31"/>
    </row>
    <row r="533" spans="1:7" ht="14.25" customHeight="1" x14ac:dyDescent="0.2">
      <c r="A533" s="27">
        <v>41905</v>
      </c>
      <c r="B533" s="28">
        <v>1969.7938125000001</v>
      </c>
      <c r="C533" s="29">
        <v>36.316249999999997</v>
      </c>
      <c r="D533" s="28">
        <v>1969.7938125000001</v>
      </c>
      <c r="E533" s="30">
        <f t="shared" si="0"/>
        <v>9</v>
      </c>
      <c r="F533" s="30" t="s">
        <v>63</v>
      </c>
      <c r="G533" s="31"/>
    </row>
    <row r="534" spans="1:7" ht="14.25" customHeight="1" x14ac:dyDescent="0.2">
      <c r="A534" s="27">
        <v>41905.5</v>
      </c>
      <c r="B534" s="28">
        <v>2124.48358333333</v>
      </c>
      <c r="C534" s="29">
        <v>44.537499999999902</v>
      </c>
      <c r="D534" s="28">
        <v>2124.48358333333</v>
      </c>
      <c r="E534" s="30">
        <f t="shared" si="0"/>
        <v>9</v>
      </c>
      <c r="F534" s="30" t="s">
        <v>63</v>
      </c>
      <c r="G534" s="31"/>
    </row>
    <row r="535" spans="1:7" ht="14.25" customHeight="1" x14ac:dyDescent="0.2">
      <c r="A535" s="27">
        <v>41906</v>
      </c>
      <c r="B535" s="28">
        <v>1837.43941666666</v>
      </c>
      <c r="C535" s="29">
        <v>34.553333333333299</v>
      </c>
      <c r="D535" s="28">
        <v>1837.43941666666</v>
      </c>
      <c r="E535" s="30">
        <f t="shared" si="0"/>
        <v>9</v>
      </c>
      <c r="F535" s="30" t="s">
        <v>63</v>
      </c>
      <c r="G535" s="31"/>
    </row>
    <row r="536" spans="1:7" ht="14.25" customHeight="1" x14ac:dyDescent="0.2">
      <c r="A536" s="27">
        <v>41906.5</v>
      </c>
      <c r="B536" s="28">
        <v>2198.0576249999999</v>
      </c>
      <c r="C536" s="29">
        <v>53.402499999999897</v>
      </c>
      <c r="D536" s="28">
        <v>2198.0576249999999</v>
      </c>
      <c r="E536" s="30">
        <f t="shared" si="0"/>
        <v>9</v>
      </c>
      <c r="F536" s="30" t="s">
        <v>63</v>
      </c>
      <c r="G536" s="31"/>
    </row>
    <row r="537" spans="1:7" ht="14.25" customHeight="1" x14ac:dyDescent="0.2">
      <c r="A537" s="27">
        <v>41907</v>
      </c>
      <c r="B537" s="28">
        <v>1935.0042083333301</v>
      </c>
      <c r="C537" s="29">
        <v>50.355833333333301</v>
      </c>
      <c r="D537" s="28">
        <v>1935.0042083333301</v>
      </c>
      <c r="E537" s="30">
        <f t="shared" si="0"/>
        <v>9</v>
      </c>
      <c r="F537" s="30" t="s">
        <v>63</v>
      </c>
      <c r="G537" s="31"/>
    </row>
    <row r="538" spans="1:7" ht="14.25" customHeight="1" x14ac:dyDescent="0.2">
      <c r="A538" s="27">
        <v>41907.5</v>
      </c>
      <c r="B538" s="28">
        <v>2156.9343749999998</v>
      </c>
      <c r="C538" s="29">
        <v>59.463749999999997</v>
      </c>
      <c r="D538" s="28">
        <v>2156.9343749999998</v>
      </c>
      <c r="E538" s="30">
        <f t="shared" si="0"/>
        <v>9</v>
      </c>
      <c r="F538" s="30" t="s">
        <v>63</v>
      </c>
      <c r="G538" s="31"/>
    </row>
    <row r="539" spans="1:7" ht="14.25" customHeight="1" x14ac:dyDescent="0.2">
      <c r="A539" s="27">
        <v>41908</v>
      </c>
      <c r="B539" s="28">
        <v>1926.1875</v>
      </c>
      <c r="C539" s="29">
        <v>50.248333333333299</v>
      </c>
      <c r="D539" s="28">
        <v>1926.1875</v>
      </c>
      <c r="E539" s="30">
        <f t="shared" si="0"/>
        <v>9</v>
      </c>
      <c r="F539" s="30" t="s">
        <v>63</v>
      </c>
      <c r="G539" s="31"/>
    </row>
    <row r="540" spans="1:7" ht="14.25" customHeight="1" x14ac:dyDescent="0.2">
      <c r="A540" s="27">
        <v>41908.5</v>
      </c>
      <c r="B540" s="28">
        <v>2214.9516250000001</v>
      </c>
      <c r="C540" s="29">
        <v>52.935416666666598</v>
      </c>
      <c r="D540" s="28">
        <v>2214.9516250000001</v>
      </c>
      <c r="E540" s="30">
        <f t="shared" si="0"/>
        <v>9</v>
      </c>
      <c r="F540" s="30" t="s">
        <v>63</v>
      </c>
      <c r="G540" s="31"/>
    </row>
    <row r="541" spans="1:7" ht="14.25" customHeight="1" x14ac:dyDescent="0.2">
      <c r="A541" s="27">
        <v>41909</v>
      </c>
      <c r="B541" s="28">
        <v>1951.0851250000001</v>
      </c>
      <c r="C541" s="29">
        <v>61.705833333333302</v>
      </c>
      <c r="D541" s="28">
        <v>1951.0851250000001</v>
      </c>
      <c r="E541" s="30">
        <f t="shared" si="0"/>
        <v>9</v>
      </c>
      <c r="F541" s="30" t="s">
        <v>63</v>
      </c>
      <c r="G541" s="31"/>
    </row>
    <row r="542" spans="1:7" ht="14.25" customHeight="1" x14ac:dyDescent="0.2">
      <c r="A542" s="27">
        <v>41909.5</v>
      </c>
      <c r="B542" s="28">
        <v>2127.3627916666601</v>
      </c>
      <c r="C542" s="29">
        <v>63.655416666666603</v>
      </c>
      <c r="D542" s="28">
        <v>2127.3627916666601</v>
      </c>
      <c r="E542" s="30">
        <f t="shared" si="0"/>
        <v>9</v>
      </c>
      <c r="F542" s="30" t="s">
        <v>63</v>
      </c>
      <c r="G542" s="31"/>
    </row>
    <row r="543" spans="1:7" ht="14.25" customHeight="1" x14ac:dyDescent="0.2">
      <c r="A543" s="27">
        <v>41910</v>
      </c>
      <c r="B543" s="28">
        <v>1725.21108333333</v>
      </c>
      <c r="C543" s="29">
        <v>55.837083333333297</v>
      </c>
      <c r="D543" s="28">
        <v>1725.21108333333</v>
      </c>
      <c r="E543" s="30">
        <f t="shared" si="0"/>
        <v>9</v>
      </c>
      <c r="F543" s="30" t="s">
        <v>63</v>
      </c>
      <c r="G543" s="31"/>
    </row>
    <row r="544" spans="1:7" ht="14.25" customHeight="1" x14ac:dyDescent="0.2">
      <c r="A544" s="27">
        <v>41910.5</v>
      </c>
      <c r="B544" s="28">
        <v>1899.99741666666</v>
      </c>
      <c r="C544" s="29">
        <v>51.783333333333303</v>
      </c>
      <c r="D544" s="28">
        <v>1899.99741666666</v>
      </c>
      <c r="E544" s="30">
        <f t="shared" si="0"/>
        <v>9</v>
      </c>
      <c r="F544" s="30" t="s">
        <v>63</v>
      </c>
      <c r="G544" s="31"/>
    </row>
    <row r="545" spans="1:7" ht="14.25" customHeight="1" x14ac:dyDescent="0.2">
      <c r="A545" s="27">
        <v>41911</v>
      </c>
      <c r="B545" s="28">
        <v>1602.6900416666599</v>
      </c>
      <c r="C545" s="29">
        <v>51.994999999999997</v>
      </c>
      <c r="D545" s="28">
        <v>1602.6900416666599</v>
      </c>
      <c r="E545" s="30">
        <f t="shared" si="0"/>
        <v>9</v>
      </c>
      <c r="F545" s="30" t="s">
        <v>63</v>
      </c>
      <c r="G545" s="31"/>
    </row>
    <row r="546" spans="1:7" ht="14.25" customHeight="1" x14ac:dyDescent="0.2">
      <c r="A546" s="27">
        <v>41911.5</v>
      </c>
      <c r="B546" s="28">
        <v>1989.90491666666</v>
      </c>
      <c r="C546" s="29">
        <v>60.637499999999903</v>
      </c>
      <c r="D546" s="28">
        <v>1989.90491666666</v>
      </c>
      <c r="E546" s="30">
        <f t="shared" si="0"/>
        <v>9</v>
      </c>
      <c r="F546" s="30" t="s">
        <v>63</v>
      </c>
      <c r="G546" s="31"/>
    </row>
    <row r="547" spans="1:7" ht="14.25" customHeight="1" x14ac:dyDescent="0.2">
      <c r="A547" s="27">
        <v>41912</v>
      </c>
      <c r="B547" s="28">
        <v>1684.1917083333301</v>
      </c>
      <c r="C547" s="29">
        <v>44.738750000000003</v>
      </c>
      <c r="D547" s="28">
        <v>1684.1917083333301</v>
      </c>
      <c r="E547" s="30">
        <f t="shared" si="0"/>
        <v>9</v>
      </c>
      <c r="F547" s="30" t="s">
        <v>63</v>
      </c>
      <c r="G547" s="31"/>
    </row>
    <row r="548" spans="1:7" ht="14.25" customHeight="1" x14ac:dyDescent="0.2">
      <c r="A548" s="27">
        <v>41912.5</v>
      </c>
      <c r="B548" s="28">
        <v>1953.3324583333299</v>
      </c>
      <c r="C548" s="29">
        <v>59.0162499999999</v>
      </c>
      <c r="D548" s="28">
        <v>1953.3324583333299</v>
      </c>
      <c r="E548" s="30">
        <f t="shared" si="0"/>
        <v>9</v>
      </c>
      <c r="F548" s="30" t="s">
        <v>63</v>
      </c>
      <c r="G548" s="31"/>
    </row>
    <row r="549" spans="1:7" ht="14.25" customHeight="1" x14ac:dyDescent="0.2">
      <c r="A549" s="27">
        <v>41913</v>
      </c>
      <c r="B549" s="28">
        <v>2007.6444999999901</v>
      </c>
      <c r="C549" s="29">
        <v>41.709600000000002</v>
      </c>
      <c r="D549" s="28">
        <v>2007.6444999999901</v>
      </c>
      <c r="E549" s="30">
        <f t="shared" si="0"/>
        <v>10</v>
      </c>
      <c r="F549" s="30" t="s">
        <v>63</v>
      </c>
      <c r="G549" s="31"/>
    </row>
    <row r="550" spans="1:7" ht="14.25" customHeight="1" x14ac:dyDescent="0.2">
      <c r="A550" s="27">
        <v>41913.5</v>
      </c>
      <c r="B550" s="28">
        <v>2220.78666666666</v>
      </c>
      <c r="C550" s="29">
        <v>56.280833333333298</v>
      </c>
      <c r="D550" s="28">
        <v>2220.78666666666</v>
      </c>
      <c r="E550" s="30">
        <f t="shared" si="0"/>
        <v>10</v>
      </c>
      <c r="F550" s="30" t="s">
        <v>63</v>
      </c>
      <c r="G550" s="31"/>
    </row>
    <row r="551" spans="1:7" ht="14.25" customHeight="1" x14ac:dyDescent="0.2">
      <c r="A551" s="27">
        <v>41914</v>
      </c>
      <c r="B551" s="28">
        <v>1886.12816666666</v>
      </c>
      <c r="C551" s="29">
        <v>35.242249999999999</v>
      </c>
      <c r="D551" s="28">
        <v>1886.12816666666</v>
      </c>
      <c r="E551" s="30">
        <f t="shared" si="0"/>
        <v>10</v>
      </c>
      <c r="F551" s="30" t="s">
        <v>63</v>
      </c>
      <c r="G551" s="31"/>
    </row>
    <row r="552" spans="1:7" ht="14.25" customHeight="1" x14ac:dyDescent="0.2">
      <c r="A552" s="27">
        <v>41914.5</v>
      </c>
      <c r="B552" s="28">
        <v>2790.45141666666</v>
      </c>
      <c r="C552" s="29">
        <v>73.400666666666595</v>
      </c>
      <c r="D552" s="28">
        <v>2790.45141666666</v>
      </c>
      <c r="E552" s="30">
        <f t="shared" si="0"/>
        <v>10</v>
      </c>
      <c r="F552" s="30" t="s">
        <v>63</v>
      </c>
      <c r="G552" s="31"/>
    </row>
    <row r="553" spans="1:7" ht="14.25" customHeight="1" x14ac:dyDescent="0.2">
      <c r="A553" s="27">
        <v>41915</v>
      </c>
      <c r="B553" s="28">
        <v>1962.5399583333301</v>
      </c>
      <c r="C553" s="29">
        <v>64.428083333333305</v>
      </c>
      <c r="D553" s="28">
        <v>1962.5399583333301</v>
      </c>
      <c r="E553" s="30">
        <f t="shared" si="0"/>
        <v>10</v>
      </c>
      <c r="F553" s="30" t="s">
        <v>63</v>
      </c>
      <c r="G553" s="31"/>
    </row>
    <row r="554" spans="1:7" ht="14.25" customHeight="1" x14ac:dyDescent="0.2">
      <c r="A554" s="27">
        <v>41915.5</v>
      </c>
      <c r="B554" s="28">
        <v>2332.38454166666</v>
      </c>
      <c r="C554" s="29">
        <v>75.952249999999907</v>
      </c>
      <c r="D554" s="28">
        <v>2332.38454166666</v>
      </c>
      <c r="E554" s="30">
        <f t="shared" si="0"/>
        <v>10</v>
      </c>
      <c r="F554" s="30" t="s">
        <v>63</v>
      </c>
      <c r="G554" s="31"/>
    </row>
    <row r="555" spans="1:7" ht="14.25" customHeight="1" x14ac:dyDescent="0.2">
      <c r="A555" s="27">
        <v>41916</v>
      </c>
      <c r="B555" s="28">
        <v>2132.88175</v>
      </c>
      <c r="C555" s="29">
        <v>53.532083333333297</v>
      </c>
      <c r="D555" s="28">
        <v>2132.88175</v>
      </c>
      <c r="E555" s="30">
        <f t="shared" si="0"/>
        <v>10</v>
      </c>
      <c r="F555" s="30" t="s">
        <v>63</v>
      </c>
      <c r="G555" s="31"/>
    </row>
    <row r="556" spans="1:7" ht="14.25" customHeight="1" x14ac:dyDescent="0.2">
      <c r="A556" s="27">
        <v>41916.5</v>
      </c>
      <c r="B556" s="28">
        <v>2626.2460416666599</v>
      </c>
      <c r="C556" s="29">
        <v>70.233333333333306</v>
      </c>
      <c r="D556" s="28">
        <v>2626.2460416666599</v>
      </c>
      <c r="E556" s="30">
        <f t="shared" si="0"/>
        <v>10</v>
      </c>
      <c r="F556" s="30" t="s">
        <v>63</v>
      </c>
      <c r="G556" s="31"/>
    </row>
    <row r="557" spans="1:7" ht="14.25" customHeight="1" x14ac:dyDescent="0.2">
      <c r="A557" s="27">
        <v>41917</v>
      </c>
      <c r="B557" s="28">
        <v>2052.8806666666601</v>
      </c>
      <c r="C557" s="29">
        <v>43.792499999999997</v>
      </c>
      <c r="D557" s="28">
        <v>2052.8806666666601</v>
      </c>
      <c r="E557" s="30">
        <f t="shared" si="0"/>
        <v>10</v>
      </c>
      <c r="F557" s="30" t="s">
        <v>63</v>
      </c>
      <c r="G557" s="31"/>
    </row>
    <row r="558" spans="1:7" ht="14.25" customHeight="1" x14ac:dyDescent="0.2">
      <c r="A558" s="27">
        <v>41917.5</v>
      </c>
      <c r="B558" s="28">
        <v>1989.07779166666</v>
      </c>
      <c r="C558" s="29">
        <v>43.967916666666603</v>
      </c>
      <c r="D558" s="28">
        <v>1989.07779166666</v>
      </c>
      <c r="E558" s="30">
        <f t="shared" si="0"/>
        <v>10</v>
      </c>
      <c r="F558" s="30" t="s">
        <v>63</v>
      </c>
      <c r="G558" s="31"/>
    </row>
    <row r="559" spans="1:7" ht="14.25" customHeight="1" x14ac:dyDescent="0.2">
      <c r="A559" s="27">
        <v>41918</v>
      </c>
      <c r="B559" s="28">
        <v>1942.3025416666601</v>
      </c>
      <c r="C559" s="29">
        <v>51.145000000000003</v>
      </c>
      <c r="D559" s="28">
        <v>1942.3025416666601</v>
      </c>
      <c r="E559" s="30">
        <f t="shared" si="0"/>
        <v>10</v>
      </c>
      <c r="F559" s="30" t="s">
        <v>63</v>
      </c>
      <c r="G559" s="31"/>
    </row>
    <row r="560" spans="1:7" ht="14.25" customHeight="1" x14ac:dyDescent="0.2">
      <c r="A560" s="27">
        <v>41918.5</v>
      </c>
      <c r="B560" s="28">
        <v>2247.8567916666598</v>
      </c>
      <c r="C560" s="29">
        <v>44.225833333333298</v>
      </c>
      <c r="D560" s="28">
        <v>2247.8567916666598</v>
      </c>
      <c r="E560" s="30">
        <f t="shared" si="0"/>
        <v>10</v>
      </c>
      <c r="F560" s="30" t="s">
        <v>63</v>
      </c>
      <c r="G560" s="31"/>
    </row>
    <row r="561" spans="1:7" ht="14.25" customHeight="1" x14ac:dyDescent="0.2">
      <c r="A561" s="27">
        <v>41919</v>
      </c>
      <c r="B561" s="28">
        <v>2029.9478749999901</v>
      </c>
      <c r="C561" s="29">
        <v>62.532499999999999</v>
      </c>
      <c r="D561" s="28">
        <v>2029.9478749999901</v>
      </c>
      <c r="E561" s="30">
        <f t="shared" si="0"/>
        <v>10</v>
      </c>
      <c r="F561" s="30" t="s">
        <v>63</v>
      </c>
      <c r="G561" s="31"/>
    </row>
    <row r="562" spans="1:7" ht="14.25" customHeight="1" x14ac:dyDescent="0.2">
      <c r="A562" s="27">
        <v>41919.5</v>
      </c>
      <c r="B562" s="28">
        <v>2304.0392916666601</v>
      </c>
      <c r="C562" s="29">
        <v>83.460833333333298</v>
      </c>
      <c r="D562" s="28">
        <v>2304.0392916666601</v>
      </c>
      <c r="E562" s="30">
        <f t="shared" si="0"/>
        <v>10</v>
      </c>
      <c r="F562" s="30" t="s">
        <v>63</v>
      </c>
      <c r="G562" s="31"/>
    </row>
    <row r="563" spans="1:7" ht="14.25" customHeight="1" x14ac:dyDescent="0.2">
      <c r="A563" s="27">
        <v>41920</v>
      </c>
      <c r="B563" s="28">
        <v>1755.5350416666599</v>
      </c>
      <c r="C563" s="29">
        <v>58.622916666666598</v>
      </c>
      <c r="D563" s="28">
        <v>1755.5350416666599</v>
      </c>
      <c r="E563" s="30">
        <f t="shared" si="0"/>
        <v>10</v>
      </c>
      <c r="F563" s="30" t="s">
        <v>63</v>
      </c>
      <c r="G563" s="31"/>
    </row>
    <row r="564" spans="1:7" ht="14.25" customHeight="1" x14ac:dyDescent="0.2">
      <c r="A564" s="27">
        <v>41920.5</v>
      </c>
      <c r="B564" s="28">
        <v>2048.3871666666601</v>
      </c>
      <c r="C564" s="29">
        <v>66.830833333333302</v>
      </c>
      <c r="D564" s="28">
        <v>2048.3871666666601</v>
      </c>
      <c r="E564" s="30">
        <f t="shared" si="0"/>
        <v>10</v>
      </c>
      <c r="F564" s="30" t="s">
        <v>63</v>
      </c>
      <c r="G564" s="31"/>
    </row>
    <row r="565" spans="1:7" ht="14.25" customHeight="1" x14ac:dyDescent="0.2">
      <c r="A565" s="27">
        <v>41921</v>
      </c>
      <c r="B565" s="28">
        <v>1943.12725</v>
      </c>
      <c r="C565" s="29">
        <v>53.835833333333298</v>
      </c>
      <c r="D565" s="28">
        <v>1943.12725</v>
      </c>
      <c r="E565" s="30">
        <f t="shared" si="0"/>
        <v>10</v>
      </c>
      <c r="F565" s="30" t="s">
        <v>63</v>
      </c>
      <c r="G565" s="31"/>
    </row>
    <row r="566" spans="1:7" ht="14.25" customHeight="1" x14ac:dyDescent="0.2">
      <c r="A566" s="27">
        <v>41921.5</v>
      </c>
      <c r="B566" s="28">
        <v>2243.9492500000001</v>
      </c>
      <c r="C566" s="29">
        <v>68.947500000000005</v>
      </c>
      <c r="D566" s="28">
        <v>2243.9492500000001</v>
      </c>
      <c r="E566" s="30">
        <f t="shared" si="0"/>
        <v>10</v>
      </c>
      <c r="F566" s="30" t="s">
        <v>63</v>
      </c>
      <c r="G566" s="31"/>
    </row>
    <row r="567" spans="1:7" ht="14.25" customHeight="1" x14ac:dyDescent="0.2">
      <c r="A567" s="27">
        <v>41922</v>
      </c>
      <c r="B567" s="28">
        <v>1881.1257083333301</v>
      </c>
      <c r="C567" s="29">
        <v>60.918333333333301</v>
      </c>
      <c r="D567" s="28">
        <v>1881.1257083333301</v>
      </c>
      <c r="E567" s="30">
        <f t="shared" si="0"/>
        <v>10</v>
      </c>
      <c r="F567" s="30" t="s">
        <v>63</v>
      </c>
      <c r="G567" s="31"/>
    </row>
    <row r="568" spans="1:7" ht="14.25" customHeight="1" x14ac:dyDescent="0.2">
      <c r="A568" s="27">
        <v>41922.5</v>
      </c>
      <c r="B568" s="28">
        <v>2096.1401249999999</v>
      </c>
      <c r="C568" s="29">
        <v>65.825000000000003</v>
      </c>
      <c r="D568" s="28">
        <v>2096.1401249999999</v>
      </c>
      <c r="E568" s="30">
        <f t="shared" si="0"/>
        <v>10</v>
      </c>
      <c r="F568" s="30" t="s">
        <v>63</v>
      </c>
      <c r="G568" s="31"/>
    </row>
    <row r="569" spans="1:7" ht="14.25" customHeight="1" x14ac:dyDescent="0.2">
      <c r="A569" s="27">
        <v>41923</v>
      </c>
      <c r="B569" s="28">
        <v>1722.9338333333301</v>
      </c>
      <c r="C569" s="29">
        <v>45.246666666666599</v>
      </c>
      <c r="D569" s="28">
        <v>1722.9338333333301</v>
      </c>
      <c r="E569" s="30">
        <f t="shared" si="0"/>
        <v>10</v>
      </c>
      <c r="F569" s="30" t="s">
        <v>63</v>
      </c>
      <c r="G569" s="31"/>
    </row>
    <row r="570" spans="1:7" ht="14.25" customHeight="1" x14ac:dyDescent="0.2">
      <c r="A570" s="27">
        <v>41923.5</v>
      </c>
      <c r="B570" s="28">
        <v>2293.70854166666</v>
      </c>
      <c r="C570" s="29">
        <v>93.789166666666603</v>
      </c>
      <c r="D570" s="28">
        <v>2293.70854166666</v>
      </c>
      <c r="E570" s="30">
        <f t="shared" si="0"/>
        <v>10</v>
      </c>
      <c r="F570" s="30" t="s">
        <v>63</v>
      </c>
      <c r="G570" s="31"/>
    </row>
    <row r="571" spans="1:7" ht="14.25" customHeight="1" x14ac:dyDescent="0.2">
      <c r="A571" s="27">
        <v>41924</v>
      </c>
      <c r="B571" s="28">
        <v>1850.04408333333</v>
      </c>
      <c r="C571" s="29">
        <v>45.956666666666599</v>
      </c>
      <c r="D571" s="28">
        <v>1850.04408333333</v>
      </c>
      <c r="E571" s="30">
        <f t="shared" si="0"/>
        <v>10</v>
      </c>
      <c r="F571" s="30" t="s">
        <v>63</v>
      </c>
      <c r="G571" s="31"/>
    </row>
    <row r="572" spans="1:7" ht="14.25" customHeight="1" x14ac:dyDescent="0.2">
      <c r="A572" s="27">
        <v>41924.5</v>
      </c>
      <c r="B572" s="28">
        <v>2374.0641666666602</v>
      </c>
      <c r="C572" s="29">
        <v>71.999166666666596</v>
      </c>
      <c r="D572" s="28">
        <v>2374.0641666666602</v>
      </c>
      <c r="E572" s="30">
        <f t="shared" si="0"/>
        <v>10</v>
      </c>
      <c r="F572" s="30" t="s">
        <v>63</v>
      </c>
      <c r="G572" s="31"/>
    </row>
    <row r="573" spans="1:7" ht="14.25" customHeight="1" x14ac:dyDescent="0.2">
      <c r="A573" s="27">
        <v>41925</v>
      </c>
      <c r="B573" s="28">
        <v>1611.22</v>
      </c>
      <c r="C573" s="29">
        <v>37.198749999999997</v>
      </c>
      <c r="D573" s="28">
        <v>1611.22</v>
      </c>
      <c r="E573" s="30">
        <f t="shared" si="0"/>
        <v>10</v>
      </c>
      <c r="F573" s="30" t="s">
        <v>63</v>
      </c>
      <c r="G573" s="31"/>
    </row>
    <row r="574" spans="1:7" ht="14.25" customHeight="1" x14ac:dyDescent="0.2">
      <c r="A574" s="27">
        <v>41925.5</v>
      </c>
      <c r="B574" s="28">
        <v>1846.55791666666</v>
      </c>
      <c r="C574" s="29">
        <v>52.446666666666601</v>
      </c>
      <c r="D574" s="28">
        <v>1846.55791666666</v>
      </c>
      <c r="E574" s="30">
        <f t="shared" si="0"/>
        <v>10</v>
      </c>
      <c r="F574" s="30" t="s">
        <v>63</v>
      </c>
      <c r="G574" s="31"/>
    </row>
    <row r="575" spans="1:7" ht="14.25" customHeight="1" x14ac:dyDescent="0.2">
      <c r="A575" s="27">
        <v>41926</v>
      </c>
      <c r="B575" s="28">
        <v>1799.310375</v>
      </c>
      <c r="C575" s="29">
        <v>42.499166666666603</v>
      </c>
      <c r="D575" s="28">
        <v>1799.310375</v>
      </c>
      <c r="E575" s="30">
        <f t="shared" si="0"/>
        <v>10</v>
      </c>
      <c r="F575" s="30" t="s">
        <v>63</v>
      </c>
      <c r="G575" s="31"/>
    </row>
    <row r="576" spans="1:7" ht="14.25" customHeight="1" x14ac:dyDescent="0.2">
      <c r="A576" s="27">
        <v>41926.5</v>
      </c>
      <c r="B576" s="28">
        <v>2070.2994583333302</v>
      </c>
      <c r="C576" s="29">
        <v>63.807499999999997</v>
      </c>
      <c r="D576" s="28">
        <v>2070.2994583333302</v>
      </c>
      <c r="E576" s="30">
        <f t="shared" si="0"/>
        <v>10</v>
      </c>
      <c r="F576" s="30" t="s">
        <v>63</v>
      </c>
      <c r="G576" s="31"/>
    </row>
    <row r="577" spans="1:7" ht="14.25" customHeight="1" x14ac:dyDescent="0.2">
      <c r="A577" s="27">
        <v>41927</v>
      </c>
      <c r="B577" s="28">
        <v>1832.39116666666</v>
      </c>
      <c r="C577" s="29">
        <v>54.576666666666597</v>
      </c>
      <c r="D577" s="28">
        <v>1832.39116666666</v>
      </c>
      <c r="E577" s="30">
        <f t="shared" si="0"/>
        <v>10</v>
      </c>
      <c r="F577" s="30" t="s">
        <v>63</v>
      </c>
      <c r="G577" s="31"/>
    </row>
    <row r="578" spans="1:7" ht="14.25" customHeight="1" x14ac:dyDescent="0.2">
      <c r="A578" s="27">
        <v>41927.5</v>
      </c>
      <c r="B578" s="28">
        <v>2099.4979583333302</v>
      </c>
      <c r="C578" s="29">
        <v>55.982500000000002</v>
      </c>
      <c r="D578" s="28">
        <v>2099.4979583333302</v>
      </c>
      <c r="E578" s="30">
        <f t="shared" si="0"/>
        <v>10</v>
      </c>
      <c r="F578" s="30" t="s">
        <v>63</v>
      </c>
      <c r="G578" s="31"/>
    </row>
    <row r="579" spans="1:7" ht="14.25" customHeight="1" x14ac:dyDescent="0.2">
      <c r="A579" s="27">
        <v>41928</v>
      </c>
      <c r="B579" s="28">
        <v>1845.81924999999</v>
      </c>
      <c r="C579" s="29">
        <v>44.299166666666601</v>
      </c>
      <c r="D579" s="28">
        <v>1845.81924999999</v>
      </c>
      <c r="E579" s="30">
        <f t="shared" si="0"/>
        <v>10</v>
      </c>
      <c r="F579" s="30" t="s">
        <v>63</v>
      </c>
      <c r="G579" s="31"/>
    </row>
    <row r="580" spans="1:7" ht="14.25" customHeight="1" x14ac:dyDescent="0.2">
      <c r="A580" s="27">
        <v>41928.5</v>
      </c>
      <c r="B580" s="28">
        <v>2042.6991666666599</v>
      </c>
      <c r="C580" s="29">
        <v>59.989166666666598</v>
      </c>
      <c r="D580" s="28">
        <v>2042.6991666666599</v>
      </c>
      <c r="E580" s="30">
        <f t="shared" si="0"/>
        <v>10</v>
      </c>
      <c r="F580" s="30" t="s">
        <v>63</v>
      </c>
      <c r="G580" s="31"/>
    </row>
    <row r="581" spans="1:7" ht="14.25" customHeight="1" x14ac:dyDescent="0.2">
      <c r="A581" s="27">
        <v>41929</v>
      </c>
      <c r="B581" s="28">
        <v>1838.79779166666</v>
      </c>
      <c r="C581" s="29">
        <v>51.032916666666601</v>
      </c>
      <c r="D581" s="28">
        <v>1838.79779166666</v>
      </c>
      <c r="E581" s="30">
        <f t="shared" si="0"/>
        <v>10</v>
      </c>
      <c r="F581" s="30" t="s">
        <v>63</v>
      </c>
      <c r="G581" s="31"/>
    </row>
    <row r="582" spans="1:7" ht="14.25" customHeight="1" x14ac:dyDescent="0.2">
      <c r="A582" s="27">
        <v>41929.5</v>
      </c>
      <c r="B582" s="28">
        <v>2088.8355833333299</v>
      </c>
      <c r="C582" s="29">
        <v>64.219166666666595</v>
      </c>
      <c r="D582" s="28">
        <v>2088.8355833333299</v>
      </c>
      <c r="E582" s="30">
        <f t="shared" si="0"/>
        <v>10</v>
      </c>
      <c r="F582" s="30" t="s">
        <v>63</v>
      </c>
      <c r="G582" s="31"/>
    </row>
    <row r="583" spans="1:7" ht="14.25" customHeight="1" x14ac:dyDescent="0.2">
      <c r="A583" s="27">
        <v>41930</v>
      </c>
      <c r="B583" s="28">
        <v>1883.367125</v>
      </c>
      <c r="C583" s="29">
        <v>71.835833333333298</v>
      </c>
      <c r="D583" s="28">
        <v>1883.367125</v>
      </c>
      <c r="E583" s="30">
        <f t="shared" si="0"/>
        <v>10</v>
      </c>
      <c r="F583" s="30" t="s">
        <v>63</v>
      </c>
      <c r="G583" s="31"/>
    </row>
    <row r="584" spans="1:7" ht="14.25" customHeight="1" x14ac:dyDescent="0.2">
      <c r="A584" s="27">
        <v>41930.5</v>
      </c>
      <c r="B584" s="28">
        <v>2092.3713333333299</v>
      </c>
      <c r="C584" s="29">
        <v>76.037499999999994</v>
      </c>
      <c r="D584" s="28">
        <v>2092.3713333333299</v>
      </c>
      <c r="E584" s="30">
        <f t="shared" si="0"/>
        <v>10</v>
      </c>
      <c r="F584" s="30" t="s">
        <v>63</v>
      </c>
      <c r="G584" s="31"/>
    </row>
    <row r="585" spans="1:7" ht="14.25" customHeight="1" x14ac:dyDescent="0.2">
      <c r="A585" s="27">
        <v>41931</v>
      </c>
      <c r="B585" s="28">
        <v>1741.1714999999999</v>
      </c>
      <c r="C585" s="29">
        <v>53.73</v>
      </c>
      <c r="D585" s="28">
        <v>1741.1714999999999</v>
      </c>
      <c r="E585" s="30">
        <f t="shared" si="0"/>
        <v>10</v>
      </c>
      <c r="F585" s="30" t="s">
        <v>63</v>
      </c>
      <c r="G585" s="31"/>
    </row>
    <row r="586" spans="1:7" ht="14.25" customHeight="1" x14ac:dyDescent="0.2">
      <c r="A586" s="27">
        <v>41931.5</v>
      </c>
      <c r="B586" s="28">
        <v>2051.60645833333</v>
      </c>
      <c r="C586" s="29">
        <v>76.707916666666605</v>
      </c>
      <c r="D586" s="28">
        <v>2051.60645833333</v>
      </c>
      <c r="E586" s="30">
        <f t="shared" si="0"/>
        <v>10</v>
      </c>
      <c r="F586" s="30" t="s">
        <v>63</v>
      </c>
      <c r="G586" s="31"/>
    </row>
    <row r="587" spans="1:7" ht="14.25" customHeight="1" x14ac:dyDescent="0.2">
      <c r="A587" s="27">
        <v>41932</v>
      </c>
      <c r="B587" s="28">
        <v>1642.1816249999999</v>
      </c>
      <c r="C587" s="29">
        <v>49.93</v>
      </c>
      <c r="D587" s="28">
        <v>1642.1816249999999</v>
      </c>
      <c r="E587" s="30">
        <f t="shared" si="0"/>
        <v>10</v>
      </c>
      <c r="F587" s="30" t="s">
        <v>63</v>
      </c>
      <c r="G587" s="31"/>
    </row>
    <row r="588" spans="1:7" ht="14.25" customHeight="1" x14ac:dyDescent="0.2">
      <c r="A588" s="27">
        <v>41932.5</v>
      </c>
      <c r="B588" s="28">
        <v>1924.9824166666599</v>
      </c>
      <c r="C588" s="29">
        <v>56.155833333333298</v>
      </c>
      <c r="D588" s="28">
        <v>1924.9824166666599</v>
      </c>
      <c r="E588" s="30">
        <f t="shared" si="0"/>
        <v>10</v>
      </c>
      <c r="F588" s="30" t="s">
        <v>63</v>
      </c>
      <c r="G588" s="31"/>
    </row>
    <row r="589" spans="1:7" ht="14.25" customHeight="1" x14ac:dyDescent="0.2">
      <c r="A589" s="27">
        <v>41933</v>
      </c>
      <c r="B589" s="28">
        <v>1831.9275833333299</v>
      </c>
      <c r="C589" s="29">
        <v>49.869166666666601</v>
      </c>
      <c r="D589" s="28">
        <v>1831.9275833333299</v>
      </c>
      <c r="E589" s="30">
        <f t="shared" si="0"/>
        <v>10</v>
      </c>
      <c r="F589" s="30" t="s">
        <v>63</v>
      </c>
      <c r="G589" s="31"/>
    </row>
    <row r="590" spans="1:7" ht="14.25" customHeight="1" x14ac:dyDescent="0.2">
      <c r="A590" s="27">
        <v>41933.5</v>
      </c>
      <c r="B590" s="28">
        <v>2062.1536249999999</v>
      </c>
      <c r="C590" s="29">
        <v>57.069166666666597</v>
      </c>
      <c r="D590" s="28">
        <v>2062.1536249999999</v>
      </c>
      <c r="E590" s="30">
        <f t="shared" si="0"/>
        <v>10</v>
      </c>
      <c r="F590" s="30" t="s">
        <v>63</v>
      </c>
      <c r="G590" s="31"/>
    </row>
    <row r="591" spans="1:7" ht="14.25" customHeight="1" x14ac:dyDescent="0.2">
      <c r="A591" s="27">
        <v>41934</v>
      </c>
      <c r="B591" s="28">
        <v>1844.1833750000001</v>
      </c>
      <c r="C591" s="29">
        <v>42.998750000000001</v>
      </c>
      <c r="D591" s="28">
        <v>1844.1833750000001</v>
      </c>
      <c r="E591" s="30">
        <f t="shared" si="0"/>
        <v>10</v>
      </c>
      <c r="F591" s="30" t="s">
        <v>63</v>
      </c>
      <c r="G591" s="31"/>
    </row>
    <row r="592" spans="1:7" ht="14.25" customHeight="1" x14ac:dyDescent="0.2">
      <c r="A592" s="27">
        <v>41934.5</v>
      </c>
      <c r="B592" s="28">
        <v>2069.80945833333</v>
      </c>
      <c r="C592" s="29">
        <v>50.1279166666666</v>
      </c>
      <c r="D592" s="28">
        <v>2069.80945833333</v>
      </c>
      <c r="E592" s="30">
        <f t="shared" si="0"/>
        <v>10</v>
      </c>
      <c r="F592" s="30" t="s">
        <v>63</v>
      </c>
      <c r="G592" s="31"/>
    </row>
    <row r="593" spans="1:7" ht="14.25" customHeight="1" x14ac:dyDescent="0.2">
      <c r="A593" s="27">
        <v>41935</v>
      </c>
      <c r="B593" s="28">
        <v>1826.20020833333</v>
      </c>
      <c r="C593" s="29">
        <v>37.558749999999897</v>
      </c>
      <c r="D593" s="28">
        <v>1826.20020833333</v>
      </c>
      <c r="E593" s="30">
        <f t="shared" si="0"/>
        <v>10</v>
      </c>
      <c r="F593" s="30" t="s">
        <v>63</v>
      </c>
      <c r="G593" s="31"/>
    </row>
    <row r="594" spans="1:7" ht="14.25" customHeight="1" x14ac:dyDescent="0.2">
      <c r="A594" s="27">
        <v>41935.5</v>
      </c>
      <c r="B594" s="28">
        <v>2041.8861666666601</v>
      </c>
      <c r="C594" s="29">
        <v>42.296249999999901</v>
      </c>
      <c r="D594" s="28">
        <v>2041.8861666666601</v>
      </c>
      <c r="E594" s="30">
        <f t="shared" si="0"/>
        <v>10</v>
      </c>
      <c r="F594" s="30" t="s">
        <v>63</v>
      </c>
      <c r="G594" s="31"/>
    </row>
    <row r="595" spans="1:7" ht="14.25" customHeight="1" x14ac:dyDescent="0.2">
      <c r="A595" s="27">
        <v>41936</v>
      </c>
      <c r="B595" s="28">
        <v>1819.0770833333299</v>
      </c>
      <c r="C595" s="29">
        <v>47.533333333333303</v>
      </c>
      <c r="D595" s="28">
        <v>1819.0770833333299</v>
      </c>
      <c r="E595" s="30">
        <f t="shared" si="0"/>
        <v>10</v>
      </c>
      <c r="F595" s="30" t="s">
        <v>63</v>
      </c>
      <c r="G595" s="31"/>
    </row>
    <row r="596" spans="1:7" ht="14.25" customHeight="1" x14ac:dyDescent="0.2">
      <c r="A596" s="27">
        <v>41936.5</v>
      </c>
      <c r="B596" s="28">
        <v>2089.3340416666601</v>
      </c>
      <c r="C596" s="29">
        <v>58.02375</v>
      </c>
      <c r="D596" s="28">
        <v>2089.3340416666601</v>
      </c>
      <c r="E596" s="30">
        <f t="shared" si="0"/>
        <v>10</v>
      </c>
      <c r="F596" s="30" t="s">
        <v>63</v>
      </c>
      <c r="G596" s="31"/>
    </row>
    <row r="597" spans="1:7" ht="14.25" customHeight="1" x14ac:dyDescent="0.2">
      <c r="A597" s="27">
        <v>41937</v>
      </c>
      <c r="B597" s="28">
        <v>1807.22899999999</v>
      </c>
      <c r="C597" s="29">
        <v>57.103749999999998</v>
      </c>
      <c r="D597" s="28">
        <v>1807.22899999999</v>
      </c>
      <c r="E597" s="30">
        <f t="shared" si="0"/>
        <v>10</v>
      </c>
      <c r="F597" s="30" t="s">
        <v>63</v>
      </c>
      <c r="G597" s="31"/>
    </row>
    <row r="598" spans="1:7" ht="14.25" customHeight="1" x14ac:dyDescent="0.2">
      <c r="A598" s="27">
        <v>41937.5</v>
      </c>
      <c r="B598" s="28">
        <v>2062.937625</v>
      </c>
      <c r="C598" s="29">
        <v>68.652083333333294</v>
      </c>
      <c r="D598" s="28">
        <v>2062.937625</v>
      </c>
      <c r="E598" s="30">
        <f t="shared" si="0"/>
        <v>10</v>
      </c>
      <c r="F598" s="30" t="s">
        <v>63</v>
      </c>
      <c r="G598" s="31"/>
    </row>
    <row r="599" spans="1:7" ht="14.25" customHeight="1" x14ac:dyDescent="0.2">
      <c r="A599" s="27">
        <v>41938</v>
      </c>
      <c r="B599" s="28">
        <v>1688.17129166666</v>
      </c>
      <c r="C599" s="29">
        <v>60.049166666666601</v>
      </c>
      <c r="D599" s="28">
        <v>1688.17129166666</v>
      </c>
      <c r="E599" s="30">
        <f t="shared" si="0"/>
        <v>10</v>
      </c>
      <c r="F599" s="30" t="s">
        <v>63</v>
      </c>
      <c r="G599" s="31"/>
    </row>
    <row r="600" spans="1:7" ht="14.25" customHeight="1" x14ac:dyDescent="0.2">
      <c r="A600" s="27">
        <v>41938.5</v>
      </c>
      <c r="B600" s="28">
        <v>1882.3611249999999</v>
      </c>
      <c r="C600" s="29">
        <v>60.7708333333333</v>
      </c>
      <c r="D600" s="28">
        <v>1882.3611249999999</v>
      </c>
      <c r="E600" s="30">
        <f t="shared" si="0"/>
        <v>10</v>
      </c>
      <c r="F600" s="30" t="s">
        <v>63</v>
      </c>
      <c r="G600" s="31"/>
    </row>
    <row r="601" spans="1:7" ht="14.25" customHeight="1" x14ac:dyDescent="0.2">
      <c r="A601" s="27">
        <v>41939</v>
      </c>
      <c r="B601" s="28">
        <v>1591.99795833333</v>
      </c>
      <c r="C601" s="29">
        <v>52.8570833333333</v>
      </c>
      <c r="D601" s="28">
        <v>1591.99795833333</v>
      </c>
      <c r="E601" s="30">
        <f t="shared" si="0"/>
        <v>10</v>
      </c>
      <c r="F601" s="30" t="s">
        <v>63</v>
      </c>
      <c r="G601" s="31"/>
    </row>
    <row r="602" spans="1:7" ht="14.25" customHeight="1" x14ac:dyDescent="0.2">
      <c r="A602" s="27">
        <v>41939.5</v>
      </c>
      <c r="B602" s="28">
        <v>1926.1012499999999</v>
      </c>
      <c r="C602" s="29">
        <v>55.778750000000002</v>
      </c>
      <c r="D602" s="28">
        <v>1926.1012499999999</v>
      </c>
      <c r="E602" s="30">
        <f t="shared" si="0"/>
        <v>10</v>
      </c>
      <c r="F602" s="30" t="s">
        <v>63</v>
      </c>
      <c r="G602" s="31"/>
    </row>
    <row r="603" spans="1:7" ht="14.25" customHeight="1" x14ac:dyDescent="0.2">
      <c r="A603" s="27">
        <v>41940</v>
      </c>
      <c r="B603" s="28">
        <v>1874.9264166666601</v>
      </c>
      <c r="C603" s="29">
        <v>45.507916666666603</v>
      </c>
      <c r="D603" s="28">
        <v>1874.9264166666601</v>
      </c>
      <c r="E603" s="30">
        <f t="shared" si="0"/>
        <v>10</v>
      </c>
      <c r="F603" s="30" t="s">
        <v>63</v>
      </c>
      <c r="G603" s="31"/>
    </row>
    <row r="604" spans="1:7" ht="14.25" customHeight="1" x14ac:dyDescent="0.2">
      <c r="A604" s="27">
        <v>41940.5</v>
      </c>
      <c r="B604" s="28">
        <v>2207.3483333333302</v>
      </c>
      <c r="C604" s="29">
        <v>57.362083333333302</v>
      </c>
      <c r="D604" s="28">
        <v>2207.3483333333302</v>
      </c>
      <c r="E604" s="30">
        <f t="shared" si="0"/>
        <v>10</v>
      </c>
      <c r="F604" s="30" t="s">
        <v>63</v>
      </c>
      <c r="G604" s="31"/>
    </row>
    <row r="605" spans="1:7" ht="14.25" customHeight="1" x14ac:dyDescent="0.2">
      <c r="A605" s="27">
        <v>41941</v>
      </c>
      <c r="B605" s="28">
        <v>1911.4361249999999</v>
      </c>
      <c r="C605" s="29">
        <v>65.629166666666606</v>
      </c>
      <c r="D605" s="28">
        <v>1911.4361249999999</v>
      </c>
      <c r="E605" s="30">
        <f t="shared" si="0"/>
        <v>10</v>
      </c>
      <c r="F605" s="30" t="s">
        <v>63</v>
      </c>
      <c r="G605" s="31"/>
    </row>
    <row r="606" spans="1:7" ht="14.25" customHeight="1" x14ac:dyDescent="0.2">
      <c r="A606" s="27">
        <v>41941.5</v>
      </c>
      <c r="B606" s="28">
        <v>2309.9924166666601</v>
      </c>
      <c r="C606" s="29">
        <v>67.625833333333304</v>
      </c>
      <c r="D606" s="28">
        <v>2309.9924166666601</v>
      </c>
      <c r="E606" s="30">
        <f t="shared" si="0"/>
        <v>10</v>
      </c>
      <c r="F606" s="30" t="s">
        <v>63</v>
      </c>
      <c r="G606" s="31"/>
    </row>
    <row r="607" spans="1:7" ht="14.25" customHeight="1" x14ac:dyDescent="0.2">
      <c r="A607" s="27">
        <v>41942</v>
      </c>
      <c r="B607" s="28">
        <v>1934.6754166666601</v>
      </c>
      <c r="C607" s="29">
        <v>51.223750000000003</v>
      </c>
      <c r="D607" s="28">
        <v>1934.6754166666601</v>
      </c>
      <c r="E607" s="30">
        <f t="shared" si="0"/>
        <v>10</v>
      </c>
      <c r="F607" s="30" t="s">
        <v>63</v>
      </c>
      <c r="G607" s="31"/>
    </row>
    <row r="608" spans="1:7" ht="14.25" customHeight="1" x14ac:dyDescent="0.2">
      <c r="A608" s="27">
        <v>41942.5</v>
      </c>
      <c r="B608" s="28">
        <v>2446.9752916666598</v>
      </c>
      <c r="C608" s="29">
        <v>69.586666666666602</v>
      </c>
      <c r="D608" s="28">
        <v>2446.9752916666598</v>
      </c>
      <c r="E608" s="30">
        <f t="shared" si="0"/>
        <v>10</v>
      </c>
      <c r="F608" s="30" t="s">
        <v>63</v>
      </c>
      <c r="G608" s="31"/>
    </row>
    <row r="609" spans="1:7" ht="14.25" customHeight="1" x14ac:dyDescent="0.2">
      <c r="A609" s="27">
        <v>41943</v>
      </c>
      <c r="B609" s="28">
        <v>1950.0437916666599</v>
      </c>
      <c r="C609" s="29">
        <v>61.611666666666601</v>
      </c>
      <c r="D609" s="28">
        <v>1950.0437916666599</v>
      </c>
      <c r="E609" s="30">
        <f t="shared" si="0"/>
        <v>10</v>
      </c>
      <c r="F609" s="30" t="s">
        <v>63</v>
      </c>
      <c r="G609" s="31"/>
    </row>
    <row r="610" spans="1:7" ht="14.25" customHeight="1" x14ac:dyDescent="0.2">
      <c r="A610" s="27">
        <v>41943.5</v>
      </c>
      <c r="B610" s="28">
        <v>2245.5435833333299</v>
      </c>
      <c r="C610" s="29">
        <v>54.928333333333299</v>
      </c>
      <c r="D610" s="28">
        <v>2245.5435833333299</v>
      </c>
      <c r="E610" s="30">
        <f t="shared" si="0"/>
        <v>10</v>
      </c>
      <c r="F610" s="30" t="s">
        <v>63</v>
      </c>
      <c r="G610" s="31"/>
    </row>
    <row r="611" spans="1:7" ht="14.25" customHeight="1" x14ac:dyDescent="0.2">
      <c r="A611" s="27">
        <v>41944</v>
      </c>
      <c r="B611" s="28">
        <v>2055.8892500000002</v>
      </c>
      <c r="C611" s="29">
        <v>54.774374999999999</v>
      </c>
      <c r="D611" s="28">
        <v>2055.8892500000002</v>
      </c>
      <c r="E611" s="30">
        <f t="shared" si="0"/>
        <v>11</v>
      </c>
      <c r="F611" s="30" t="s">
        <v>63</v>
      </c>
      <c r="G611" s="31"/>
    </row>
    <row r="612" spans="1:7" ht="14.25" customHeight="1" x14ac:dyDescent="0.2">
      <c r="A612" s="27">
        <v>41944.5</v>
      </c>
      <c r="B612" s="28">
        <v>2244.6372500000002</v>
      </c>
      <c r="C612" s="29">
        <v>57.5251666666666</v>
      </c>
      <c r="D612" s="28">
        <v>2244.6372500000002</v>
      </c>
      <c r="E612" s="30">
        <f t="shared" si="0"/>
        <v>11</v>
      </c>
      <c r="F612" s="30" t="s">
        <v>63</v>
      </c>
      <c r="G612" s="31"/>
    </row>
    <row r="613" spans="1:7" ht="14.25" customHeight="1" x14ac:dyDescent="0.2">
      <c r="A613" s="27">
        <v>41945</v>
      </c>
      <c r="B613" s="28">
        <v>2363.6295416666599</v>
      </c>
      <c r="C613" s="29">
        <v>55.525916666666603</v>
      </c>
      <c r="D613" s="28">
        <v>2363.6295416666599</v>
      </c>
      <c r="E613" s="30">
        <f t="shared" si="0"/>
        <v>11</v>
      </c>
      <c r="F613" s="30" t="s">
        <v>63</v>
      </c>
      <c r="G613" s="31"/>
    </row>
    <row r="614" spans="1:7" ht="14.25" customHeight="1" x14ac:dyDescent="0.2">
      <c r="A614" s="27">
        <v>41945.5</v>
      </c>
      <c r="B614" s="28">
        <v>3211.5232499999902</v>
      </c>
      <c r="C614" s="29">
        <v>93.176249999999996</v>
      </c>
      <c r="D614" s="28">
        <v>3211.5232499999902</v>
      </c>
      <c r="E614" s="30">
        <f t="shared" si="0"/>
        <v>11</v>
      </c>
      <c r="F614" s="30" t="s">
        <v>63</v>
      </c>
      <c r="G614" s="31"/>
    </row>
    <row r="615" spans="1:7" ht="14.25" customHeight="1" x14ac:dyDescent="0.2">
      <c r="A615" s="27">
        <v>41946</v>
      </c>
      <c r="B615" s="28">
        <v>2147.2688333333299</v>
      </c>
      <c r="C615" s="29">
        <v>73.739249999999998</v>
      </c>
      <c r="D615" s="28">
        <v>2147.2688333333299</v>
      </c>
      <c r="E615" s="30">
        <f t="shared" si="0"/>
        <v>11</v>
      </c>
      <c r="F615" s="30" t="s">
        <v>63</v>
      </c>
      <c r="G615" s="31"/>
    </row>
    <row r="616" spans="1:7" ht="14.25" customHeight="1" x14ac:dyDescent="0.2">
      <c r="A616" s="27">
        <v>41946.5</v>
      </c>
      <c r="B616" s="28">
        <v>2340.14141666666</v>
      </c>
      <c r="C616" s="29">
        <v>67.371416666666605</v>
      </c>
      <c r="D616" s="28">
        <v>2340.14141666666</v>
      </c>
      <c r="E616" s="30">
        <f t="shared" si="0"/>
        <v>11</v>
      </c>
      <c r="F616" s="30" t="s">
        <v>63</v>
      </c>
      <c r="G616" s="31"/>
    </row>
    <row r="617" spans="1:7" ht="14.25" customHeight="1" x14ac:dyDescent="0.2">
      <c r="A617" s="27">
        <v>41947</v>
      </c>
      <c r="B617" s="28">
        <v>2180.6801249999999</v>
      </c>
      <c r="C617" s="29">
        <v>54.024583333333297</v>
      </c>
      <c r="D617" s="28">
        <v>2180.6801249999999</v>
      </c>
      <c r="E617" s="30">
        <f t="shared" si="0"/>
        <v>11</v>
      </c>
      <c r="F617" s="30" t="s">
        <v>63</v>
      </c>
      <c r="G617" s="31"/>
    </row>
    <row r="618" spans="1:7" ht="14.25" customHeight="1" x14ac:dyDescent="0.2">
      <c r="A618" s="27">
        <v>41947.5</v>
      </c>
      <c r="B618" s="28">
        <v>2606.2606666666602</v>
      </c>
      <c r="C618" s="29">
        <v>56.475000000000001</v>
      </c>
      <c r="D618" s="28">
        <v>2606.2606666666602</v>
      </c>
      <c r="E618" s="30">
        <f t="shared" si="0"/>
        <v>11</v>
      </c>
      <c r="F618" s="30" t="s">
        <v>63</v>
      </c>
      <c r="G618" s="31"/>
    </row>
    <row r="619" spans="1:7" ht="14.25" customHeight="1" x14ac:dyDescent="0.2">
      <c r="A619" s="27">
        <v>41948</v>
      </c>
      <c r="B619" s="28">
        <v>1593.28204166666</v>
      </c>
      <c r="C619" s="29">
        <v>50.376666666666601</v>
      </c>
      <c r="D619" s="28">
        <v>1593.28204166666</v>
      </c>
      <c r="E619" s="30">
        <f t="shared" si="0"/>
        <v>11</v>
      </c>
      <c r="F619" s="30" t="s">
        <v>63</v>
      </c>
      <c r="G619" s="31"/>
    </row>
    <row r="620" spans="1:7" ht="14.25" customHeight="1" x14ac:dyDescent="0.2">
      <c r="A620" s="27">
        <v>41948.5</v>
      </c>
      <c r="B620" s="28">
        <v>1816.4230833333299</v>
      </c>
      <c r="C620" s="29">
        <v>41.915833333333303</v>
      </c>
      <c r="D620" s="28">
        <v>1816.4230833333299</v>
      </c>
      <c r="E620" s="30">
        <f t="shared" si="0"/>
        <v>11</v>
      </c>
      <c r="F620" s="30" t="s">
        <v>63</v>
      </c>
      <c r="G620" s="31"/>
    </row>
    <row r="621" spans="1:7" ht="14.25" customHeight="1" x14ac:dyDescent="0.2">
      <c r="A621" s="27">
        <v>41949</v>
      </c>
      <c r="B621" s="28">
        <v>2012.89008333333</v>
      </c>
      <c r="C621" s="29">
        <v>42.007083333333298</v>
      </c>
      <c r="D621" s="28">
        <v>2012.89008333333</v>
      </c>
      <c r="E621" s="30">
        <f t="shared" si="0"/>
        <v>11</v>
      </c>
      <c r="F621" s="30" t="s">
        <v>63</v>
      </c>
      <c r="G621" s="31"/>
    </row>
    <row r="622" spans="1:7" ht="14.25" customHeight="1" x14ac:dyDescent="0.2">
      <c r="A622" s="27">
        <v>41949.5</v>
      </c>
      <c r="B622" s="28">
        <v>2323.33687499999</v>
      </c>
      <c r="C622" s="29">
        <v>48.264583333333299</v>
      </c>
      <c r="D622" s="28">
        <v>2323.33687499999</v>
      </c>
      <c r="E622" s="30">
        <f t="shared" si="0"/>
        <v>11</v>
      </c>
      <c r="F622" s="30" t="s">
        <v>63</v>
      </c>
      <c r="G622" s="31"/>
    </row>
    <row r="623" spans="1:7" ht="14.25" customHeight="1" x14ac:dyDescent="0.2">
      <c r="A623" s="27">
        <v>41950</v>
      </c>
      <c r="B623" s="28">
        <v>2038.519125</v>
      </c>
      <c r="C623" s="29">
        <v>57.581666666666599</v>
      </c>
      <c r="D623" s="28">
        <v>2038.519125</v>
      </c>
      <c r="E623" s="30">
        <f t="shared" si="0"/>
        <v>11</v>
      </c>
      <c r="F623" s="30" t="s">
        <v>63</v>
      </c>
      <c r="G623" s="31"/>
    </row>
    <row r="624" spans="1:7" ht="14.25" customHeight="1" x14ac:dyDescent="0.2">
      <c r="A624" s="27">
        <v>41950.5</v>
      </c>
      <c r="B624" s="28">
        <v>2540.8084583333298</v>
      </c>
      <c r="C624" s="29">
        <v>81.2558333333333</v>
      </c>
      <c r="D624" s="28">
        <v>2540.8084583333298</v>
      </c>
      <c r="E624" s="30">
        <f t="shared" si="0"/>
        <v>11</v>
      </c>
      <c r="F624" s="30" t="s">
        <v>63</v>
      </c>
      <c r="G624" s="31"/>
    </row>
    <row r="625" spans="1:7" ht="14.25" customHeight="1" x14ac:dyDescent="0.2">
      <c r="A625" s="27">
        <v>41951</v>
      </c>
      <c r="B625" s="28">
        <v>1708.6217083333299</v>
      </c>
      <c r="C625" s="29">
        <v>50.509583333333303</v>
      </c>
      <c r="D625" s="28">
        <v>1708.6217083333299</v>
      </c>
      <c r="E625" s="30">
        <f t="shared" si="0"/>
        <v>11</v>
      </c>
      <c r="F625" s="30" t="s">
        <v>63</v>
      </c>
      <c r="G625" s="31"/>
    </row>
    <row r="626" spans="1:7" ht="14.25" customHeight="1" x14ac:dyDescent="0.2">
      <c r="A626" s="27">
        <v>41951.5</v>
      </c>
      <c r="B626" s="28">
        <v>2016.7689583333299</v>
      </c>
      <c r="C626" s="29">
        <v>61.915833333333303</v>
      </c>
      <c r="D626" s="28">
        <v>2016.7689583333299</v>
      </c>
      <c r="E626" s="30">
        <f t="shared" si="0"/>
        <v>11</v>
      </c>
      <c r="F626" s="30" t="s">
        <v>63</v>
      </c>
      <c r="G626" s="31"/>
    </row>
    <row r="627" spans="1:7" ht="14.25" customHeight="1" x14ac:dyDescent="0.2">
      <c r="A627" s="27">
        <v>41952</v>
      </c>
      <c r="B627" s="28">
        <v>1949.9066250000001</v>
      </c>
      <c r="C627" s="29">
        <v>44.452083333333299</v>
      </c>
      <c r="D627" s="28">
        <v>1949.9066250000001</v>
      </c>
      <c r="E627" s="30">
        <f t="shared" si="0"/>
        <v>11</v>
      </c>
      <c r="F627" s="30" t="s">
        <v>63</v>
      </c>
      <c r="G627" s="31"/>
    </row>
    <row r="628" spans="1:7" ht="14.25" customHeight="1" x14ac:dyDescent="0.2">
      <c r="A628" s="27">
        <v>41952.5</v>
      </c>
      <c r="B628" s="28">
        <v>2290.6012500000002</v>
      </c>
      <c r="C628" s="29">
        <v>66.273333333333298</v>
      </c>
      <c r="D628" s="28">
        <v>2290.6012500000002</v>
      </c>
      <c r="E628" s="30">
        <f t="shared" si="0"/>
        <v>11</v>
      </c>
      <c r="F628" s="30" t="s">
        <v>63</v>
      </c>
      <c r="G628" s="31"/>
    </row>
    <row r="629" spans="1:7" ht="14.25" customHeight="1" x14ac:dyDescent="0.2">
      <c r="A629" s="27">
        <v>41953</v>
      </c>
      <c r="B629" s="28">
        <v>1880.72729166666</v>
      </c>
      <c r="C629" s="29">
        <v>56.90625</v>
      </c>
      <c r="D629" s="28">
        <v>1880.72729166666</v>
      </c>
      <c r="E629" s="30">
        <f t="shared" si="0"/>
        <v>11</v>
      </c>
      <c r="F629" s="30" t="s">
        <v>63</v>
      </c>
      <c r="G629" s="31"/>
    </row>
    <row r="630" spans="1:7" ht="14.25" customHeight="1" x14ac:dyDescent="0.2">
      <c r="A630" s="27">
        <v>41953.5</v>
      </c>
      <c r="B630" s="28">
        <v>2154.9060416666598</v>
      </c>
      <c r="C630" s="29">
        <v>65.317499999999995</v>
      </c>
      <c r="D630" s="28">
        <v>2154.9060416666598</v>
      </c>
      <c r="E630" s="30">
        <f t="shared" si="0"/>
        <v>11</v>
      </c>
      <c r="F630" s="30" t="s">
        <v>63</v>
      </c>
      <c r="G630" s="31"/>
    </row>
    <row r="631" spans="1:7" ht="14.25" customHeight="1" x14ac:dyDescent="0.2">
      <c r="A631" s="27">
        <v>41954</v>
      </c>
      <c r="B631" s="28">
        <v>1956.88375</v>
      </c>
      <c r="C631" s="29">
        <v>63.1516666666666</v>
      </c>
      <c r="D631" s="28">
        <v>1956.88375</v>
      </c>
      <c r="E631" s="30">
        <f t="shared" si="0"/>
        <v>11</v>
      </c>
      <c r="F631" s="30" t="s">
        <v>63</v>
      </c>
      <c r="G631" s="31"/>
    </row>
    <row r="632" spans="1:7" ht="14.25" customHeight="1" x14ac:dyDescent="0.2">
      <c r="A632" s="27">
        <v>41954.5</v>
      </c>
      <c r="B632" s="28">
        <v>2342.821625</v>
      </c>
      <c r="C632" s="29">
        <v>78.025416666666601</v>
      </c>
      <c r="D632" s="28">
        <v>2342.821625</v>
      </c>
      <c r="E632" s="30">
        <f t="shared" si="0"/>
        <v>11</v>
      </c>
      <c r="F632" s="30" t="s">
        <v>63</v>
      </c>
      <c r="G632" s="31"/>
    </row>
    <row r="633" spans="1:7" ht="14.25" customHeight="1" x14ac:dyDescent="0.2">
      <c r="A633" s="27">
        <v>41955</v>
      </c>
      <c r="B633" s="28">
        <v>2046.5167083333299</v>
      </c>
      <c r="C633" s="29">
        <v>50.135833333333302</v>
      </c>
      <c r="D633" s="28">
        <v>2046.5167083333299</v>
      </c>
      <c r="E633" s="30">
        <f t="shared" si="0"/>
        <v>11</v>
      </c>
      <c r="F633" s="30" t="s">
        <v>63</v>
      </c>
      <c r="G633" s="31"/>
    </row>
    <row r="634" spans="1:7" ht="14.25" customHeight="1" x14ac:dyDescent="0.2">
      <c r="A634" s="27">
        <v>41955.5</v>
      </c>
      <c r="B634" s="28">
        <v>2574.9333750000001</v>
      </c>
      <c r="C634" s="29">
        <v>74.454583333333304</v>
      </c>
      <c r="D634" s="28">
        <v>2574.9333750000001</v>
      </c>
      <c r="E634" s="30">
        <f t="shared" si="0"/>
        <v>11</v>
      </c>
      <c r="F634" s="30" t="s">
        <v>63</v>
      </c>
      <c r="G634" s="31"/>
    </row>
    <row r="635" spans="1:7" ht="14.25" customHeight="1" x14ac:dyDescent="0.2">
      <c r="A635" s="27">
        <v>41956</v>
      </c>
      <c r="B635" s="28">
        <v>1838.4179166666599</v>
      </c>
      <c r="C635" s="29">
        <v>47.600416666666597</v>
      </c>
      <c r="D635" s="28">
        <v>1838.4179166666599</v>
      </c>
      <c r="E635" s="30">
        <f t="shared" si="0"/>
        <v>11</v>
      </c>
      <c r="F635" s="30" t="s">
        <v>63</v>
      </c>
      <c r="G635" s="31"/>
    </row>
    <row r="636" spans="1:7" ht="14.25" customHeight="1" x14ac:dyDescent="0.2">
      <c r="A636" s="27">
        <v>41956.5</v>
      </c>
      <c r="B636" s="28">
        <v>2156.3199583333299</v>
      </c>
      <c r="C636" s="29">
        <v>54.03875</v>
      </c>
      <c r="D636" s="28">
        <v>2156.3199583333299</v>
      </c>
      <c r="E636" s="30">
        <f t="shared" si="0"/>
        <v>11</v>
      </c>
      <c r="F636" s="30" t="s">
        <v>63</v>
      </c>
      <c r="G636" s="31"/>
    </row>
    <row r="637" spans="1:7" ht="14.25" customHeight="1" x14ac:dyDescent="0.2">
      <c r="A637" s="27">
        <v>41957</v>
      </c>
      <c r="B637" s="28">
        <v>1879.3218749999901</v>
      </c>
      <c r="C637" s="29">
        <v>53.240416666666597</v>
      </c>
      <c r="D637" s="28">
        <v>1879.3218749999901</v>
      </c>
      <c r="E637" s="30">
        <f t="shared" si="0"/>
        <v>11</v>
      </c>
      <c r="F637" s="30" t="s">
        <v>63</v>
      </c>
      <c r="G637" s="31"/>
    </row>
    <row r="638" spans="1:7" ht="14.25" customHeight="1" x14ac:dyDescent="0.2">
      <c r="A638" s="27">
        <v>41957.5</v>
      </c>
      <c r="B638" s="28">
        <v>2407.2310416666601</v>
      </c>
      <c r="C638" s="29">
        <v>79.754583333333301</v>
      </c>
      <c r="D638" s="28">
        <v>2407.2310416666601</v>
      </c>
      <c r="E638" s="30">
        <f t="shared" si="0"/>
        <v>11</v>
      </c>
      <c r="F638" s="30" t="s">
        <v>63</v>
      </c>
      <c r="G638" s="31"/>
    </row>
    <row r="639" spans="1:7" ht="14.25" customHeight="1" x14ac:dyDescent="0.2">
      <c r="A639" s="27">
        <v>41958</v>
      </c>
      <c r="B639" s="28">
        <v>1984.76958333333</v>
      </c>
      <c r="C639" s="29">
        <v>46.871249999999897</v>
      </c>
      <c r="D639" s="28">
        <v>1984.76958333333</v>
      </c>
      <c r="E639" s="30">
        <f t="shared" si="0"/>
        <v>11</v>
      </c>
      <c r="F639" s="30" t="s">
        <v>63</v>
      </c>
      <c r="G639" s="31"/>
    </row>
    <row r="640" spans="1:7" ht="14.25" customHeight="1" x14ac:dyDescent="0.2">
      <c r="A640" s="27">
        <v>41958.5</v>
      </c>
      <c r="B640" s="28">
        <v>2474.5342083333298</v>
      </c>
      <c r="C640" s="29">
        <v>73.267499999999998</v>
      </c>
      <c r="D640" s="28">
        <v>2474.5342083333298</v>
      </c>
      <c r="E640" s="30">
        <f t="shared" si="0"/>
        <v>11</v>
      </c>
      <c r="F640" s="30" t="s">
        <v>63</v>
      </c>
      <c r="G640" s="31"/>
    </row>
    <row r="641" spans="1:7" ht="14.25" customHeight="1" x14ac:dyDescent="0.2">
      <c r="A641" s="27">
        <v>41959</v>
      </c>
      <c r="B641" s="28">
        <v>1896.93095833333</v>
      </c>
      <c r="C641" s="29">
        <v>49.975000000000001</v>
      </c>
      <c r="D641" s="28">
        <v>1896.93095833333</v>
      </c>
      <c r="E641" s="30">
        <f t="shared" si="0"/>
        <v>11</v>
      </c>
      <c r="F641" s="30" t="s">
        <v>63</v>
      </c>
      <c r="G641" s="31"/>
    </row>
    <row r="642" spans="1:7" ht="14.25" customHeight="1" x14ac:dyDescent="0.2">
      <c r="A642" s="27">
        <v>41959.5</v>
      </c>
      <c r="B642" s="28">
        <v>2473.4072916666601</v>
      </c>
      <c r="C642" s="29">
        <v>77.7662499999999</v>
      </c>
      <c r="D642" s="28">
        <v>2473.4072916666601</v>
      </c>
      <c r="E642" s="30">
        <f t="shared" si="0"/>
        <v>11</v>
      </c>
      <c r="F642" s="30" t="s">
        <v>63</v>
      </c>
      <c r="G642" s="31"/>
    </row>
    <row r="643" spans="1:7" ht="14.25" customHeight="1" x14ac:dyDescent="0.2">
      <c r="A643" s="27">
        <v>41960</v>
      </c>
      <c r="B643" s="28">
        <v>1830.4516249999999</v>
      </c>
      <c r="C643" s="29">
        <v>56.203749999999999</v>
      </c>
      <c r="D643" s="28">
        <v>1830.4516249999999</v>
      </c>
      <c r="E643" s="30">
        <f t="shared" si="0"/>
        <v>11</v>
      </c>
      <c r="F643" s="30" t="s">
        <v>63</v>
      </c>
      <c r="G643" s="31"/>
    </row>
    <row r="644" spans="1:7" ht="14.25" customHeight="1" x14ac:dyDescent="0.2">
      <c r="A644" s="27">
        <v>41960.5</v>
      </c>
      <c r="B644" s="28">
        <v>2146.0133333333301</v>
      </c>
      <c r="C644" s="29">
        <v>74.744583333333296</v>
      </c>
      <c r="D644" s="28">
        <v>2146.0133333333301</v>
      </c>
      <c r="E644" s="30">
        <f t="shared" si="0"/>
        <v>11</v>
      </c>
      <c r="F644" s="30" t="s">
        <v>63</v>
      </c>
      <c r="G644" s="31"/>
    </row>
    <row r="645" spans="1:7" ht="14.25" customHeight="1" x14ac:dyDescent="0.2">
      <c r="A645" s="27">
        <v>41961</v>
      </c>
      <c r="B645" s="28">
        <v>1967.22974999999</v>
      </c>
      <c r="C645" s="29">
        <v>55.783749999999998</v>
      </c>
      <c r="D645" s="28">
        <v>1967.22974999999</v>
      </c>
      <c r="E645" s="30">
        <f t="shared" si="0"/>
        <v>11</v>
      </c>
      <c r="F645" s="30" t="s">
        <v>63</v>
      </c>
      <c r="G645" s="31"/>
    </row>
    <row r="646" spans="1:7" ht="14.25" customHeight="1" x14ac:dyDescent="0.2">
      <c r="A646" s="27">
        <v>41961.5</v>
      </c>
      <c r="B646" s="28">
        <v>2182.4940000000001</v>
      </c>
      <c r="C646" s="29">
        <v>48.494583333333303</v>
      </c>
      <c r="D646" s="28">
        <v>2182.4940000000001</v>
      </c>
      <c r="E646" s="30">
        <f t="shared" si="0"/>
        <v>11</v>
      </c>
      <c r="F646" s="30" t="s">
        <v>63</v>
      </c>
      <c r="G646" s="31"/>
    </row>
    <row r="647" spans="1:7" ht="14.25" customHeight="1" x14ac:dyDescent="0.2">
      <c r="A647" s="27">
        <v>41962</v>
      </c>
      <c r="B647" s="28">
        <v>1929.8937777777701</v>
      </c>
      <c r="C647" s="29">
        <v>33.299444444444397</v>
      </c>
      <c r="D647" s="28">
        <v>1929.8937777777701</v>
      </c>
      <c r="E647" s="30">
        <f t="shared" si="0"/>
        <v>11</v>
      </c>
      <c r="F647" s="30" t="s">
        <v>63</v>
      </c>
      <c r="G647" s="31"/>
    </row>
    <row r="648" spans="1:7" ht="14.25" customHeight="1" x14ac:dyDescent="0.2">
      <c r="A648" s="27">
        <v>41962.5</v>
      </c>
      <c r="B648" s="28">
        <v>2045.6363636363601</v>
      </c>
      <c r="C648" s="29">
        <v>40.534999999999997</v>
      </c>
      <c r="D648" s="28">
        <v>2045.6363636363601</v>
      </c>
      <c r="E648" s="30">
        <f t="shared" si="0"/>
        <v>11</v>
      </c>
      <c r="F648" s="30" t="s">
        <v>63</v>
      </c>
      <c r="G648" s="31"/>
    </row>
    <row r="649" spans="1:7" ht="14.25" customHeight="1" x14ac:dyDescent="0.2">
      <c r="A649" s="27">
        <v>41963</v>
      </c>
      <c r="B649" s="28">
        <v>1880.0908571428499</v>
      </c>
      <c r="C649" s="29">
        <v>33.344999999999999</v>
      </c>
      <c r="D649" s="28">
        <v>1880.0908571428499</v>
      </c>
      <c r="E649" s="30">
        <f t="shared" si="0"/>
        <v>11</v>
      </c>
      <c r="F649" s="30" t="s">
        <v>63</v>
      </c>
      <c r="G649" s="31"/>
    </row>
    <row r="650" spans="1:7" ht="14.25" customHeight="1" x14ac:dyDescent="0.2">
      <c r="A650" s="27">
        <v>41963.5</v>
      </c>
      <c r="B650" s="28">
        <v>2085.9897500000002</v>
      </c>
      <c r="C650" s="29">
        <v>44.9583333333333</v>
      </c>
      <c r="D650" s="28">
        <v>2085.9897500000002</v>
      </c>
      <c r="E650" s="30">
        <f t="shared" si="0"/>
        <v>11</v>
      </c>
      <c r="F650" s="30" t="s">
        <v>63</v>
      </c>
      <c r="G650" s="31"/>
    </row>
    <row r="651" spans="1:7" ht="14.25" customHeight="1" x14ac:dyDescent="0.2">
      <c r="A651" s="27">
        <v>41964</v>
      </c>
      <c r="B651" s="28">
        <v>2014.6393125</v>
      </c>
      <c r="C651" s="29">
        <v>38.847499999999997</v>
      </c>
      <c r="D651" s="28">
        <v>2014.6393125</v>
      </c>
      <c r="E651" s="30">
        <f t="shared" si="0"/>
        <v>11</v>
      </c>
      <c r="F651" s="30" t="s">
        <v>63</v>
      </c>
      <c r="G651" s="31"/>
    </row>
    <row r="652" spans="1:7" ht="14.25" customHeight="1" x14ac:dyDescent="0.2">
      <c r="A652" s="27">
        <v>41964.5</v>
      </c>
      <c r="B652" s="28">
        <v>2325.59958333333</v>
      </c>
      <c r="C652" s="29">
        <v>56.487916666666599</v>
      </c>
      <c r="D652" s="28">
        <v>2325.59958333333</v>
      </c>
      <c r="E652" s="30">
        <f t="shared" si="0"/>
        <v>11</v>
      </c>
      <c r="F652" s="30" t="s">
        <v>63</v>
      </c>
      <c r="G652" s="31"/>
    </row>
    <row r="653" spans="1:7" ht="14.25" customHeight="1" x14ac:dyDescent="0.2">
      <c r="A653" s="27">
        <v>41965</v>
      </c>
      <c r="B653" s="28">
        <v>1960.05679166666</v>
      </c>
      <c r="C653" s="29">
        <v>44.548749999999998</v>
      </c>
      <c r="D653" s="28">
        <v>1960.05679166666</v>
      </c>
      <c r="E653" s="30">
        <f t="shared" si="0"/>
        <v>11</v>
      </c>
      <c r="F653" s="30" t="s">
        <v>63</v>
      </c>
      <c r="G653" s="31"/>
    </row>
    <row r="654" spans="1:7" ht="14.25" customHeight="1" x14ac:dyDescent="0.2">
      <c r="A654" s="27">
        <v>41965.5</v>
      </c>
      <c r="B654" s="28">
        <v>2341.8746666666598</v>
      </c>
      <c r="C654" s="29">
        <v>54.977916666666601</v>
      </c>
      <c r="D654" s="28">
        <v>2341.8746666666598</v>
      </c>
      <c r="E654" s="30">
        <f t="shared" si="0"/>
        <v>11</v>
      </c>
      <c r="F654" s="30" t="s">
        <v>63</v>
      </c>
      <c r="G654" s="31"/>
    </row>
    <row r="655" spans="1:7" ht="14.25" customHeight="1" x14ac:dyDescent="0.2">
      <c r="A655" s="27">
        <v>41966</v>
      </c>
      <c r="B655" s="28">
        <v>1722.6105</v>
      </c>
      <c r="C655" s="29">
        <v>36.4375</v>
      </c>
      <c r="D655" s="28">
        <v>1722.6105</v>
      </c>
      <c r="E655" s="30">
        <f t="shared" si="0"/>
        <v>11</v>
      </c>
      <c r="F655" s="30" t="s">
        <v>63</v>
      </c>
      <c r="G655" s="31"/>
    </row>
    <row r="656" spans="1:7" ht="14.25" customHeight="1" x14ac:dyDescent="0.2">
      <c r="A656" s="27">
        <v>41966.5</v>
      </c>
      <c r="B656" s="28">
        <v>2026.1913750000001</v>
      </c>
      <c r="C656" s="29">
        <v>56.418749999999903</v>
      </c>
      <c r="D656" s="28">
        <v>2026.1913750000001</v>
      </c>
      <c r="E656" s="30">
        <f t="shared" si="0"/>
        <v>11</v>
      </c>
      <c r="F656" s="30" t="s">
        <v>63</v>
      </c>
      <c r="G656" s="31"/>
    </row>
    <row r="657" spans="1:7" ht="14.25" customHeight="1" x14ac:dyDescent="0.2">
      <c r="A657" s="27">
        <v>41967</v>
      </c>
      <c r="B657" s="28">
        <v>1621.5212916666601</v>
      </c>
      <c r="C657" s="29">
        <v>54.088333333333303</v>
      </c>
      <c r="D657" s="28">
        <v>1621.5212916666601</v>
      </c>
      <c r="E657" s="30">
        <f t="shared" si="0"/>
        <v>11</v>
      </c>
      <c r="F657" s="30" t="s">
        <v>63</v>
      </c>
      <c r="G657" s="31"/>
    </row>
    <row r="658" spans="1:7" ht="14.25" customHeight="1" x14ac:dyDescent="0.2">
      <c r="A658" s="27">
        <v>41967.5</v>
      </c>
      <c r="B658" s="28">
        <v>1833.5901249999999</v>
      </c>
      <c r="C658" s="29">
        <v>46.512499999999903</v>
      </c>
      <c r="D658" s="28">
        <v>1833.5901249999999</v>
      </c>
      <c r="E658" s="30">
        <f t="shared" si="0"/>
        <v>11</v>
      </c>
      <c r="F658" s="30" t="s">
        <v>63</v>
      </c>
      <c r="G658" s="31"/>
    </row>
    <row r="659" spans="1:7" ht="14.25" customHeight="1" x14ac:dyDescent="0.2">
      <c r="A659" s="27">
        <v>41968</v>
      </c>
      <c r="B659" s="28">
        <v>1763.4928749999999</v>
      </c>
      <c r="C659" s="29">
        <v>45.996666666666599</v>
      </c>
      <c r="D659" s="28">
        <v>1763.4928749999999</v>
      </c>
      <c r="E659" s="30">
        <f t="shared" si="0"/>
        <v>11</v>
      </c>
      <c r="F659" s="30" t="s">
        <v>63</v>
      </c>
      <c r="G659" s="31"/>
    </row>
    <row r="660" spans="1:7" ht="14.25" customHeight="1" x14ac:dyDescent="0.2">
      <c r="A660" s="27">
        <v>41968.5</v>
      </c>
      <c r="B660" s="28">
        <v>2059.60249999999</v>
      </c>
      <c r="C660" s="29">
        <v>48.314090909090901</v>
      </c>
      <c r="D660" s="28">
        <v>2059.60249999999</v>
      </c>
      <c r="E660" s="30">
        <f t="shared" si="0"/>
        <v>11</v>
      </c>
      <c r="F660" s="30" t="s">
        <v>63</v>
      </c>
      <c r="G660" s="31"/>
    </row>
    <row r="661" spans="1:7" ht="14.25" customHeight="1" x14ac:dyDescent="0.2">
      <c r="A661" s="27">
        <v>41969</v>
      </c>
      <c r="B661" s="28">
        <v>1995.29342857142</v>
      </c>
      <c r="C661" s="29">
        <v>44.322857142857103</v>
      </c>
      <c r="D661" s="28">
        <v>1995.29342857142</v>
      </c>
      <c r="E661" s="30">
        <f t="shared" si="0"/>
        <v>11</v>
      </c>
      <c r="F661" s="30" t="s">
        <v>63</v>
      </c>
      <c r="G661" s="31"/>
    </row>
    <row r="662" spans="1:7" ht="14.25" customHeight="1" x14ac:dyDescent="0.2">
      <c r="A662" s="27">
        <v>41969.5</v>
      </c>
      <c r="B662" s="28">
        <v>2089.6785416666598</v>
      </c>
      <c r="C662" s="29">
        <v>39.004999999999903</v>
      </c>
      <c r="D662" s="28">
        <v>2089.6785416666598</v>
      </c>
      <c r="E662" s="30">
        <f t="shared" si="0"/>
        <v>11</v>
      </c>
      <c r="F662" s="30" t="s">
        <v>63</v>
      </c>
      <c r="G662" s="31"/>
    </row>
    <row r="663" spans="1:7" ht="14.25" customHeight="1" x14ac:dyDescent="0.2">
      <c r="A663" s="27">
        <v>41970</v>
      </c>
      <c r="B663" s="28">
        <v>1968.56105555555</v>
      </c>
      <c r="C663" s="29">
        <v>32.433888888888802</v>
      </c>
      <c r="D663" s="28">
        <v>1968.56105555555</v>
      </c>
      <c r="E663" s="30">
        <f t="shared" si="0"/>
        <v>11</v>
      </c>
      <c r="F663" s="30" t="s">
        <v>63</v>
      </c>
      <c r="G663" s="31"/>
    </row>
    <row r="664" spans="1:7" ht="14.25" customHeight="1" x14ac:dyDescent="0.2">
      <c r="A664" s="27">
        <v>41970.5</v>
      </c>
      <c r="B664" s="28">
        <v>2332.91908333333</v>
      </c>
      <c r="C664" s="29">
        <v>54.317083333333301</v>
      </c>
      <c r="D664" s="28">
        <v>2332.91908333333</v>
      </c>
      <c r="E664" s="30">
        <f t="shared" si="0"/>
        <v>11</v>
      </c>
      <c r="F664" s="30" t="s">
        <v>63</v>
      </c>
      <c r="G664" s="31"/>
    </row>
    <row r="665" spans="1:7" ht="14.25" customHeight="1" x14ac:dyDescent="0.2">
      <c r="A665" s="27">
        <v>41971</v>
      </c>
      <c r="B665" s="28">
        <v>2027.29349999999</v>
      </c>
      <c r="C665" s="29">
        <v>54.115416666666597</v>
      </c>
      <c r="D665" s="28">
        <v>2027.29349999999</v>
      </c>
      <c r="E665" s="30">
        <f t="shared" si="0"/>
        <v>11</v>
      </c>
      <c r="F665" s="30" t="s">
        <v>63</v>
      </c>
      <c r="G665" s="31"/>
    </row>
    <row r="666" spans="1:7" ht="14.25" customHeight="1" x14ac:dyDescent="0.2">
      <c r="A666" s="27">
        <v>41971.5</v>
      </c>
      <c r="B666" s="28">
        <v>2408.9666666666599</v>
      </c>
      <c r="C666" s="29">
        <v>55.441666666666599</v>
      </c>
      <c r="D666" s="28">
        <v>2408.9666666666599</v>
      </c>
      <c r="E666" s="30">
        <f t="shared" si="0"/>
        <v>11</v>
      </c>
      <c r="F666" s="30" t="s">
        <v>63</v>
      </c>
      <c r="G666" s="31"/>
    </row>
    <row r="667" spans="1:7" ht="14.25" customHeight="1" x14ac:dyDescent="0.2">
      <c r="A667" s="27">
        <v>41972</v>
      </c>
      <c r="B667" s="28">
        <v>2020.8008749999999</v>
      </c>
      <c r="C667" s="29">
        <v>55.433749999999897</v>
      </c>
      <c r="D667" s="28">
        <v>2020.8008749999999</v>
      </c>
      <c r="E667" s="30">
        <f t="shared" si="0"/>
        <v>11</v>
      </c>
      <c r="F667" s="30" t="s">
        <v>63</v>
      </c>
      <c r="G667" s="31"/>
    </row>
    <row r="668" spans="1:7" ht="14.25" customHeight="1" x14ac:dyDescent="0.2">
      <c r="A668" s="27">
        <v>41972.5</v>
      </c>
      <c r="B668" s="28">
        <v>2143.7741666666602</v>
      </c>
      <c r="C668" s="29">
        <v>42.220833333333303</v>
      </c>
      <c r="D668" s="28">
        <v>2143.7741666666602</v>
      </c>
      <c r="E668" s="30">
        <f t="shared" si="0"/>
        <v>11</v>
      </c>
      <c r="F668" s="30" t="s">
        <v>63</v>
      </c>
      <c r="G668" s="31"/>
    </row>
    <row r="669" spans="1:7" ht="14.25" customHeight="1" x14ac:dyDescent="0.2">
      <c r="A669" s="27">
        <v>41973</v>
      </c>
      <c r="B669" s="28">
        <v>1733.66625</v>
      </c>
      <c r="C669" s="29">
        <v>39.741249999999901</v>
      </c>
      <c r="D669" s="28">
        <v>1733.66625</v>
      </c>
      <c r="E669" s="30">
        <f t="shared" si="0"/>
        <v>11</v>
      </c>
      <c r="F669" s="30" t="s">
        <v>63</v>
      </c>
      <c r="G669" s="31"/>
    </row>
    <row r="670" spans="1:7" ht="14.25" customHeight="1" x14ac:dyDescent="0.2">
      <c r="A670" s="27">
        <v>41973.5</v>
      </c>
      <c r="B670" s="28">
        <v>1938.42895833333</v>
      </c>
      <c r="C670" s="29">
        <v>47.627499999999998</v>
      </c>
      <c r="D670" s="28">
        <v>1938.42895833333</v>
      </c>
      <c r="E670" s="30">
        <f t="shared" si="0"/>
        <v>11</v>
      </c>
      <c r="F670" s="30" t="s">
        <v>63</v>
      </c>
      <c r="G670" s="31"/>
    </row>
    <row r="671" spans="1:7" ht="14.25" customHeight="1" x14ac:dyDescent="0.2">
      <c r="A671" s="27">
        <v>41974</v>
      </c>
      <c r="B671" s="28">
        <v>1811.3492083333299</v>
      </c>
      <c r="C671" s="29">
        <v>51.697249999999997</v>
      </c>
      <c r="D671" s="28">
        <v>1811.3492083333299</v>
      </c>
      <c r="E671" s="30">
        <f t="shared" si="0"/>
        <v>12</v>
      </c>
      <c r="F671" s="30" t="s">
        <v>63</v>
      </c>
      <c r="G671" s="31"/>
    </row>
    <row r="672" spans="1:7" ht="14.25" customHeight="1" x14ac:dyDescent="0.2">
      <c r="A672" s="27">
        <v>41974.5</v>
      </c>
      <c r="B672" s="28">
        <v>2407.5522083333299</v>
      </c>
      <c r="C672" s="29">
        <v>91.086749999999995</v>
      </c>
      <c r="D672" s="28">
        <v>2407.5522083333299</v>
      </c>
      <c r="E672" s="30">
        <f t="shared" si="0"/>
        <v>12</v>
      </c>
      <c r="F672" s="30" t="s">
        <v>63</v>
      </c>
      <c r="G672" s="31"/>
    </row>
    <row r="673" spans="1:7" ht="14.25" customHeight="1" x14ac:dyDescent="0.2">
      <c r="A673" s="27">
        <v>41975</v>
      </c>
      <c r="B673" s="28">
        <v>2557.52991666666</v>
      </c>
      <c r="C673" s="29">
        <v>108.491333333333</v>
      </c>
      <c r="D673" s="28">
        <v>2557.52991666666</v>
      </c>
      <c r="E673" s="30">
        <f t="shared" si="0"/>
        <v>12</v>
      </c>
      <c r="F673" s="30" t="s">
        <v>63</v>
      </c>
      <c r="G673" s="31"/>
    </row>
    <row r="674" spans="1:7" ht="14.25" customHeight="1" x14ac:dyDescent="0.2">
      <c r="A674" s="27">
        <v>41975.5</v>
      </c>
      <c r="B674" s="28">
        <v>3343.2067916666601</v>
      </c>
      <c r="C674" s="29">
        <v>103.15049999999999</v>
      </c>
      <c r="D674" s="28">
        <v>3343.2067916666601</v>
      </c>
      <c r="E674" s="30">
        <f t="shared" si="0"/>
        <v>12</v>
      </c>
      <c r="F674" s="30" t="s">
        <v>63</v>
      </c>
      <c r="G674" s="31"/>
    </row>
    <row r="675" spans="1:7" ht="14.25" customHeight="1" x14ac:dyDescent="0.2">
      <c r="A675" s="27">
        <v>41976</v>
      </c>
      <c r="B675" s="28">
        <v>1855.5550416666599</v>
      </c>
      <c r="C675" s="29">
        <v>44.554499999999997</v>
      </c>
      <c r="D675" s="28">
        <v>1855.5550416666599</v>
      </c>
      <c r="E675" s="30">
        <f t="shared" si="0"/>
        <v>12</v>
      </c>
      <c r="F675" s="30" t="s">
        <v>63</v>
      </c>
      <c r="G675" s="31"/>
    </row>
    <row r="676" spans="1:7" ht="14.25" customHeight="1" x14ac:dyDescent="0.2">
      <c r="A676" s="27">
        <v>41976.5</v>
      </c>
      <c r="B676" s="28">
        <v>2107.1355416666602</v>
      </c>
      <c r="C676" s="29">
        <v>56.459166666666597</v>
      </c>
      <c r="D676" s="28">
        <v>2107.1355416666602</v>
      </c>
      <c r="E676" s="30">
        <f t="shared" si="0"/>
        <v>12</v>
      </c>
      <c r="F676" s="30" t="s">
        <v>63</v>
      </c>
      <c r="G676" s="31"/>
    </row>
    <row r="677" spans="1:7" ht="14.25" customHeight="1" x14ac:dyDescent="0.2">
      <c r="A677" s="27">
        <v>41977</v>
      </c>
      <c r="B677" s="28">
        <v>2148.7616249999901</v>
      </c>
      <c r="C677" s="29">
        <v>45.986249999999998</v>
      </c>
      <c r="D677" s="28">
        <v>2148.7616249999901</v>
      </c>
      <c r="E677" s="30">
        <f t="shared" si="0"/>
        <v>12</v>
      </c>
      <c r="F677" s="30" t="s">
        <v>63</v>
      </c>
      <c r="G677" s="31"/>
    </row>
    <row r="678" spans="1:7" ht="14.25" customHeight="1" x14ac:dyDescent="0.2">
      <c r="A678" s="27">
        <v>41977.5</v>
      </c>
      <c r="B678" s="28">
        <v>2362.4044583333298</v>
      </c>
      <c r="C678" s="29">
        <v>45.425833333333301</v>
      </c>
      <c r="D678" s="28">
        <v>2362.4044583333298</v>
      </c>
      <c r="E678" s="30">
        <f t="shared" si="0"/>
        <v>12</v>
      </c>
      <c r="F678" s="30" t="s">
        <v>63</v>
      </c>
      <c r="G678" s="31"/>
    </row>
    <row r="679" spans="1:7" ht="14.25" customHeight="1" x14ac:dyDescent="0.2">
      <c r="A679" s="27">
        <v>41978</v>
      </c>
      <c r="B679" s="28">
        <v>1645.9032999999999</v>
      </c>
      <c r="C679" s="29">
        <v>39.856999999999999</v>
      </c>
      <c r="D679" s="28">
        <v>1645.9032999999999</v>
      </c>
      <c r="E679" s="30">
        <f t="shared" si="0"/>
        <v>12</v>
      </c>
      <c r="F679" s="30" t="s">
        <v>63</v>
      </c>
      <c r="G679" s="31"/>
    </row>
    <row r="680" spans="1:7" ht="14.25" customHeight="1" x14ac:dyDescent="0.2">
      <c r="A680" s="27">
        <v>41978.5</v>
      </c>
      <c r="B680" s="28">
        <v>1852.95022727272</v>
      </c>
      <c r="C680" s="29">
        <v>42.868636363636298</v>
      </c>
      <c r="D680" s="28">
        <v>1852.95022727272</v>
      </c>
      <c r="E680" s="30">
        <f t="shared" si="0"/>
        <v>12</v>
      </c>
      <c r="F680" s="30" t="s">
        <v>63</v>
      </c>
      <c r="G680" s="31"/>
    </row>
    <row r="681" spans="1:7" ht="14.25" customHeight="1" x14ac:dyDescent="0.2">
      <c r="A681" s="27">
        <v>41979</v>
      </c>
      <c r="B681" s="28">
        <v>2100.8144499999999</v>
      </c>
      <c r="C681" s="29">
        <v>37.848499999999902</v>
      </c>
      <c r="D681" s="28">
        <v>2100.8144499999999</v>
      </c>
      <c r="E681" s="30">
        <f t="shared" si="0"/>
        <v>12</v>
      </c>
      <c r="F681" s="30" t="s">
        <v>63</v>
      </c>
      <c r="G681" s="31"/>
    </row>
    <row r="682" spans="1:7" ht="14.25" customHeight="1" x14ac:dyDescent="0.2">
      <c r="A682" s="27">
        <v>41979.5</v>
      </c>
      <c r="B682" s="28">
        <v>2257.8534999999902</v>
      </c>
      <c r="C682" s="29">
        <v>47.806249999999999</v>
      </c>
      <c r="D682" s="28">
        <v>2257.8534999999902</v>
      </c>
      <c r="E682" s="30">
        <f t="shared" si="0"/>
        <v>12</v>
      </c>
      <c r="F682" s="30" t="s">
        <v>63</v>
      </c>
      <c r="G682" s="31"/>
    </row>
    <row r="683" spans="1:7" ht="14.25" customHeight="1" x14ac:dyDescent="0.2">
      <c r="A683" s="27">
        <v>41980</v>
      </c>
      <c r="B683" s="28">
        <v>2056.5866249999999</v>
      </c>
      <c r="C683" s="29">
        <v>60.922083333333298</v>
      </c>
      <c r="D683" s="28">
        <v>2056.5866249999999</v>
      </c>
      <c r="E683" s="30">
        <f t="shared" si="0"/>
        <v>12</v>
      </c>
      <c r="F683" s="30" t="s">
        <v>63</v>
      </c>
      <c r="G683" s="31"/>
    </row>
    <row r="684" spans="1:7" ht="14.25" customHeight="1" x14ac:dyDescent="0.2">
      <c r="A684" s="27">
        <v>41980.5</v>
      </c>
      <c r="B684" s="28">
        <v>2275.6061666666601</v>
      </c>
      <c r="C684" s="29">
        <v>62.5266666666666</v>
      </c>
      <c r="D684" s="28">
        <v>2275.6061666666601</v>
      </c>
      <c r="E684" s="30">
        <f t="shared" si="0"/>
        <v>12</v>
      </c>
      <c r="F684" s="30" t="s">
        <v>63</v>
      </c>
      <c r="G684" s="31"/>
    </row>
    <row r="685" spans="1:7" ht="14.25" customHeight="1" x14ac:dyDescent="0.2">
      <c r="A685" s="27">
        <v>41981</v>
      </c>
      <c r="B685" s="28">
        <v>1961.3328750000001</v>
      </c>
      <c r="C685" s="29">
        <v>80.026249999999905</v>
      </c>
      <c r="D685" s="28">
        <v>1961.3328750000001</v>
      </c>
      <c r="E685" s="30">
        <f t="shared" si="0"/>
        <v>12</v>
      </c>
      <c r="F685" s="30" t="s">
        <v>63</v>
      </c>
      <c r="G685" s="31"/>
    </row>
    <row r="686" spans="1:7" ht="14.25" customHeight="1" x14ac:dyDescent="0.2">
      <c r="A686" s="27">
        <v>41981.5</v>
      </c>
      <c r="B686" s="28">
        <v>2277.7167083333302</v>
      </c>
      <c r="C686" s="29">
        <v>93.381249999999994</v>
      </c>
      <c r="D686" s="28">
        <v>2277.7167083333302</v>
      </c>
      <c r="E686" s="30">
        <f t="shared" si="0"/>
        <v>12</v>
      </c>
      <c r="F686" s="30" t="s">
        <v>63</v>
      </c>
      <c r="G686" s="31"/>
    </row>
    <row r="687" spans="1:7" ht="14.25" customHeight="1" x14ac:dyDescent="0.2">
      <c r="A687" s="27">
        <v>41982</v>
      </c>
      <c r="B687" s="28">
        <v>1943.82499999999</v>
      </c>
      <c r="C687" s="29">
        <v>52.632916666666603</v>
      </c>
      <c r="D687" s="28">
        <v>1943.82499999999</v>
      </c>
      <c r="E687" s="30">
        <f t="shared" si="0"/>
        <v>12</v>
      </c>
      <c r="F687" s="30" t="s">
        <v>63</v>
      </c>
      <c r="G687" s="31"/>
    </row>
    <row r="688" spans="1:7" ht="14.25" customHeight="1" x14ac:dyDescent="0.2">
      <c r="A688" s="27">
        <v>41982.5</v>
      </c>
      <c r="B688" s="28">
        <v>2235.0515416666599</v>
      </c>
      <c r="C688" s="29">
        <v>66.297916666666595</v>
      </c>
      <c r="D688" s="28">
        <v>2235.0515416666599</v>
      </c>
      <c r="E688" s="30">
        <f t="shared" si="0"/>
        <v>12</v>
      </c>
      <c r="F688" s="30" t="s">
        <v>63</v>
      </c>
      <c r="G688" s="31"/>
    </row>
    <row r="689" spans="1:7" ht="14.25" customHeight="1" x14ac:dyDescent="0.2">
      <c r="A689" s="27">
        <v>41983</v>
      </c>
      <c r="B689" s="28">
        <v>1723.949625</v>
      </c>
      <c r="C689" s="29">
        <v>41.935833333333299</v>
      </c>
      <c r="D689" s="28">
        <v>1723.949625</v>
      </c>
      <c r="E689" s="30">
        <f t="shared" si="0"/>
        <v>12</v>
      </c>
      <c r="F689" s="30" t="s">
        <v>63</v>
      </c>
      <c r="G689" s="31"/>
    </row>
    <row r="690" spans="1:7" ht="14.25" customHeight="1" x14ac:dyDescent="0.2">
      <c r="A690" s="27">
        <v>41983.5</v>
      </c>
      <c r="B690" s="28">
        <v>1901.2469166666599</v>
      </c>
      <c r="C690" s="29">
        <v>47.556666666666601</v>
      </c>
      <c r="D690" s="28">
        <v>1901.2469166666599</v>
      </c>
      <c r="E690" s="30">
        <f t="shared" si="0"/>
        <v>12</v>
      </c>
      <c r="F690" s="30" t="s">
        <v>63</v>
      </c>
      <c r="G690" s="31"/>
    </row>
    <row r="691" spans="1:7" ht="14.25" customHeight="1" x14ac:dyDescent="0.2">
      <c r="A691" s="27">
        <v>41984</v>
      </c>
      <c r="B691" s="28">
        <v>1893.2130833333299</v>
      </c>
      <c r="C691" s="29">
        <v>51.536249999999903</v>
      </c>
      <c r="D691" s="28">
        <v>1893.2130833333299</v>
      </c>
      <c r="E691" s="30">
        <f t="shared" si="0"/>
        <v>12</v>
      </c>
      <c r="F691" s="30" t="s">
        <v>63</v>
      </c>
      <c r="G691" s="31"/>
    </row>
    <row r="692" spans="1:7" ht="14.25" customHeight="1" x14ac:dyDescent="0.2">
      <c r="A692" s="27">
        <v>41984.5</v>
      </c>
      <c r="B692" s="28">
        <v>2235.2352083333299</v>
      </c>
      <c r="C692" s="29">
        <v>58.006666666666597</v>
      </c>
      <c r="D692" s="28">
        <v>2235.2352083333299</v>
      </c>
      <c r="E692" s="30">
        <f t="shared" si="0"/>
        <v>12</v>
      </c>
      <c r="F692" s="30" t="s">
        <v>63</v>
      </c>
      <c r="G692" s="31"/>
    </row>
    <row r="693" spans="1:7" ht="14.25" customHeight="1" x14ac:dyDescent="0.2">
      <c r="A693" s="27">
        <v>41985</v>
      </c>
      <c r="B693" s="28">
        <v>2172.7842083333298</v>
      </c>
      <c r="C693" s="29">
        <v>55.424583333333302</v>
      </c>
      <c r="D693" s="28">
        <v>2172.7842083333298</v>
      </c>
      <c r="E693" s="30">
        <f t="shared" si="0"/>
        <v>12</v>
      </c>
      <c r="F693" s="30" t="s">
        <v>63</v>
      </c>
      <c r="G693" s="31"/>
    </row>
    <row r="694" spans="1:7" ht="14.25" customHeight="1" x14ac:dyDescent="0.2">
      <c r="A694" s="27">
        <v>41985.5</v>
      </c>
      <c r="B694" s="28">
        <v>2876.3842499999901</v>
      </c>
      <c r="C694" s="29">
        <v>69.689583333333303</v>
      </c>
      <c r="D694" s="28">
        <v>2876.3842499999901</v>
      </c>
      <c r="E694" s="30">
        <f t="shared" si="0"/>
        <v>12</v>
      </c>
      <c r="F694" s="30" t="s">
        <v>63</v>
      </c>
      <c r="G694" s="31"/>
    </row>
    <row r="695" spans="1:7" ht="14.25" customHeight="1" x14ac:dyDescent="0.2">
      <c r="A695" s="27">
        <v>41986</v>
      </c>
      <c r="B695" s="28">
        <v>2270.6802499999999</v>
      </c>
      <c r="C695" s="29">
        <v>56.573333333333302</v>
      </c>
      <c r="D695" s="28">
        <v>2270.6802499999999</v>
      </c>
      <c r="E695" s="30">
        <f t="shared" si="0"/>
        <v>12</v>
      </c>
      <c r="F695" s="30" t="s">
        <v>63</v>
      </c>
      <c r="G695" s="31"/>
    </row>
    <row r="696" spans="1:7" ht="14.25" customHeight="1" x14ac:dyDescent="0.2">
      <c r="A696" s="27">
        <v>41986.5</v>
      </c>
      <c r="B696" s="28">
        <v>3024.1334583333301</v>
      </c>
      <c r="C696" s="29">
        <v>89.414583333333297</v>
      </c>
      <c r="D696" s="28">
        <v>3024.1334583333301</v>
      </c>
      <c r="E696" s="30">
        <f t="shared" si="0"/>
        <v>12</v>
      </c>
      <c r="F696" s="30" t="s">
        <v>63</v>
      </c>
      <c r="G696" s="31"/>
    </row>
    <row r="697" spans="1:7" ht="14.25" customHeight="1" x14ac:dyDescent="0.2">
      <c r="A697" s="27">
        <v>41987</v>
      </c>
      <c r="B697" s="28">
        <v>2140.97379166666</v>
      </c>
      <c r="C697" s="29">
        <v>65.425416666666607</v>
      </c>
      <c r="D697" s="28">
        <v>2140.97379166666</v>
      </c>
      <c r="E697" s="30">
        <f t="shared" si="0"/>
        <v>12</v>
      </c>
      <c r="F697" s="30" t="s">
        <v>63</v>
      </c>
      <c r="G697" s="31"/>
    </row>
    <row r="698" spans="1:7" ht="14.25" customHeight="1" x14ac:dyDescent="0.2">
      <c r="A698" s="27">
        <v>41987.5</v>
      </c>
      <c r="B698" s="28">
        <v>2883.3863333333302</v>
      </c>
      <c r="C698" s="29">
        <v>79.218333333333305</v>
      </c>
      <c r="D698" s="28">
        <v>2883.3863333333302</v>
      </c>
      <c r="E698" s="30">
        <f t="shared" si="0"/>
        <v>12</v>
      </c>
      <c r="F698" s="30" t="s">
        <v>63</v>
      </c>
      <c r="G698" s="31"/>
    </row>
    <row r="699" spans="1:7" ht="14.25" customHeight="1" x14ac:dyDescent="0.2">
      <c r="A699" s="27">
        <v>41988</v>
      </c>
      <c r="B699" s="28">
        <v>2117.8012916666598</v>
      </c>
      <c r="C699" s="29">
        <v>61.090416666666599</v>
      </c>
      <c r="D699" s="28">
        <v>2117.8012916666598</v>
      </c>
      <c r="E699" s="30">
        <f t="shared" si="0"/>
        <v>12</v>
      </c>
      <c r="F699" s="30" t="s">
        <v>63</v>
      </c>
      <c r="G699" s="31"/>
    </row>
    <row r="700" spans="1:7" ht="14.25" customHeight="1" x14ac:dyDescent="0.2">
      <c r="A700" s="27">
        <v>41988.5</v>
      </c>
      <c r="B700" s="28">
        <v>2926.3967916666602</v>
      </c>
      <c r="C700" s="29">
        <v>82.684583333333293</v>
      </c>
      <c r="D700" s="28">
        <v>2926.3967916666602</v>
      </c>
      <c r="E700" s="30">
        <f t="shared" si="0"/>
        <v>12</v>
      </c>
      <c r="F700" s="30" t="s">
        <v>63</v>
      </c>
      <c r="G700" s="31"/>
    </row>
    <row r="701" spans="1:7" ht="14.25" customHeight="1" x14ac:dyDescent="0.2">
      <c r="A701" s="27">
        <v>41989</v>
      </c>
      <c r="B701" s="28">
        <v>2367.2226249999999</v>
      </c>
      <c r="C701" s="29">
        <v>58.484583333333298</v>
      </c>
      <c r="D701" s="28">
        <v>2367.2226249999999</v>
      </c>
      <c r="E701" s="30">
        <f t="shared" si="0"/>
        <v>12</v>
      </c>
      <c r="F701" s="30" t="s">
        <v>63</v>
      </c>
      <c r="G701" s="31"/>
    </row>
    <row r="702" spans="1:7" ht="14.25" customHeight="1" x14ac:dyDescent="0.2">
      <c r="A702" s="27">
        <v>41989.5</v>
      </c>
      <c r="B702" s="28">
        <v>3195.3001250000002</v>
      </c>
      <c r="C702" s="29">
        <v>88.352916666666601</v>
      </c>
      <c r="D702" s="28">
        <v>3195.3001250000002</v>
      </c>
      <c r="E702" s="30">
        <f t="shared" si="0"/>
        <v>12</v>
      </c>
      <c r="F702" s="30" t="s">
        <v>63</v>
      </c>
      <c r="G702" s="31"/>
    </row>
    <row r="703" spans="1:7" ht="14.25" customHeight="1" x14ac:dyDescent="0.2">
      <c r="A703" s="27">
        <v>41990</v>
      </c>
      <c r="B703" s="28">
        <v>2338.9344166666601</v>
      </c>
      <c r="C703" s="29">
        <v>68.344166666666595</v>
      </c>
      <c r="D703" s="28">
        <v>2338.9344166666601</v>
      </c>
      <c r="E703" s="30">
        <f t="shared" si="0"/>
        <v>12</v>
      </c>
      <c r="F703" s="30" t="s">
        <v>63</v>
      </c>
      <c r="G703" s="31"/>
    </row>
    <row r="704" spans="1:7" ht="14.25" customHeight="1" x14ac:dyDescent="0.2">
      <c r="A704" s="27">
        <v>41990.5</v>
      </c>
      <c r="B704" s="28">
        <v>2643.5017916666602</v>
      </c>
      <c r="C704" s="29">
        <v>54.754999999999903</v>
      </c>
      <c r="D704" s="28">
        <v>2643.5017916666602</v>
      </c>
      <c r="E704" s="30">
        <f t="shared" si="0"/>
        <v>12</v>
      </c>
      <c r="F704" s="30" t="s">
        <v>63</v>
      </c>
      <c r="G704" s="31"/>
    </row>
    <row r="705" spans="1:7" ht="14.25" customHeight="1" x14ac:dyDescent="0.2">
      <c r="A705" s="27">
        <v>41991</v>
      </c>
      <c r="B705" s="28">
        <v>2096.2074166666598</v>
      </c>
      <c r="C705" s="29">
        <v>57.566249999999897</v>
      </c>
      <c r="D705" s="28">
        <v>2096.2074166666598</v>
      </c>
      <c r="E705" s="30">
        <f t="shared" si="0"/>
        <v>12</v>
      </c>
      <c r="F705" s="30" t="s">
        <v>63</v>
      </c>
      <c r="G705" s="31"/>
    </row>
    <row r="706" spans="1:7" ht="14.25" customHeight="1" x14ac:dyDescent="0.2">
      <c r="A706" s="27">
        <v>41991.5</v>
      </c>
      <c r="B706" s="28">
        <v>2410.1449583333301</v>
      </c>
      <c r="C706" s="29">
        <v>53.733750000000001</v>
      </c>
      <c r="D706" s="28">
        <v>2410.1449583333301</v>
      </c>
      <c r="E706" s="30">
        <f t="shared" si="0"/>
        <v>12</v>
      </c>
      <c r="F706" s="30" t="s">
        <v>63</v>
      </c>
      <c r="G706" s="31"/>
    </row>
    <row r="707" spans="1:7" ht="14.25" customHeight="1" x14ac:dyDescent="0.2">
      <c r="A707" s="27">
        <v>41992</v>
      </c>
      <c r="B707" s="28">
        <v>2059.38004166666</v>
      </c>
      <c r="C707" s="29">
        <v>59.697083333333303</v>
      </c>
      <c r="D707" s="28">
        <v>2059.38004166666</v>
      </c>
      <c r="E707" s="30">
        <f t="shared" si="0"/>
        <v>12</v>
      </c>
      <c r="F707" s="30" t="s">
        <v>63</v>
      </c>
      <c r="G707" s="31"/>
    </row>
    <row r="708" spans="1:7" ht="14.25" customHeight="1" x14ac:dyDescent="0.2">
      <c r="A708" s="27">
        <v>41992.5</v>
      </c>
      <c r="B708" s="28">
        <v>2394.1077500000001</v>
      </c>
      <c r="C708" s="29">
        <v>51.734583333333298</v>
      </c>
      <c r="D708" s="28">
        <v>2394.1077500000001</v>
      </c>
      <c r="E708" s="30">
        <f t="shared" si="0"/>
        <v>12</v>
      </c>
      <c r="F708" s="30" t="s">
        <v>63</v>
      </c>
      <c r="G708" s="31"/>
    </row>
    <row r="709" spans="1:7" ht="14.25" customHeight="1" x14ac:dyDescent="0.2">
      <c r="A709" s="27">
        <v>41993</v>
      </c>
      <c r="B709" s="28">
        <v>1972.1649583333301</v>
      </c>
      <c r="C709" s="29">
        <v>38.423333333333296</v>
      </c>
      <c r="D709" s="28">
        <v>1972.1649583333301</v>
      </c>
      <c r="E709" s="30">
        <f t="shared" si="0"/>
        <v>12</v>
      </c>
      <c r="F709" s="30" t="s">
        <v>63</v>
      </c>
      <c r="G709" s="31"/>
    </row>
    <row r="710" spans="1:7" ht="14.25" customHeight="1" x14ac:dyDescent="0.2">
      <c r="A710" s="27">
        <v>41993.5</v>
      </c>
      <c r="B710" s="28">
        <v>2230.0864999999999</v>
      </c>
      <c r="C710" s="29">
        <v>44.949583333333301</v>
      </c>
      <c r="D710" s="28">
        <v>2230.0864999999999</v>
      </c>
      <c r="E710" s="30">
        <f t="shared" si="0"/>
        <v>12</v>
      </c>
      <c r="F710" s="30" t="s">
        <v>63</v>
      </c>
      <c r="G710" s="31"/>
    </row>
    <row r="711" spans="1:7" ht="14.25" customHeight="1" x14ac:dyDescent="0.2">
      <c r="A711" s="27">
        <v>41994</v>
      </c>
      <c r="B711" s="28">
        <v>1787.87870833333</v>
      </c>
      <c r="C711" s="29">
        <v>44.59</v>
      </c>
      <c r="D711" s="28">
        <v>1787.87870833333</v>
      </c>
      <c r="E711" s="30">
        <f t="shared" si="0"/>
        <v>12</v>
      </c>
      <c r="F711" s="30" t="s">
        <v>63</v>
      </c>
      <c r="G711" s="31"/>
    </row>
    <row r="712" spans="1:7" ht="14.25" customHeight="1" x14ac:dyDescent="0.2">
      <c r="A712" s="27">
        <v>41994.5</v>
      </c>
      <c r="B712" s="28">
        <v>1997.3041250000001</v>
      </c>
      <c r="C712" s="29">
        <v>48.774999999999999</v>
      </c>
      <c r="D712" s="28">
        <v>1997.3041250000001</v>
      </c>
      <c r="E712" s="30">
        <f t="shared" si="0"/>
        <v>12</v>
      </c>
      <c r="F712" s="30" t="s">
        <v>63</v>
      </c>
      <c r="G712" s="31"/>
    </row>
    <row r="713" spans="1:7" ht="14.25" customHeight="1" x14ac:dyDescent="0.2">
      <c r="A713" s="27">
        <v>41995</v>
      </c>
      <c r="B713" s="28">
        <v>1729.9509166666601</v>
      </c>
      <c r="C713" s="29">
        <v>46.790833333333303</v>
      </c>
      <c r="D713" s="28">
        <v>1729.9509166666601</v>
      </c>
      <c r="E713" s="30">
        <f t="shared" si="0"/>
        <v>12</v>
      </c>
      <c r="F713" s="30" t="s">
        <v>63</v>
      </c>
      <c r="G713" s="31"/>
    </row>
    <row r="714" spans="1:7" ht="14.25" customHeight="1" x14ac:dyDescent="0.2">
      <c r="A714" s="27">
        <v>41995.5</v>
      </c>
      <c r="B714" s="28">
        <v>2047.0395000000001</v>
      </c>
      <c r="C714" s="29">
        <v>56.972916666666599</v>
      </c>
      <c r="D714" s="28">
        <v>2047.0395000000001</v>
      </c>
      <c r="E714" s="30">
        <f t="shared" si="0"/>
        <v>12</v>
      </c>
      <c r="F714" s="30" t="s">
        <v>63</v>
      </c>
      <c r="G714" s="31"/>
    </row>
    <row r="715" spans="1:7" ht="14.25" customHeight="1" x14ac:dyDescent="0.2">
      <c r="A715" s="27">
        <v>41996</v>
      </c>
      <c r="B715" s="28">
        <v>1953.6437083333301</v>
      </c>
      <c r="C715" s="29">
        <v>46.969583333333297</v>
      </c>
      <c r="D715" s="28">
        <v>1953.6437083333301</v>
      </c>
      <c r="E715" s="30">
        <f t="shared" si="0"/>
        <v>12</v>
      </c>
      <c r="F715" s="30" t="s">
        <v>63</v>
      </c>
      <c r="G715" s="31"/>
    </row>
    <row r="716" spans="1:7" ht="14.25" customHeight="1" x14ac:dyDescent="0.2">
      <c r="A716" s="27">
        <v>41996.5</v>
      </c>
      <c r="B716" s="28">
        <v>2451.7428749999999</v>
      </c>
      <c r="C716" s="29">
        <v>48.4270833333333</v>
      </c>
      <c r="D716" s="28">
        <v>2451.7428749999999</v>
      </c>
      <c r="E716" s="30">
        <f t="shared" si="0"/>
        <v>12</v>
      </c>
      <c r="F716" s="30" t="s">
        <v>63</v>
      </c>
      <c r="G716" s="31"/>
    </row>
    <row r="717" spans="1:7" ht="14.25" customHeight="1" x14ac:dyDescent="0.2">
      <c r="A717" s="27">
        <v>41997</v>
      </c>
      <c r="B717" s="28">
        <v>1992.5728749999901</v>
      </c>
      <c r="C717" s="29">
        <v>42.350833333333298</v>
      </c>
      <c r="D717" s="28">
        <v>1992.5728749999901</v>
      </c>
      <c r="E717" s="30">
        <f t="shared" si="0"/>
        <v>12</v>
      </c>
      <c r="F717" s="30" t="s">
        <v>63</v>
      </c>
      <c r="G717" s="31"/>
    </row>
    <row r="718" spans="1:7" ht="14.25" customHeight="1" x14ac:dyDescent="0.2">
      <c r="A718" s="27">
        <v>41997.5</v>
      </c>
      <c r="B718" s="28">
        <v>2288.7292499999999</v>
      </c>
      <c r="C718" s="29">
        <v>40.680833333333297</v>
      </c>
      <c r="D718" s="28">
        <v>2288.7292499999999</v>
      </c>
      <c r="E718" s="30">
        <f t="shared" si="0"/>
        <v>12</v>
      </c>
      <c r="F718" s="30" t="s">
        <v>63</v>
      </c>
      <c r="G718" s="31"/>
    </row>
    <row r="719" spans="1:7" ht="14.25" customHeight="1" x14ac:dyDescent="0.2">
      <c r="A719" s="27">
        <v>41998</v>
      </c>
      <c r="B719" s="28">
        <v>1741.06274999999</v>
      </c>
      <c r="C719" s="29">
        <v>37.1666666666666</v>
      </c>
      <c r="D719" s="28">
        <v>1741.06274999999</v>
      </c>
      <c r="E719" s="30">
        <f t="shared" si="0"/>
        <v>12</v>
      </c>
      <c r="F719" s="30" t="s">
        <v>63</v>
      </c>
      <c r="G719" s="31"/>
    </row>
    <row r="720" spans="1:7" ht="14.25" customHeight="1" x14ac:dyDescent="0.2">
      <c r="A720" s="27">
        <v>41998.5</v>
      </c>
      <c r="B720" s="28">
        <v>1948.48549999999</v>
      </c>
      <c r="C720" s="29">
        <v>38.960833333333298</v>
      </c>
      <c r="D720" s="28">
        <v>1948.48549999999</v>
      </c>
      <c r="E720" s="30">
        <f t="shared" si="0"/>
        <v>12</v>
      </c>
      <c r="F720" s="30" t="s">
        <v>63</v>
      </c>
      <c r="G720" s="31"/>
    </row>
    <row r="721" spans="1:7" ht="14.25" customHeight="1" x14ac:dyDescent="0.2">
      <c r="A721" s="27">
        <v>41999</v>
      </c>
      <c r="B721" s="28">
        <v>1686.002375</v>
      </c>
      <c r="C721" s="29">
        <v>40.265416666666603</v>
      </c>
      <c r="D721" s="28">
        <v>1686.002375</v>
      </c>
      <c r="E721" s="30">
        <f t="shared" si="0"/>
        <v>12</v>
      </c>
      <c r="F721" s="30" t="s">
        <v>63</v>
      </c>
      <c r="G721" s="31"/>
    </row>
    <row r="722" spans="1:7" ht="14.25" customHeight="1" x14ac:dyDescent="0.2">
      <c r="A722" s="27">
        <v>41999.5</v>
      </c>
      <c r="B722" s="28">
        <v>2049.07045833333</v>
      </c>
      <c r="C722" s="29">
        <v>42.8674999999999</v>
      </c>
      <c r="D722" s="28">
        <v>2049.07045833333</v>
      </c>
      <c r="E722" s="30">
        <f t="shared" si="0"/>
        <v>12</v>
      </c>
      <c r="F722" s="30" t="s">
        <v>63</v>
      </c>
      <c r="G722" s="31"/>
    </row>
    <row r="723" spans="1:7" ht="14.25" customHeight="1" x14ac:dyDescent="0.2">
      <c r="A723" s="27">
        <v>42000</v>
      </c>
      <c r="B723" s="28">
        <v>1898.9733333333299</v>
      </c>
      <c r="C723" s="29">
        <v>49.396249999999903</v>
      </c>
      <c r="D723" s="28">
        <v>1898.9733333333299</v>
      </c>
      <c r="E723" s="30">
        <f t="shared" si="0"/>
        <v>12</v>
      </c>
      <c r="F723" s="30" t="s">
        <v>63</v>
      </c>
      <c r="G723" s="31"/>
    </row>
    <row r="724" spans="1:7" ht="14.25" customHeight="1" x14ac:dyDescent="0.2">
      <c r="A724" s="27">
        <v>42000.5</v>
      </c>
      <c r="B724" s="28">
        <v>2160.0101249999998</v>
      </c>
      <c r="C724" s="29">
        <v>41.455833333333302</v>
      </c>
      <c r="D724" s="28">
        <v>2160.0101249999998</v>
      </c>
      <c r="E724" s="30">
        <f t="shared" si="0"/>
        <v>12</v>
      </c>
      <c r="F724" s="30" t="s">
        <v>63</v>
      </c>
      <c r="G724" s="31"/>
    </row>
    <row r="725" spans="1:7" ht="14.25" customHeight="1" x14ac:dyDescent="0.2">
      <c r="A725" s="27">
        <v>42001</v>
      </c>
      <c r="B725" s="28">
        <v>1749.8718636363601</v>
      </c>
      <c r="C725" s="29">
        <v>33.367727272727201</v>
      </c>
      <c r="D725" s="28">
        <v>1749.8718636363601</v>
      </c>
      <c r="E725" s="30">
        <f t="shared" si="0"/>
        <v>12</v>
      </c>
      <c r="F725" s="30" t="s">
        <v>63</v>
      </c>
      <c r="G725" s="31"/>
    </row>
    <row r="726" spans="1:7" ht="14.25" customHeight="1" x14ac:dyDescent="0.2">
      <c r="A726" s="27">
        <v>42001.5</v>
      </c>
      <c r="B726" s="28">
        <v>2125.4543749999998</v>
      </c>
      <c r="C726" s="29">
        <v>43.60125</v>
      </c>
      <c r="D726" s="28">
        <v>2125.4543749999998</v>
      </c>
      <c r="E726" s="30">
        <f t="shared" si="0"/>
        <v>12</v>
      </c>
      <c r="F726" s="30" t="s">
        <v>63</v>
      </c>
      <c r="G726" s="31"/>
    </row>
    <row r="727" spans="1:7" ht="14.25" customHeight="1" x14ac:dyDescent="0.2">
      <c r="A727" s="27">
        <v>42002</v>
      </c>
      <c r="B727" s="28">
        <v>1779.80779166666</v>
      </c>
      <c r="C727" s="29">
        <v>45.102083333333297</v>
      </c>
      <c r="D727" s="28">
        <v>1779.80779166666</v>
      </c>
      <c r="E727" s="30">
        <f t="shared" si="0"/>
        <v>12</v>
      </c>
      <c r="F727" s="30" t="s">
        <v>63</v>
      </c>
      <c r="G727" s="31"/>
    </row>
    <row r="728" spans="1:7" ht="14.25" customHeight="1" x14ac:dyDescent="0.2">
      <c r="A728" s="27">
        <v>42002.5</v>
      </c>
      <c r="B728" s="28">
        <v>2286.2164166666598</v>
      </c>
      <c r="C728" s="29">
        <v>48.505416666666598</v>
      </c>
      <c r="D728" s="28">
        <v>2286.2164166666598</v>
      </c>
      <c r="E728" s="30">
        <f t="shared" si="0"/>
        <v>12</v>
      </c>
      <c r="F728" s="30" t="s">
        <v>63</v>
      </c>
      <c r="G728" s="31"/>
    </row>
    <row r="729" spans="1:7" ht="14.25" customHeight="1" x14ac:dyDescent="0.2">
      <c r="A729" s="27">
        <v>42003</v>
      </c>
      <c r="B729" s="28">
        <v>1982.47729166666</v>
      </c>
      <c r="C729" s="29">
        <v>40.7454166666666</v>
      </c>
      <c r="D729" s="28">
        <v>1982.47729166666</v>
      </c>
      <c r="E729" s="30">
        <f t="shared" si="0"/>
        <v>12</v>
      </c>
      <c r="F729" s="30" t="s">
        <v>63</v>
      </c>
      <c r="G729" s="31"/>
    </row>
    <row r="730" spans="1:7" ht="14.25" customHeight="1" x14ac:dyDescent="0.2">
      <c r="A730" s="27">
        <v>42003.5</v>
      </c>
      <c r="B730" s="28">
        <v>2385.11704166666</v>
      </c>
      <c r="C730" s="29">
        <v>52.2662499999999</v>
      </c>
      <c r="D730" s="28">
        <v>2385.11704166666</v>
      </c>
      <c r="E730" s="30">
        <f t="shared" si="0"/>
        <v>12</v>
      </c>
      <c r="F730" s="30" t="s">
        <v>63</v>
      </c>
      <c r="G730" s="31"/>
    </row>
    <row r="731" spans="1:7" ht="14.25" customHeight="1" x14ac:dyDescent="0.2">
      <c r="A731" s="27">
        <v>42004</v>
      </c>
      <c r="B731" s="28">
        <v>1959.6472916666601</v>
      </c>
      <c r="C731" s="29">
        <v>44.889583333333299</v>
      </c>
      <c r="D731" s="28">
        <v>1959.6472916666601</v>
      </c>
      <c r="E731" s="30">
        <f t="shared" si="0"/>
        <v>12</v>
      </c>
      <c r="F731" s="30" t="s">
        <v>63</v>
      </c>
      <c r="G731" s="31"/>
    </row>
    <row r="732" spans="1:7" ht="14.25" customHeight="1" x14ac:dyDescent="0.2">
      <c r="A732" s="27">
        <v>42004.5</v>
      </c>
      <c r="B732" s="28">
        <v>2134.0819999999999</v>
      </c>
      <c r="C732" s="29">
        <v>42.499583333333298</v>
      </c>
      <c r="D732" s="28">
        <v>2134.0819999999999</v>
      </c>
      <c r="E732" s="30">
        <f t="shared" si="0"/>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abSelected="1" topLeftCell="A43" workbookViewId="0">
      <selection activeCell="A55" sqref="A55"/>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163" t="s">
        <v>70</v>
      </c>
      <c r="B6" s="164"/>
      <c r="C6" s="164"/>
      <c r="D6" s="164"/>
      <c r="E6" s="164"/>
      <c r="F6" s="164"/>
      <c r="G6" s="164"/>
      <c r="H6" s="164"/>
      <c r="I6" s="164"/>
      <c r="J6" s="164"/>
      <c r="K6" s="164"/>
      <c r="L6" s="164"/>
      <c r="M6" s="164"/>
      <c r="N6" s="164"/>
      <c r="O6" s="164"/>
      <c r="P6" s="7"/>
      <c r="Q6" s="7"/>
      <c r="R6" s="7"/>
      <c r="S6" s="7"/>
      <c r="T6" s="7"/>
      <c r="U6" s="7"/>
      <c r="V6" s="7"/>
      <c r="W6" s="7"/>
      <c r="X6" s="7"/>
      <c r="Y6" s="7"/>
      <c r="Z6" s="7"/>
    </row>
    <row r="7" spans="1:29" ht="18.75" customHeight="1" x14ac:dyDescent="0.2">
      <c r="A7" s="163" t="s">
        <v>71</v>
      </c>
      <c r="B7" s="164"/>
      <c r="C7" s="164"/>
      <c r="D7" s="164"/>
      <c r="E7" s="164"/>
      <c r="F7" s="164"/>
      <c r="G7" s="164"/>
      <c r="H7" s="164"/>
      <c r="I7" s="164"/>
      <c r="J7" s="164"/>
      <c r="K7" s="164"/>
      <c r="L7" s="164"/>
      <c r="M7" s="164"/>
      <c r="N7" s="164"/>
      <c r="O7" s="164"/>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165" t="s">
        <v>75</v>
      </c>
      <c r="B11" s="161"/>
      <c r="C11" s="161"/>
      <c r="D11" s="161"/>
      <c r="E11" s="161"/>
      <c r="F11" s="161"/>
      <c r="G11" s="161"/>
      <c r="H11" s="161"/>
      <c r="I11" s="161"/>
      <c r="J11" s="161"/>
      <c r="K11" s="161"/>
      <c r="L11" s="161"/>
      <c r="M11" s="161"/>
      <c r="N11" s="161"/>
      <c r="O11" s="161"/>
      <c r="P11" s="161"/>
      <c r="Q11" s="161"/>
      <c r="R11" s="161"/>
      <c r="S11" s="161"/>
      <c r="T11" s="161"/>
      <c r="U11" s="161"/>
      <c r="V11" s="161"/>
      <c r="W11" s="162"/>
      <c r="X11" s="35"/>
      <c r="Y11" s="35"/>
      <c r="Z11" s="35"/>
    </row>
    <row r="12" spans="1:29" ht="23.25" customHeight="1" x14ac:dyDescent="0.2">
      <c r="A12" s="165" t="s">
        <v>76</v>
      </c>
      <c r="B12" s="161"/>
      <c r="C12" s="161"/>
      <c r="D12" s="161"/>
      <c r="E12" s="161"/>
      <c r="F12" s="161"/>
      <c r="G12" s="161"/>
      <c r="H12" s="161"/>
      <c r="I12" s="161"/>
      <c r="J12" s="161"/>
      <c r="K12" s="161"/>
      <c r="L12" s="161"/>
      <c r="M12" s="161"/>
      <c r="N12" s="161"/>
      <c r="O12" s="161"/>
      <c r="P12" s="161"/>
      <c r="Q12" s="161"/>
      <c r="R12" s="161"/>
      <c r="S12" s="161"/>
      <c r="T12" s="161"/>
      <c r="U12" s="161"/>
      <c r="V12" s="161"/>
      <c r="W12" s="162"/>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249</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165" t="s">
        <v>86</v>
      </c>
      <c r="B26" s="161"/>
      <c r="C26" s="161"/>
      <c r="D26" s="161"/>
      <c r="E26" s="161"/>
      <c r="F26" s="161"/>
      <c r="G26" s="161"/>
      <c r="H26" s="161"/>
      <c r="I26" s="161"/>
      <c r="J26" s="161"/>
      <c r="K26" s="161"/>
      <c r="L26" s="161"/>
      <c r="M26" s="161"/>
      <c r="N26" s="161"/>
      <c r="O26" s="161"/>
      <c r="P26" s="161"/>
      <c r="Q26" s="161"/>
      <c r="R26" s="161"/>
      <c r="S26" s="161"/>
      <c r="T26" s="161"/>
      <c r="U26" s="161"/>
      <c r="V26" s="162"/>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165"/>
      <c r="B27" s="161"/>
      <c r="C27" s="161"/>
      <c r="D27" s="161"/>
      <c r="E27" s="161"/>
      <c r="F27" s="161"/>
      <c r="G27" s="161"/>
      <c r="H27" s="161"/>
      <c r="I27" s="161"/>
      <c r="J27" s="161"/>
      <c r="K27" s="161"/>
      <c r="L27" s="161"/>
      <c r="M27" s="161"/>
      <c r="N27" s="161"/>
      <c r="O27" s="161"/>
      <c r="P27" s="161"/>
      <c r="Q27" s="161"/>
      <c r="R27" s="161"/>
      <c r="S27" s="161"/>
      <c r="T27" s="161"/>
      <c r="U27" s="161"/>
      <c r="V27" s="161"/>
      <c r="W27" s="162"/>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87</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88</v>
      </c>
      <c r="B29" s="37"/>
      <c r="C29" s="37"/>
      <c r="D29" s="37"/>
      <c r="E29" s="36" t="s">
        <v>251</v>
      </c>
      <c r="F29" s="48"/>
      <c r="G29" s="48"/>
      <c r="H29" s="48"/>
      <c r="I29" s="48"/>
      <c r="J29" s="48"/>
      <c r="K29" s="36" t="s">
        <v>252</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89</v>
      </c>
      <c r="B39" s="16"/>
      <c r="C39" s="16"/>
      <c r="D39" s="16"/>
      <c r="E39" s="34" t="s">
        <v>89</v>
      </c>
      <c r="F39" s="44"/>
      <c r="G39" s="44"/>
      <c r="H39" s="44"/>
      <c r="I39" s="44"/>
      <c r="J39" s="34" t="s">
        <v>89</v>
      </c>
      <c r="K39" s="44"/>
      <c r="L39" s="44"/>
      <c r="M39" s="44"/>
      <c r="N39" s="44"/>
      <c r="O39" s="44"/>
      <c r="P39" s="44"/>
      <c r="Q39" s="44"/>
      <c r="R39" s="44"/>
      <c r="S39" s="30"/>
      <c r="T39" s="30"/>
      <c r="U39" s="30"/>
      <c r="V39" s="30"/>
      <c r="W39" s="30"/>
      <c r="X39" s="30"/>
      <c r="Y39" s="30"/>
      <c r="Z39" s="30"/>
    </row>
    <row r="40" spans="1:65" ht="63" customHeight="1" x14ac:dyDescent="0.2">
      <c r="A40" s="160" t="s">
        <v>250</v>
      </c>
      <c r="B40" s="160"/>
      <c r="C40" s="160"/>
      <c r="D40" s="16"/>
      <c r="E40" s="160" t="s">
        <v>250</v>
      </c>
      <c r="F40" s="161"/>
      <c r="G40" s="161"/>
      <c r="H40" s="162"/>
      <c r="I40" s="44"/>
      <c r="J40" s="160" t="s">
        <v>253</v>
      </c>
      <c r="K40" s="161"/>
      <c r="L40" s="161"/>
      <c r="M40" s="161"/>
      <c r="N40" s="162"/>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165" t="s">
        <v>90</v>
      </c>
      <c r="B42" s="161"/>
      <c r="C42" s="161"/>
      <c r="D42" s="161"/>
      <c r="E42" s="161"/>
      <c r="F42" s="161"/>
      <c r="G42" s="161"/>
      <c r="H42" s="161"/>
      <c r="I42" s="161"/>
      <c r="J42" s="161"/>
      <c r="K42" s="161"/>
      <c r="L42" s="161"/>
      <c r="M42" s="161"/>
      <c r="N42" s="161"/>
      <c r="O42" s="161"/>
      <c r="P42" s="161"/>
      <c r="Q42" s="161"/>
      <c r="R42" s="161"/>
      <c r="S42" s="161"/>
      <c r="T42" s="161"/>
      <c r="U42" s="161"/>
      <c r="V42" s="162"/>
      <c r="W42" s="52"/>
      <c r="X42" s="53"/>
      <c r="Y42" s="53"/>
      <c r="Z42" s="53"/>
    </row>
    <row r="43" spans="1:65" ht="27.75" customHeight="1" x14ac:dyDescent="0.2">
      <c r="A43" s="36" t="s">
        <v>91</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88</v>
      </c>
      <c r="B44" s="37"/>
      <c r="C44" s="37"/>
      <c r="D44" s="37"/>
      <c r="E44" s="36" t="s">
        <v>251</v>
      </c>
      <c r="F44" s="48"/>
      <c r="G44" s="48"/>
      <c r="H44" s="48"/>
      <c r="I44" s="48"/>
      <c r="J44" s="48"/>
      <c r="K44" s="36" t="s">
        <v>252</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89</v>
      </c>
      <c r="B56" s="16"/>
      <c r="C56" s="16"/>
      <c r="D56" s="16"/>
      <c r="E56" s="34" t="s">
        <v>89</v>
      </c>
      <c r="F56" s="44"/>
      <c r="G56" s="44"/>
      <c r="H56" s="44"/>
      <c r="I56" s="44"/>
      <c r="J56" s="34" t="s">
        <v>89</v>
      </c>
      <c r="K56" s="44"/>
      <c r="L56" s="44"/>
      <c r="M56" s="44"/>
      <c r="N56" s="44"/>
      <c r="O56" s="44"/>
      <c r="P56" s="44"/>
      <c r="Q56" s="44"/>
      <c r="R56" s="44"/>
      <c r="S56" s="30"/>
      <c r="T56" s="30"/>
      <c r="U56" s="30"/>
      <c r="V56" s="30"/>
      <c r="W56" s="30"/>
      <c r="X56" s="30"/>
      <c r="Y56" s="30"/>
      <c r="Z56" s="30"/>
    </row>
    <row r="57" spans="1:26" ht="99" customHeight="1" x14ac:dyDescent="0.2">
      <c r="A57" s="160" t="s">
        <v>250</v>
      </c>
      <c r="B57" s="160"/>
      <c r="C57" s="160"/>
      <c r="D57" s="16"/>
      <c r="E57" s="160" t="s">
        <v>250</v>
      </c>
      <c r="F57" s="161"/>
      <c r="G57" s="161"/>
      <c r="H57" s="162"/>
      <c r="I57" s="44"/>
      <c r="J57" s="160" t="s">
        <v>253</v>
      </c>
      <c r="K57" s="161"/>
      <c r="L57" s="161"/>
      <c r="M57" s="161"/>
      <c r="N57" s="162"/>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27:W27"/>
    <mergeCell ref="A40:C40"/>
    <mergeCell ref="A42:V42"/>
    <mergeCell ref="A6:O6"/>
    <mergeCell ref="A7:O7"/>
    <mergeCell ref="A11:W11"/>
    <mergeCell ref="A12:W12"/>
    <mergeCell ref="A26:V26"/>
    <mergeCell ref="E40:H40"/>
    <mergeCell ref="J40:N40"/>
    <mergeCell ref="A57:C57"/>
    <mergeCell ref="E57:H57"/>
    <mergeCell ref="J57:N57"/>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217" workbookViewId="0">
      <selection activeCell="H261" sqref="H261"/>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17" width="13.5" customWidth="1"/>
    <col min="18" max="18" width="14.5" customWidth="1"/>
    <col min="19" max="19" width="14.6640625" customWidth="1"/>
    <col min="20" max="20" width="16.5" customWidth="1"/>
    <col min="21" max="38" width="8.6640625" customWidth="1"/>
  </cols>
  <sheetData>
    <row r="1" spans="1:38" ht="14.25" customHeight="1" x14ac:dyDescent="0.2">
      <c r="A1" s="32" t="s">
        <v>92</v>
      </c>
      <c r="B1" s="33"/>
      <c r="E1" s="17"/>
      <c r="F1" s="7"/>
      <c r="G1" s="7"/>
      <c r="H1" s="7"/>
      <c r="I1" s="7"/>
      <c r="J1" s="7"/>
      <c r="K1" s="7"/>
      <c r="L1" s="7"/>
      <c r="M1" s="7"/>
      <c r="N1" s="7"/>
      <c r="O1" s="7"/>
      <c r="P1" s="7"/>
      <c r="Q1" s="7"/>
      <c r="R1" s="7"/>
    </row>
    <row r="2" spans="1:38" ht="14.25" customHeight="1" x14ac:dyDescent="0.2">
      <c r="A2" s="7" t="s">
        <v>93</v>
      </c>
      <c r="B2" s="7"/>
      <c r="E2" s="17"/>
      <c r="F2" s="7"/>
      <c r="G2" s="7"/>
      <c r="H2" s="7"/>
      <c r="I2" s="7"/>
      <c r="J2" s="7"/>
      <c r="K2" s="7"/>
      <c r="L2" s="7"/>
      <c r="M2" s="7"/>
      <c r="N2" s="7"/>
      <c r="O2" s="7"/>
      <c r="P2" s="7"/>
      <c r="Q2" s="7"/>
      <c r="R2" s="7"/>
    </row>
    <row r="3" spans="1:38" ht="14.25" customHeight="1" x14ac:dyDescent="0.2">
      <c r="A3" s="7" t="s">
        <v>94</v>
      </c>
      <c r="B3" s="7"/>
      <c r="E3" s="17"/>
      <c r="F3" s="7"/>
      <c r="G3" s="7"/>
      <c r="H3" s="7"/>
      <c r="I3" s="7"/>
      <c r="J3" s="7"/>
      <c r="K3" s="7"/>
      <c r="L3" s="7"/>
      <c r="M3" s="7"/>
      <c r="N3" s="7"/>
      <c r="O3" s="7"/>
      <c r="P3" s="7"/>
      <c r="Q3" s="7"/>
      <c r="R3" s="7"/>
    </row>
    <row r="4" spans="1:38" ht="41.25" customHeight="1" x14ac:dyDescent="0.2">
      <c r="A4" s="166" t="s">
        <v>95</v>
      </c>
      <c r="B4" s="164"/>
      <c r="C4" s="164"/>
      <c r="D4" s="164"/>
      <c r="E4" s="164"/>
      <c r="F4" s="164"/>
      <c r="G4" s="164"/>
      <c r="H4" s="164"/>
      <c r="I4" s="164"/>
      <c r="J4" s="164"/>
      <c r="K4" s="164"/>
      <c r="L4" s="164"/>
      <c r="M4" s="164"/>
      <c r="N4" s="164"/>
      <c r="O4" s="164"/>
      <c r="P4" s="7"/>
      <c r="Q4" s="7"/>
      <c r="R4" s="7"/>
    </row>
    <row r="5" spans="1:38" ht="27" customHeight="1" x14ac:dyDescent="0.2">
      <c r="A5" s="163" t="s">
        <v>96</v>
      </c>
      <c r="B5" s="164"/>
      <c r="C5" s="164"/>
      <c r="D5" s="164"/>
      <c r="E5" s="164"/>
      <c r="F5" s="164"/>
      <c r="G5" s="164"/>
      <c r="H5" s="164"/>
      <c r="I5" s="164"/>
      <c r="J5" s="164"/>
      <c r="K5" s="164"/>
      <c r="L5" s="164"/>
      <c r="M5" s="164"/>
      <c r="N5" s="164"/>
      <c r="O5" s="164"/>
      <c r="P5" s="164"/>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67" t="s">
        <v>97</v>
      </c>
      <c r="B8" s="161"/>
      <c r="C8" s="161"/>
      <c r="D8" s="161"/>
      <c r="E8" s="161"/>
      <c r="F8" s="161"/>
      <c r="G8" s="161"/>
      <c r="H8" s="161"/>
      <c r="I8" s="161"/>
      <c r="J8" s="161"/>
      <c r="K8" s="161"/>
      <c r="L8" s="161"/>
      <c r="M8" s="161"/>
      <c r="N8" s="161"/>
      <c r="O8" s="161"/>
      <c r="P8" s="161"/>
      <c r="Q8" s="161"/>
      <c r="R8" s="161"/>
      <c r="S8" s="161"/>
      <c r="T8" s="161"/>
      <c r="U8" s="161"/>
      <c r="V8" s="162"/>
      <c r="W8" s="55"/>
    </row>
    <row r="9" spans="1:38" ht="14.25" customHeight="1" x14ac:dyDescent="0.2">
      <c r="A9" s="167" t="s">
        <v>98</v>
      </c>
      <c r="B9" s="161"/>
      <c r="C9" s="161"/>
      <c r="D9" s="161"/>
      <c r="E9" s="161"/>
      <c r="F9" s="161"/>
      <c r="G9" s="161"/>
      <c r="H9" s="161"/>
      <c r="I9" s="161"/>
      <c r="J9" s="161"/>
      <c r="K9" s="161"/>
      <c r="L9" s="161"/>
      <c r="M9" s="161"/>
      <c r="N9" s="161"/>
      <c r="O9" s="161"/>
      <c r="P9" s="161"/>
      <c r="Q9" s="161"/>
      <c r="R9" s="161"/>
      <c r="S9" s="161"/>
      <c r="T9" s="161"/>
      <c r="U9" s="161"/>
      <c r="V9" s="161"/>
      <c r="W9" s="162"/>
    </row>
    <row r="10" spans="1:38" ht="14.25" customHeight="1" x14ac:dyDescent="0.2">
      <c r="A10" s="37" t="s">
        <v>2</v>
      </c>
      <c r="B10" s="37" t="s">
        <v>6</v>
      </c>
      <c r="C10" s="37" t="s">
        <v>99</v>
      </c>
      <c r="D10" s="37" t="s">
        <v>45</v>
      </c>
      <c r="E10" s="37" t="s">
        <v>100</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101</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61"/>
      <c r="H13" s="61"/>
      <c r="I13" s="61"/>
      <c r="J13" s="61"/>
      <c r="K13" s="61"/>
      <c r="L13" s="61"/>
      <c r="M13" s="61"/>
      <c r="N13" s="61"/>
      <c r="O13" s="61"/>
      <c r="P13" s="61"/>
      <c r="Q13" s="61"/>
      <c r="R13" s="61"/>
      <c r="S13" s="61"/>
      <c r="T13" s="30"/>
      <c r="U13" s="30"/>
      <c r="V13" s="30"/>
      <c r="W13" s="30"/>
    </row>
    <row r="14" spans="1:38" ht="14.25" customHeight="1" x14ac:dyDescent="0.2">
      <c r="A14" s="16" t="s">
        <v>32</v>
      </c>
      <c r="B14" s="16" t="s">
        <v>34</v>
      </c>
      <c r="C14" s="16" t="s">
        <v>44</v>
      </c>
      <c r="D14" s="16" t="s">
        <v>48</v>
      </c>
      <c r="E14" s="16" t="s">
        <v>49</v>
      </c>
      <c r="F14" s="60"/>
      <c r="G14" s="61"/>
      <c r="H14" s="61"/>
      <c r="I14" s="61"/>
      <c r="J14" s="61"/>
      <c r="K14" s="61"/>
      <c r="L14" s="61"/>
      <c r="M14" s="61"/>
      <c r="N14" s="61"/>
      <c r="O14" s="61"/>
      <c r="P14" s="61"/>
      <c r="Q14" s="61"/>
      <c r="R14" s="61"/>
      <c r="S14" s="61"/>
      <c r="T14" s="30"/>
      <c r="U14" s="30"/>
      <c r="V14" s="30"/>
      <c r="W14" s="30"/>
    </row>
    <row r="15" spans="1:38" ht="14.25" customHeight="1" x14ac:dyDescent="0.2">
      <c r="A15" s="16" t="s">
        <v>32</v>
      </c>
      <c r="B15" s="16" t="s">
        <v>34</v>
      </c>
      <c r="C15" s="16" t="s">
        <v>44</v>
      </c>
      <c r="D15" s="16" t="s">
        <v>48</v>
      </c>
      <c r="E15" s="16" t="s">
        <v>50</v>
      </c>
      <c r="F15" s="60"/>
      <c r="G15" s="61"/>
      <c r="H15" s="61"/>
      <c r="I15" s="61"/>
      <c r="J15" s="61"/>
      <c r="K15" s="61"/>
      <c r="L15" s="61"/>
      <c r="M15" s="61"/>
      <c r="N15" s="61"/>
      <c r="O15" s="61"/>
      <c r="P15" s="61"/>
      <c r="Q15" s="61"/>
      <c r="R15" s="61"/>
      <c r="S15" s="61"/>
      <c r="T15" s="30"/>
      <c r="U15" s="30"/>
      <c r="V15" s="30"/>
      <c r="W15" s="30"/>
    </row>
    <row r="16" spans="1:38" ht="14.25" customHeight="1" x14ac:dyDescent="0.2">
      <c r="A16" s="16" t="s">
        <v>32</v>
      </c>
      <c r="B16" s="16" t="s">
        <v>34</v>
      </c>
      <c r="C16" s="16" t="s">
        <v>44</v>
      </c>
      <c r="D16" s="16" t="s">
        <v>51</v>
      </c>
      <c r="E16" s="16" t="s">
        <v>52</v>
      </c>
      <c r="F16" s="60"/>
      <c r="G16" s="61"/>
      <c r="H16" s="61"/>
      <c r="I16" s="61"/>
      <c r="J16" s="61"/>
      <c r="K16" s="61"/>
      <c r="L16" s="61"/>
      <c r="M16" s="61"/>
      <c r="N16" s="61"/>
      <c r="O16" s="61"/>
      <c r="P16" s="61"/>
      <c r="Q16" s="61"/>
      <c r="R16" s="61"/>
      <c r="S16" s="61"/>
      <c r="T16" s="30"/>
      <c r="U16" s="30"/>
      <c r="V16" s="30"/>
      <c r="W16" s="30"/>
    </row>
    <row r="17" spans="1:38" ht="14.25" customHeight="1" x14ac:dyDescent="0.2">
      <c r="A17" s="16" t="s">
        <v>32</v>
      </c>
      <c r="B17" s="16" t="s">
        <v>34</v>
      </c>
      <c r="C17" s="16" t="s">
        <v>44</v>
      </c>
      <c r="D17" s="16" t="s">
        <v>51</v>
      </c>
      <c r="E17" s="16" t="s">
        <v>53</v>
      </c>
      <c r="F17" s="60"/>
      <c r="G17" s="61"/>
      <c r="H17" s="61"/>
      <c r="I17" s="61"/>
      <c r="J17" s="61"/>
      <c r="K17" s="61"/>
      <c r="L17" s="61"/>
      <c r="M17" s="61"/>
      <c r="N17" s="61"/>
      <c r="O17" s="61"/>
      <c r="P17" s="61"/>
      <c r="Q17" s="61"/>
      <c r="R17" s="61"/>
      <c r="S17" s="61"/>
      <c r="T17" s="30"/>
      <c r="U17" s="30"/>
      <c r="V17" s="30"/>
      <c r="W17" s="30"/>
    </row>
    <row r="18" spans="1:38" ht="14.25" customHeight="1" x14ac:dyDescent="0.2">
      <c r="A18" s="16" t="s">
        <v>32</v>
      </c>
      <c r="B18" s="16" t="s">
        <v>34</v>
      </c>
      <c r="C18" s="16" t="s">
        <v>44</v>
      </c>
      <c r="D18" s="16" t="s">
        <v>51</v>
      </c>
      <c r="E18" s="16" t="s">
        <v>54</v>
      </c>
      <c r="F18" s="60"/>
      <c r="G18" s="61"/>
      <c r="H18" s="61"/>
      <c r="I18" s="61"/>
      <c r="J18" s="61"/>
      <c r="K18" s="61"/>
      <c r="L18" s="61"/>
      <c r="M18" s="61"/>
      <c r="N18" s="61"/>
      <c r="O18" s="61"/>
      <c r="P18" s="61"/>
      <c r="Q18" s="61"/>
      <c r="R18" s="61"/>
      <c r="S18" s="61"/>
      <c r="T18" s="30"/>
      <c r="U18" s="30"/>
      <c r="V18" s="30"/>
      <c r="W18" s="30"/>
      <c r="X18" s="17"/>
      <c r="Y18" s="17"/>
      <c r="Z18" s="17"/>
      <c r="AA18" s="17"/>
      <c r="AB18" s="17"/>
      <c r="AC18" s="17"/>
      <c r="AD18" s="17"/>
      <c r="AE18" s="17"/>
      <c r="AF18" s="17"/>
      <c r="AG18" s="17"/>
      <c r="AH18" s="17"/>
      <c r="AI18" s="17"/>
      <c r="AJ18" s="17"/>
      <c r="AK18" s="17"/>
      <c r="AL18" s="17"/>
    </row>
    <row r="19" spans="1:38" ht="14.25" customHeight="1" x14ac:dyDescent="0.2">
      <c r="A19" s="16" t="s">
        <v>32</v>
      </c>
      <c r="B19" s="16" t="s">
        <v>34</v>
      </c>
      <c r="C19" s="16" t="s">
        <v>44</v>
      </c>
      <c r="D19" s="16" t="s">
        <v>51</v>
      </c>
      <c r="E19" s="16" t="s">
        <v>55</v>
      </c>
      <c r="F19" s="60"/>
      <c r="G19" s="61"/>
      <c r="H19" s="61"/>
      <c r="I19" s="61"/>
      <c r="J19" s="61"/>
      <c r="K19" s="61"/>
      <c r="L19" s="61"/>
      <c r="M19" s="61"/>
      <c r="N19" s="61"/>
      <c r="O19" s="61"/>
      <c r="P19" s="61"/>
      <c r="Q19" s="61"/>
      <c r="R19" s="61"/>
      <c r="S19" s="61"/>
      <c r="T19" s="30"/>
      <c r="U19" s="30"/>
      <c r="V19" s="30"/>
      <c r="W19" s="30"/>
      <c r="X19" s="17"/>
      <c r="Y19" s="17"/>
      <c r="Z19" s="17"/>
      <c r="AA19" s="17"/>
      <c r="AB19" s="17"/>
      <c r="AC19" s="17"/>
      <c r="AD19" s="17"/>
      <c r="AE19" s="17"/>
      <c r="AF19" s="17"/>
      <c r="AG19" s="17"/>
      <c r="AH19" s="17"/>
      <c r="AI19" s="17"/>
      <c r="AJ19" s="17"/>
      <c r="AK19" s="17"/>
      <c r="AL19" s="17"/>
    </row>
    <row r="20" spans="1:38" ht="14.25" customHeight="1" x14ac:dyDescent="0.2">
      <c r="A20" s="16" t="s">
        <v>32</v>
      </c>
      <c r="B20" s="16" t="s">
        <v>34</v>
      </c>
      <c r="C20" s="16" t="s">
        <v>44</v>
      </c>
      <c r="D20" s="16" t="s">
        <v>56</v>
      </c>
      <c r="E20" s="16" t="s">
        <v>57</v>
      </c>
      <c r="F20" s="62"/>
      <c r="G20" s="61"/>
      <c r="H20" s="61"/>
      <c r="I20" s="61"/>
      <c r="J20" s="61"/>
      <c r="K20" s="61"/>
      <c r="L20" s="61"/>
      <c r="M20" s="61"/>
      <c r="N20" s="61"/>
      <c r="O20" s="61"/>
      <c r="P20" s="61"/>
      <c r="Q20" s="61"/>
      <c r="R20" s="61"/>
      <c r="S20" s="61"/>
      <c r="T20" s="30"/>
      <c r="U20" s="30"/>
      <c r="V20" s="30"/>
      <c r="W20" s="30"/>
      <c r="X20" s="17"/>
      <c r="Y20" s="17"/>
      <c r="Z20" s="17"/>
      <c r="AA20" s="17"/>
      <c r="AB20" s="17"/>
      <c r="AC20" s="17"/>
      <c r="AD20" s="17"/>
      <c r="AE20" s="17"/>
      <c r="AF20" s="17"/>
      <c r="AG20" s="17"/>
      <c r="AH20" s="17"/>
      <c r="AI20" s="17"/>
      <c r="AJ20" s="17"/>
      <c r="AK20" s="17"/>
      <c r="AL20" s="17"/>
    </row>
    <row r="21" spans="1:38" ht="14.25" customHeight="1" x14ac:dyDescent="0.2">
      <c r="A21" s="16" t="s">
        <v>59</v>
      </c>
      <c r="B21" s="16" t="s">
        <v>34</v>
      </c>
      <c r="C21" s="16"/>
      <c r="D21" s="16"/>
      <c r="E21" s="16"/>
      <c r="F21" s="62"/>
      <c r="G21" s="15"/>
      <c r="H21" s="15"/>
      <c r="I21" s="15"/>
      <c r="J21" s="15"/>
      <c r="K21" s="15"/>
      <c r="L21" s="15"/>
      <c r="M21" s="15"/>
      <c r="N21" s="15"/>
      <c r="O21" s="15"/>
      <c r="P21" s="15"/>
      <c r="Q21" s="15"/>
      <c r="R21" s="15"/>
      <c r="S21" s="15"/>
      <c r="T21" s="30"/>
      <c r="U21" s="30"/>
      <c r="V21" s="30"/>
      <c r="W21" s="30"/>
      <c r="X21" s="17"/>
      <c r="Y21" s="17"/>
      <c r="Z21" s="17"/>
      <c r="AA21" s="17"/>
      <c r="AB21" s="17"/>
      <c r="AC21" s="17"/>
      <c r="AD21" s="17"/>
      <c r="AE21" s="17"/>
      <c r="AF21" s="17"/>
      <c r="AG21" s="17"/>
      <c r="AH21" s="17"/>
      <c r="AI21" s="17"/>
      <c r="AJ21" s="17"/>
      <c r="AK21" s="17"/>
      <c r="AL21" s="17"/>
    </row>
    <row r="22" spans="1:38" ht="14.25" customHeight="1" x14ac:dyDescent="0.2">
      <c r="A22" s="63"/>
      <c r="B22" s="64" t="s">
        <v>34</v>
      </c>
      <c r="C22" s="65"/>
      <c r="D22" s="65"/>
      <c r="E22" s="64" t="s">
        <v>102</v>
      </c>
      <c r="F22" s="65"/>
      <c r="G22" s="66"/>
      <c r="H22" s="66"/>
      <c r="I22" s="66"/>
      <c r="J22" s="66"/>
      <c r="K22" s="66"/>
      <c r="L22" s="66"/>
      <c r="M22" s="66"/>
      <c r="N22" s="66"/>
      <c r="O22" s="66"/>
      <c r="P22" s="66"/>
      <c r="Q22" s="66"/>
      <c r="R22" s="66"/>
      <c r="S22" s="66"/>
      <c r="T22" s="67"/>
      <c r="U22" s="67"/>
      <c r="V22" s="67"/>
      <c r="W22" s="67"/>
      <c r="X22" s="68"/>
      <c r="Y22" s="68"/>
      <c r="Z22" s="68"/>
      <c r="AA22" s="68"/>
      <c r="AB22" s="68"/>
      <c r="AC22" s="68"/>
      <c r="AD22" s="68"/>
      <c r="AE22" s="68"/>
      <c r="AF22" s="68"/>
      <c r="AG22" s="68"/>
      <c r="AH22" s="68"/>
      <c r="AI22" s="68"/>
      <c r="AJ22" s="68"/>
      <c r="AK22" s="68"/>
      <c r="AL22" s="68"/>
    </row>
    <row r="23" spans="1:38" ht="14.25" customHeight="1" x14ac:dyDescent="0.2">
      <c r="A23" s="39"/>
      <c r="B23" s="39"/>
      <c r="C23" s="39"/>
      <c r="D23" s="39"/>
      <c r="E23" s="39"/>
      <c r="F23" s="69"/>
      <c r="G23" s="69"/>
      <c r="H23" s="69"/>
      <c r="I23" s="69"/>
      <c r="J23" s="69"/>
      <c r="K23" s="69"/>
      <c r="L23" s="69"/>
      <c r="M23" s="69"/>
      <c r="N23" s="69"/>
      <c r="O23" s="69"/>
      <c r="P23" s="69"/>
      <c r="Q23" s="69"/>
      <c r="R23" s="57"/>
      <c r="S23" s="48"/>
      <c r="T23" s="48"/>
      <c r="U23" s="48"/>
      <c r="V23" s="48"/>
      <c r="W23" s="48"/>
      <c r="X23" s="17"/>
      <c r="Y23" s="17"/>
      <c r="Z23" s="17"/>
      <c r="AA23" s="17"/>
      <c r="AB23" s="17"/>
      <c r="AC23" s="17"/>
      <c r="AD23" s="17"/>
      <c r="AE23" s="17"/>
      <c r="AF23" s="17"/>
      <c r="AG23" s="17"/>
      <c r="AH23" s="17"/>
      <c r="AI23" s="17"/>
      <c r="AJ23" s="17"/>
      <c r="AK23" s="17"/>
      <c r="AL23" s="17"/>
    </row>
    <row r="24" spans="1:38" ht="14.25" customHeight="1" x14ac:dyDescent="0.2">
      <c r="A24" s="16" t="s">
        <v>32</v>
      </c>
      <c r="B24" s="16" t="s">
        <v>42</v>
      </c>
      <c r="C24" s="16" t="s">
        <v>44</v>
      </c>
      <c r="D24" s="16" t="s">
        <v>46</v>
      </c>
      <c r="E24" s="16" t="s">
        <v>47</v>
      </c>
      <c r="F24" s="60"/>
      <c r="G24" s="61"/>
      <c r="H24" s="61"/>
      <c r="I24" s="61"/>
      <c r="J24" s="61"/>
      <c r="K24" s="61"/>
      <c r="L24" s="61"/>
      <c r="M24" s="61"/>
      <c r="N24" s="61"/>
      <c r="O24" s="61"/>
      <c r="P24" s="61"/>
      <c r="Q24" s="61"/>
      <c r="R24" s="61"/>
      <c r="S24" s="61"/>
      <c r="T24" s="30"/>
      <c r="U24" s="30"/>
      <c r="V24" s="30"/>
      <c r="W24" s="30"/>
    </row>
    <row r="25" spans="1:38" ht="14.25" customHeight="1" x14ac:dyDescent="0.2">
      <c r="A25" s="16" t="s">
        <v>32</v>
      </c>
      <c r="B25" s="16" t="s">
        <v>42</v>
      </c>
      <c r="C25" s="16" t="s">
        <v>44</v>
      </c>
      <c r="D25" s="16" t="s">
        <v>48</v>
      </c>
      <c r="E25" s="16" t="s">
        <v>49</v>
      </c>
      <c r="F25" s="60"/>
      <c r="G25" s="61"/>
      <c r="H25" s="61"/>
      <c r="I25" s="61"/>
      <c r="J25" s="61"/>
      <c r="K25" s="61"/>
      <c r="L25" s="61"/>
      <c r="M25" s="61"/>
      <c r="N25" s="61"/>
      <c r="O25" s="61"/>
      <c r="P25" s="61"/>
      <c r="Q25" s="61"/>
      <c r="R25" s="61"/>
      <c r="S25" s="61"/>
      <c r="T25" s="30"/>
      <c r="U25" s="30"/>
      <c r="V25" s="30"/>
      <c r="W25" s="30"/>
    </row>
    <row r="26" spans="1:38" ht="14.25" customHeight="1" x14ac:dyDescent="0.2">
      <c r="A26" s="16" t="s">
        <v>32</v>
      </c>
      <c r="B26" s="16" t="s">
        <v>42</v>
      </c>
      <c r="C26" s="16" t="s">
        <v>44</v>
      </c>
      <c r="D26" s="16" t="s">
        <v>48</v>
      </c>
      <c r="E26" s="16" t="s">
        <v>50</v>
      </c>
      <c r="F26" s="60"/>
      <c r="G26" s="61"/>
      <c r="H26" s="61"/>
      <c r="I26" s="61"/>
      <c r="J26" s="61"/>
      <c r="K26" s="61"/>
      <c r="L26" s="61"/>
      <c r="M26" s="61"/>
      <c r="N26" s="61"/>
      <c r="O26" s="61"/>
      <c r="P26" s="61"/>
      <c r="Q26" s="61"/>
      <c r="R26" s="61"/>
      <c r="S26" s="61"/>
      <c r="T26" s="30"/>
      <c r="U26" s="30"/>
      <c r="V26" s="30"/>
      <c r="W26" s="30"/>
    </row>
    <row r="27" spans="1:38" ht="14.25" customHeight="1" x14ac:dyDescent="0.2">
      <c r="A27" s="16" t="s">
        <v>32</v>
      </c>
      <c r="B27" s="16" t="s">
        <v>42</v>
      </c>
      <c r="C27" s="16" t="s">
        <v>44</v>
      </c>
      <c r="D27" s="16" t="s">
        <v>51</v>
      </c>
      <c r="E27" s="16" t="s">
        <v>52</v>
      </c>
      <c r="F27" s="60"/>
      <c r="G27" s="61"/>
      <c r="H27" s="61"/>
      <c r="I27" s="61"/>
      <c r="J27" s="61"/>
      <c r="K27" s="61"/>
      <c r="L27" s="61"/>
      <c r="M27" s="61"/>
      <c r="N27" s="61"/>
      <c r="O27" s="61"/>
      <c r="P27" s="61"/>
      <c r="Q27" s="61"/>
      <c r="R27" s="61"/>
      <c r="S27" s="61"/>
      <c r="T27" s="30"/>
      <c r="U27" s="30"/>
      <c r="V27" s="30"/>
      <c r="W27" s="30"/>
    </row>
    <row r="28" spans="1:38" ht="14.25" customHeight="1" x14ac:dyDescent="0.2">
      <c r="A28" s="16" t="s">
        <v>32</v>
      </c>
      <c r="B28" s="16" t="s">
        <v>42</v>
      </c>
      <c r="C28" s="16" t="s">
        <v>44</v>
      </c>
      <c r="D28" s="16" t="s">
        <v>51</v>
      </c>
      <c r="E28" s="16" t="s">
        <v>53</v>
      </c>
      <c r="F28" s="60"/>
      <c r="G28" s="61"/>
      <c r="H28" s="61"/>
      <c r="I28" s="61"/>
      <c r="J28" s="61"/>
      <c r="K28" s="61"/>
      <c r="L28" s="61"/>
      <c r="M28" s="61"/>
      <c r="N28" s="61"/>
      <c r="O28" s="61"/>
      <c r="P28" s="61"/>
      <c r="Q28" s="61"/>
      <c r="R28" s="61"/>
      <c r="S28" s="61"/>
      <c r="T28" s="30"/>
      <c r="U28" s="30"/>
      <c r="V28" s="30"/>
      <c r="W28" s="30"/>
    </row>
    <row r="29" spans="1:38" ht="14.25" customHeight="1" x14ac:dyDescent="0.2">
      <c r="A29" s="16" t="s">
        <v>32</v>
      </c>
      <c r="B29" s="16" t="s">
        <v>42</v>
      </c>
      <c r="C29" s="16" t="s">
        <v>44</v>
      </c>
      <c r="D29" s="16" t="s">
        <v>51</v>
      </c>
      <c r="E29" s="16" t="s">
        <v>54</v>
      </c>
      <c r="F29" s="60"/>
      <c r="G29" s="61"/>
      <c r="H29" s="61"/>
      <c r="I29" s="61"/>
      <c r="J29" s="61"/>
      <c r="K29" s="61"/>
      <c r="L29" s="61"/>
      <c r="M29" s="61"/>
      <c r="N29" s="61"/>
      <c r="O29" s="61"/>
      <c r="P29" s="61"/>
      <c r="Q29" s="61"/>
      <c r="R29" s="61"/>
      <c r="S29" s="61"/>
      <c r="T29" s="30"/>
      <c r="U29" s="30"/>
      <c r="V29" s="30"/>
      <c r="W29" s="30"/>
      <c r="X29" s="17"/>
      <c r="Y29" s="17"/>
      <c r="Z29" s="17"/>
      <c r="AA29" s="17"/>
      <c r="AB29" s="17"/>
      <c r="AC29" s="17"/>
      <c r="AD29" s="17"/>
      <c r="AE29" s="17"/>
      <c r="AF29" s="17"/>
      <c r="AG29" s="17"/>
      <c r="AH29" s="17"/>
      <c r="AI29" s="17"/>
      <c r="AJ29" s="17"/>
      <c r="AK29" s="17"/>
      <c r="AL29" s="17"/>
    </row>
    <row r="30" spans="1:38" ht="14.25" customHeight="1" x14ac:dyDescent="0.2">
      <c r="A30" s="16" t="s">
        <v>32</v>
      </c>
      <c r="B30" s="16" t="s">
        <v>42</v>
      </c>
      <c r="C30" s="16" t="s">
        <v>44</v>
      </c>
      <c r="D30" s="16" t="s">
        <v>51</v>
      </c>
      <c r="E30" s="16" t="s">
        <v>55</v>
      </c>
      <c r="F30" s="60"/>
      <c r="G30" s="61"/>
      <c r="H30" s="61"/>
      <c r="I30" s="61"/>
      <c r="J30" s="61"/>
      <c r="K30" s="61"/>
      <c r="L30" s="61"/>
      <c r="M30" s="61"/>
      <c r="N30" s="61"/>
      <c r="O30" s="61"/>
      <c r="P30" s="61"/>
      <c r="Q30" s="61"/>
      <c r="R30" s="61"/>
      <c r="S30" s="61"/>
      <c r="T30" s="30"/>
      <c r="U30" s="30"/>
      <c r="V30" s="30"/>
      <c r="W30" s="30"/>
      <c r="X30" s="17"/>
      <c r="Y30" s="17"/>
      <c r="Z30" s="17"/>
      <c r="AA30" s="17"/>
      <c r="AB30" s="17"/>
      <c r="AC30" s="17"/>
      <c r="AD30" s="17"/>
      <c r="AE30" s="17"/>
      <c r="AF30" s="17"/>
      <c r="AG30" s="17"/>
      <c r="AH30" s="17"/>
      <c r="AI30" s="17"/>
      <c r="AJ30" s="17"/>
      <c r="AK30" s="17"/>
      <c r="AL30" s="17"/>
    </row>
    <row r="31" spans="1:38" ht="14.25" customHeight="1" x14ac:dyDescent="0.2">
      <c r="A31" s="16" t="s">
        <v>32</v>
      </c>
      <c r="B31" s="16" t="s">
        <v>42</v>
      </c>
      <c r="C31" s="16" t="s">
        <v>44</v>
      </c>
      <c r="D31" s="16" t="s">
        <v>56</v>
      </c>
      <c r="E31" s="16" t="s">
        <v>57</v>
      </c>
      <c r="F31" s="62"/>
      <c r="G31" s="61"/>
      <c r="H31" s="61"/>
      <c r="I31" s="61"/>
      <c r="J31" s="61"/>
      <c r="K31" s="61"/>
      <c r="L31" s="61"/>
      <c r="M31" s="61"/>
      <c r="N31" s="61"/>
      <c r="O31" s="61"/>
      <c r="P31" s="61"/>
      <c r="Q31" s="61"/>
      <c r="R31" s="61"/>
      <c r="S31" s="61"/>
      <c r="T31" s="30"/>
      <c r="U31" s="30"/>
      <c r="V31" s="30"/>
      <c r="W31" s="30"/>
      <c r="X31" s="17"/>
      <c r="Y31" s="17"/>
      <c r="Z31" s="17"/>
      <c r="AA31" s="17"/>
      <c r="AB31" s="17"/>
      <c r="AC31" s="17"/>
      <c r="AD31" s="17"/>
      <c r="AE31" s="17"/>
      <c r="AF31" s="17"/>
      <c r="AG31" s="17"/>
      <c r="AH31" s="17"/>
      <c r="AI31" s="17"/>
      <c r="AJ31" s="17"/>
      <c r="AK31" s="17"/>
      <c r="AL31" s="17"/>
    </row>
    <row r="32" spans="1:38" ht="14.25" customHeight="1" x14ac:dyDescent="0.2">
      <c r="A32" s="16" t="s">
        <v>59</v>
      </c>
      <c r="B32" s="16" t="s">
        <v>42</v>
      </c>
      <c r="C32" s="16"/>
      <c r="D32" s="16"/>
      <c r="E32" s="16"/>
      <c r="F32" s="62"/>
      <c r="G32" s="15"/>
      <c r="H32" s="15"/>
      <c r="I32" s="15"/>
      <c r="J32" s="15"/>
      <c r="K32" s="15"/>
      <c r="L32" s="15"/>
      <c r="M32" s="15"/>
      <c r="N32" s="15"/>
      <c r="O32" s="15"/>
      <c r="P32" s="15"/>
      <c r="Q32" s="15"/>
      <c r="R32" s="15"/>
      <c r="S32" s="15"/>
      <c r="T32" s="30"/>
      <c r="U32" s="30"/>
      <c r="V32" s="30"/>
      <c r="W32" s="30"/>
      <c r="X32" s="17"/>
      <c r="Y32" s="17"/>
      <c r="Z32" s="17"/>
      <c r="AA32" s="17"/>
      <c r="AB32" s="17"/>
      <c r="AC32" s="17"/>
      <c r="AD32" s="17"/>
      <c r="AE32" s="17"/>
      <c r="AF32" s="17"/>
      <c r="AG32" s="17"/>
      <c r="AH32" s="17"/>
      <c r="AI32" s="17"/>
      <c r="AJ32" s="17"/>
      <c r="AK32" s="17"/>
      <c r="AL32" s="17"/>
    </row>
    <row r="33" spans="1:38" ht="14.25" customHeight="1" x14ac:dyDescent="0.2">
      <c r="A33" s="63"/>
      <c r="B33" s="64"/>
      <c r="C33" s="65"/>
      <c r="D33" s="65"/>
      <c r="E33" s="64" t="s">
        <v>102</v>
      </c>
      <c r="F33" s="65"/>
      <c r="G33" s="66"/>
      <c r="H33" s="66"/>
      <c r="I33" s="66"/>
      <c r="J33" s="66"/>
      <c r="K33" s="66"/>
      <c r="L33" s="66"/>
      <c r="M33" s="66"/>
      <c r="N33" s="66"/>
      <c r="O33" s="66"/>
      <c r="P33" s="66"/>
      <c r="Q33" s="66"/>
      <c r="R33" s="66"/>
      <c r="S33" s="70"/>
      <c r="T33" s="67"/>
      <c r="U33" s="67"/>
      <c r="V33" s="67"/>
      <c r="W33" s="67"/>
      <c r="X33" s="68"/>
      <c r="Y33" s="68"/>
      <c r="Z33" s="68"/>
      <c r="AA33" s="68"/>
      <c r="AB33" s="68"/>
      <c r="AC33" s="68"/>
      <c r="AD33" s="68"/>
      <c r="AE33" s="68"/>
      <c r="AF33" s="68"/>
      <c r="AG33" s="68"/>
      <c r="AH33" s="68"/>
      <c r="AI33" s="68"/>
      <c r="AJ33" s="68"/>
      <c r="AK33" s="68"/>
      <c r="AL33" s="68"/>
    </row>
    <row r="34" spans="1:38" ht="14.25" customHeight="1" x14ac:dyDescent="0.2">
      <c r="A34" s="39"/>
      <c r="B34" s="39"/>
      <c r="C34" s="39"/>
      <c r="D34" s="39"/>
      <c r="E34" s="39"/>
      <c r="F34" s="69"/>
      <c r="G34" s="69"/>
      <c r="H34" s="69"/>
      <c r="I34" s="69"/>
      <c r="J34" s="69"/>
      <c r="K34" s="69"/>
      <c r="L34" s="69"/>
      <c r="M34" s="69"/>
      <c r="N34" s="69"/>
      <c r="O34" s="69"/>
      <c r="P34" s="69"/>
      <c r="Q34" s="69"/>
      <c r="R34" s="57"/>
      <c r="S34" s="48"/>
      <c r="T34" s="48"/>
      <c r="U34" s="48"/>
      <c r="V34" s="48"/>
      <c r="W34" s="48"/>
      <c r="X34" s="17"/>
      <c r="Y34" s="17"/>
      <c r="Z34" s="17"/>
      <c r="AA34" s="17"/>
      <c r="AB34" s="17"/>
      <c r="AC34" s="17"/>
      <c r="AD34" s="17"/>
      <c r="AE34" s="17"/>
      <c r="AF34" s="17"/>
      <c r="AG34" s="17"/>
      <c r="AH34" s="17"/>
      <c r="AI34" s="17"/>
      <c r="AJ34" s="17"/>
      <c r="AK34" s="17"/>
      <c r="AL34" s="17"/>
    </row>
    <row r="35" spans="1:38" ht="14.25" customHeight="1" x14ac:dyDescent="0.2">
      <c r="A35" s="16" t="s">
        <v>32</v>
      </c>
      <c r="B35" s="16" t="s">
        <v>43</v>
      </c>
      <c r="C35" s="16" t="s">
        <v>44</v>
      </c>
      <c r="D35" s="16" t="s">
        <v>46</v>
      </c>
      <c r="E35" s="16" t="s">
        <v>47</v>
      </c>
      <c r="F35" s="60"/>
      <c r="G35" s="61"/>
      <c r="H35" s="61"/>
      <c r="I35" s="61"/>
      <c r="J35" s="61"/>
      <c r="K35" s="61"/>
      <c r="L35" s="61"/>
      <c r="M35" s="61"/>
      <c r="N35" s="61"/>
      <c r="O35" s="61"/>
      <c r="P35" s="61"/>
      <c r="Q35" s="61"/>
      <c r="R35" s="61"/>
      <c r="S35" s="61"/>
      <c r="T35" s="30"/>
      <c r="U35" s="30"/>
      <c r="V35" s="30"/>
      <c r="W35" s="30"/>
    </row>
    <row r="36" spans="1:38" ht="14.25" customHeight="1" x14ac:dyDescent="0.2">
      <c r="A36" s="16" t="s">
        <v>32</v>
      </c>
      <c r="B36" s="16" t="s">
        <v>43</v>
      </c>
      <c r="C36" s="16" t="s">
        <v>44</v>
      </c>
      <c r="D36" s="16" t="s">
        <v>48</v>
      </c>
      <c r="E36" s="16" t="s">
        <v>49</v>
      </c>
      <c r="F36" s="60"/>
      <c r="G36" s="61"/>
      <c r="H36" s="61"/>
      <c r="I36" s="61"/>
      <c r="J36" s="61"/>
      <c r="K36" s="61"/>
      <c r="L36" s="61"/>
      <c r="M36" s="61"/>
      <c r="N36" s="61"/>
      <c r="O36" s="61"/>
      <c r="P36" s="61"/>
      <c r="Q36" s="61"/>
      <c r="R36" s="61"/>
      <c r="S36" s="61"/>
      <c r="T36" s="30"/>
      <c r="U36" s="30"/>
      <c r="V36" s="30"/>
      <c r="W36" s="30"/>
    </row>
    <row r="37" spans="1:38" ht="14.25" customHeight="1" x14ac:dyDescent="0.2">
      <c r="A37" s="16" t="s">
        <v>32</v>
      </c>
      <c r="B37" s="16" t="s">
        <v>43</v>
      </c>
      <c r="C37" s="16" t="s">
        <v>44</v>
      </c>
      <c r="D37" s="16" t="s">
        <v>48</v>
      </c>
      <c r="E37" s="16" t="s">
        <v>50</v>
      </c>
      <c r="F37" s="60"/>
      <c r="G37" s="61"/>
      <c r="H37" s="61"/>
      <c r="I37" s="61"/>
      <c r="J37" s="61"/>
      <c r="K37" s="61"/>
      <c r="L37" s="61"/>
      <c r="M37" s="61"/>
      <c r="N37" s="61"/>
      <c r="O37" s="61"/>
      <c r="P37" s="61"/>
      <c r="Q37" s="61"/>
      <c r="R37" s="61"/>
      <c r="S37" s="61"/>
      <c r="T37" s="30"/>
      <c r="U37" s="30"/>
      <c r="V37" s="30"/>
      <c r="W37" s="30"/>
    </row>
    <row r="38" spans="1:38" ht="14.25" customHeight="1" x14ac:dyDescent="0.2">
      <c r="A38" s="16" t="s">
        <v>32</v>
      </c>
      <c r="B38" s="16" t="s">
        <v>43</v>
      </c>
      <c r="C38" s="16" t="s">
        <v>44</v>
      </c>
      <c r="D38" s="16" t="s">
        <v>51</v>
      </c>
      <c r="E38" s="16" t="s">
        <v>52</v>
      </c>
      <c r="F38" s="60"/>
      <c r="G38" s="61"/>
      <c r="H38" s="61"/>
      <c r="I38" s="61"/>
      <c r="J38" s="61"/>
      <c r="K38" s="61"/>
      <c r="L38" s="61"/>
      <c r="M38" s="61"/>
      <c r="N38" s="61"/>
      <c r="O38" s="61"/>
      <c r="P38" s="61"/>
      <c r="Q38" s="61"/>
      <c r="R38" s="61"/>
      <c r="S38" s="61"/>
      <c r="T38" s="30"/>
      <c r="U38" s="30"/>
      <c r="V38" s="30"/>
      <c r="W38" s="30"/>
    </row>
    <row r="39" spans="1:38" ht="14.25" customHeight="1" x14ac:dyDescent="0.2">
      <c r="A39" s="16" t="s">
        <v>32</v>
      </c>
      <c r="B39" s="16" t="s">
        <v>43</v>
      </c>
      <c r="C39" s="16" t="s">
        <v>44</v>
      </c>
      <c r="D39" s="16" t="s">
        <v>51</v>
      </c>
      <c r="E39" s="16" t="s">
        <v>53</v>
      </c>
      <c r="F39" s="60"/>
      <c r="G39" s="61"/>
      <c r="H39" s="61"/>
      <c r="I39" s="61"/>
      <c r="J39" s="61"/>
      <c r="K39" s="61"/>
      <c r="L39" s="61"/>
      <c r="M39" s="61"/>
      <c r="N39" s="61"/>
      <c r="O39" s="61"/>
      <c r="P39" s="61"/>
      <c r="Q39" s="61"/>
      <c r="R39" s="61"/>
      <c r="S39" s="61"/>
      <c r="T39" s="30"/>
      <c r="U39" s="30"/>
      <c r="V39" s="30"/>
      <c r="W39" s="30"/>
    </row>
    <row r="40" spans="1:38" ht="14.25" customHeight="1" x14ac:dyDescent="0.2">
      <c r="A40" s="16" t="s">
        <v>32</v>
      </c>
      <c r="B40" s="16" t="s">
        <v>43</v>
      </c>
      <c r="C40" s="16" t="s">
        <v>44</v>
      </c>
      <c r="D40" s="16" t="s">
        <v>51</v>
      </c>
      <c r="E40" s="16" t="s">
        <v>54</v>
      </c>
      <c r="F40" s="60"/>
      <c r="G40" s="61"/>
      <c r="H40" s="61"/>
      <c r="I40" s="61"/>
      <c r="J40" s="61"/>
      <c r="K40" s="61"/>
      <c r="L40" s="61"/>
      <c r="M40" s="61"/>
      <c r="N40" s="61"/>
      <c r="O40" s="61"/>
      <c r="P40" s="61"/>
      <c r="Q40" s="61"/>
      <c r="R40" s="61"/>
      <c r="S40" s="61"/>
      <c r="T40" s="30"/>
      <c r="U40" s="30"/>
      <c r="V40" s="30"/>
      <c r="W40" s="30"/>
      <c r="X40" s="17"/>
      <c r="Y40" s="17"/>
      <c r="Z40" s="17"/>
      <c r="AA40" s="17"/>
      <c r="AB40" s="17"/>
      <c r="AC40" s="17"/>
      <c r="AD40" s="17"/>
      <c r="AE40" s="17"/>
      <c r="AF40" s="17"/>
      <c r="AG40" s="17"/>
      <c r="AH40" s="17"/>
      <c r="AI40" s="17"/>
      <c r="AJ40" s="17"/>
      <c r="AK40" s="17"/>
      <c r="AL40" s="17"/>
    </row>
    <row r="41" spans="1:38" ht="14.25" customHeight="1" x14ac:dyDescent="0.2">
      <c r="A41" s="16" t="s">
        <v>32</v>
      </c>
      <c r="B41" s="16" t="s">
        <v>43</v>
      </c>
      <c r="C41" s="16" t="s">
        <v>44</v>
      </c>
      <c r="D41" s="16" t="s">
        <v>51</v>
      </c>
      <c r="E41" s="16" t="s">
        <v>55</v>
      </c>
      <c r="F41" s="60"/>
      <c r="G41" s="61"/>
      <c r="H41" s="61"/>
      <c r="I41" s="61"/>
      <c r="J41" s="61"/>
      <c r="K41" s="61"/>
      <c r="L41" s="61"/>
      <c r="M41" s="61"/>
      <c r="N41" s="61"/>
      <c r="O41" s="61"/>
      <c r="P41" s="61"/>
      <c r="Q41" s="61"/>
      <c r="R41" s="61"/>
      <c r="S41" s="61"/>
      <c r="T41" s="30"/>
      <c r="U41" s="30"/>
      <c r="V41" s="30"/>
      <c r="W41" s="30"/>
      <c r="X41" s="17"/>
      <c r="Y41" s="17"/>
      <c r="Z41" s="17"/>
      <c r="AA41" s="17"/>
      <c r="AB41" s="17"/>
      <c r="AC41" s="17"/>
      <c r="AD41" s="17"/>
      <c r="AE41" s="17"/>
      <c r="AF41" s="17"/>
      <c r="AG41" s="17"/>
      <c r="AH41" s="17"/>
      <c r="AI41" s="17"/>
      <c r="AJ41" s="17"/>
      <c r="AK41" s="17"/>
      <c r="AL41" s="17"/>
    </row>
    <row r="42" spans="1:38" ht="14.25" customHeight="1" x14ac:dyDescent="0.2">
      <c r="A42" s="16" t="s">
        <v>32</v>
      </c>
      <c r="B42" s="16" t="s">
        <v>43</v>
      </c>
      <c r="C42" s="16" t="s">
        <v>44</v>
      </c>
      <c r="D42" s="16" t="s">
        <v>56</v>
      </c>
      <c r="E42" s="16" t="s">
        <v>57</v>
      </c>
      <c r="F42" s="62"/>
      <c r="G42" s="61"/>
      <c r="H42" s="61"/>
      <c r="I42" s="61"/>
      <c r="J42" s="61"/>
      <c r="K42" s="61"/>
      <c r="L42" s="61"/>
      <c r="M42" s="61"/>
      <c r="N42" s="61"/>
      <c r="O42" s="61"/>
      <c r="P42" s="61"/>
      <c r="Q42" s="61"/>
      <c r="R42" s="61"/>
      <c r="S42" s="61"/>
      <c r="T42" s="30"/>
      <c r="U42" s="30"/>
      <c r="V42" s="30"/>
      <c r="W42" s="30"/>
      <c r="X42" s="17"/>
      <c r="Y42" s="17"/>
      <c r="Z42" s="17"/>
      <c r="AA42" s="17"/>
      <c r="AB42" s="17"/>
      <c r="AC42" s="17"/>
      <c r="AD42" s="17"/>
      <c r="AE42" s="17"/>
      <c r="AF42" s="17"/>
      <c r="AG42" s="17"/>
      <c r="AH42" s="17"/>
      <c r="AI42" s="17"/>
      <c r="AJ42" s="17"/>
      <c r="AK42" s="17"/>
      <c r="AL42" s="17"/>
    </row>
    <row r="43" spans="1:38" ht="14.25" customHeight="1" x14ac:dyDescent="0.2">
      <c r="A43" s="16" t="s">
        <v>59</v>
      </c>
      <c r="B43" s="16" t="s">
        <v>43</v>
      </c>
      <c r="C43" s="16"/>
      <c r="D43" s="16"/>
      <c r="E43" s="62"/>
      <c r="F43" s="61"/>
      <c r="G43" s="15"/>
      <c r="H43" s="15"/>
      <c r="I43" s="15"/>
      <c r="J43" s="15"/>
      <c r="K43" s="15"/>
      <c r="L43" s="15"/>
      <c r="M43" s="15"/>
      <c r="N43" s="15"/>
      <c r="O43" s="15"/>
      <c r="P43" s="15"/>
      <c r="Q43" s="15"/>
      <c r="R43" s="15"/>
      <c r="S43" s="15"/>
      <c r="T43" s="30"/>
      <c r="U43" s="30"/>
      <c r="V43" s="30"/>
      <c r="W43" s="30"/>
      <c r="X43" s="17"/>
      <c r="Y43" s="17"/>
      <c r="Z43" s="17"/>
      <c r="AA43" s="17"/>
      <c r="AB43" s="17"/>
      <c r="AC43" s="17"/>
      <c r="AD43" s="17"/>
      <c r="AE43" s="17"/>
      <c r="AF43" s="17"/>
      <c r="AG43" s="17"/>
      <c r="AH43" s="17"/>
      <c r="AI43" s="17"/>
      <c r="AJ43" s="17"/>
      <c r="AK43" s="17"/>
      <c r="AL43" s="17"/>
    </row>
    <row r="44" spans="1:38" ht="14.25" customHeight="1" x14ac:dyDescent="0.2">
      <c r="A44" s="63"/>
      <c r="B44" s="64"/>
      <c r="C44" s="65"/>
      <c r="D44" s="65"/>
      <c r="E44" s="64" t="s">
        <v>102</v>
      </c>
      <c r="F44" s="65"/>
      <c r="G44" s="66"/>
      <c r="H44" s="66"/>
      <c r="I44" s="66"/>
      <c r="J44" s="66"/>
      <c r="K44" s="66"/>
      <c r="L44" s="66"/>
      <c r="M44" s="66"/>
      <c r="N44" s="66"/>
      <c r="O44" s="66"/>
      <c r="P44" s="66"/>
      <c r="Q44" s="66"/>
      <c r="R44" s="66"/>
      <c r="S44" s="70"/>
      <c r="T44" s="67"/>
      <c r="U44" s="67"/>
      <c r="V44" s="67"/>
      <c r="W44" s="67"/>
      <c r="X44" s="68"/>
      <c r="Y44" s="68"/>
      <c r="Z44" s="68"/>
      <c r="AA44" s="68"/>
      <c r="AB44" s="68"/>
      <c r="AC44" s="68"/>
      <c r="AD44" s="68"/>
      <c r="AE44" s="68"/>
      <c r="AF44" s="68"/>
      <c r="AG44" s="68"/>
      <c r="AH44" s="68"/>
      <c r="AI44" s="68"/>
      <c r="AJ44" s="68"/>
      <c r="AK44" s="68"/>
      <c r="AL44" s="68"/>
    </row>
    <row r="45" spans="1:38" ht="14.25" customHeight="1" x14ac:dyDescent="0.2">
      <c r="A45" s="30"/>
      <c r="B45" s="30"/>
      <c r="C45" s="30"/>
      <c r="D45" s="42"/>
      <c r="E45" s="30"/>
      <c r="F45" s="61"/>
      <c r="G45" s="61"/>
      <c r="H45" s="61"/>
      <c r="I45" s="61"/>
      <c r="J45" s="61"/>
      <c r="K45" s="61"/>
      <c r="L45" s="61"/>
      <c r="M45" s="61"/>
      <c r="N45" s="61"/>
      <c r="O45" s="61"/>
      <c r="P45" s="61"/>
      <c r="Q45" s="61"/>
      <c r="R45" s="61"/>
      <c r="S45" s="30"/>
      <c r="T45" s="30"/>
      <c r="U45" s="30"/>
      <c r="V45" s="30"/>
      <c r="W45" s="30"/>
      <c r="X45" s="17"/>
      <c r="Y45" s="17"/>
      <c r="Z45" s="17"/>
      <c r="AA45" s="17"/>
      <c r="AB45" s="17"/>
      <c r="AC45" s="17"/>
      <c r="AD45" s="17"/>
      <c r="AE45" s="17"/>
      <c r="AF45" s="17"/>
      <c r="AG45" s="17"/>
      <c r="AH45" s="17"/>
      <c r="AI45" s="17"/>
      <c r="AJ45" s="17"/>
      <c r="AK45" s="17"/>
      <c r="AL45" s="17"/>
    </row>
    <row r="46" spans="1:38" ht="14.25" customHeight="1" x14ac:dyDescent="0.2">
      <c r="A46" s="50" t="s">
        <v>85</v>
      </c>
      <c r="B46" s="50"/>
      <c r="C46" s="50"/>
      <c r="D46" s="71"/>
      <c r="E46" s="50"/>
      <c r="F46" s="72"/>
      <c r="G46" s="72"/>
      <c r="H46" s="72"/>
      <c r="I46" s="72"/>
      <c r="J46" s="72"/>
      <c r="K46" s="72"/>
      <c r="L46" s="72"/>
      <c r="M46" s="72"/>
      <c r="N46" s="72"/>
      <c r="O46" s="72"/>
      <c r="P46" s="72"/>
      <c r="Q46" s="72"/>
      <c r="R46" s="72"/>
      <c r="S46" s="50"/>
      <c r="T46" s="50"/>
      <c r="U46" s="50"/>
      <c r="V46" s="50"/>
      <c r="W46" s="50"/>
      <c r="X46" s="73"/>
      <c r="Y46" s="73"/>
      <c r="Z46" s="73"/>
      <c r="AA46" s="73"/>
      <c r="AB46" s="73"/>
      <c r="AC46" s="73"/>
      <c r="AD46" s="73"/>
      <c r="AE46" s="73"/>
      <c r="AF46" s="73"/>
      <c r="AG46" s="73"/>
      <c r="AH46" s="73"/>
      <c r="AI46" s="73"/>
      <c r="AJ46" s="73"/>
      <c r="AK46" s="73"/>
      <c r="AL46" s="73"/>
    </row>
    <row r="47" spans="1:38" ht="45" customHeight="1" x14ac:dyDescent="0.2">
      <c r="A47" s="165" t="s">
        <v>103</v>
      </c>
      <c r="B47" s="161"/>
      <c r="C47" s="161"/>
      <c r="D47" s="161"/>
      <c r="E47" s="161"/>
      <c r="F47" s="161"/>
      <c r="G47" s="161"/>
      <c r="H47" s="161"/>
      <c r="I47" s="161"/>
      <c r="J47" s="161"/>
      <c r="K47" s="161"/>
      <c r="L47" s="161"/>
      <c r="M47" s="161"/>
      <c r="N47" s="161"/>
      <c r="O47" s="161"/>
      <c r="P47" s="161"/>
      <c r="Q47" s="161"/>
      <c r="R47" s="161"/>
      <c r="S47" s="161"/>
      <c r="T47" s="161"/>
      <c r="U47" s="161"/>
      <c r="V47" s="162"/>
      <c r="W47" s="52"/>
    </row>
    <row r="48" spans="1:38" ht="57" customHeight="1" x14ac:dyDescent="0.2">
      <c r="A48" s="165" t="s">
        <v>104</v>
      </c>
      <c r="B48" s="161"/>
      <c r="C48" s="161"/>
      <c r="D48" s="161"/>
      <c r="E48" s="161"/>
      <c r="F48" s="161"/>
      <c r="G48" s="161"/>
      <c r="H48" s="161"/>
      <c r="I48" s="161"/>
      <c r="J48" s="161"/>
      <c r="K48" s="161"/>
      <c r="L48" s="161"/>
      <c r="M48" s="161"/>
      <c r="N48" s="161"/>
      <c r="O48" s="161"/>
      <c r="P48" s="161"/>
      <c r="Q48" s="161"/>
      <c r="R48" s="161"/>
      <c r="S48" s="161"/>
      <c r="T48" s="161"/>
      <c r="U48" s="161"/>
      <c r="V48" s="161"/>
      <c r="W48" s="162"/>
    </row>
    <row r="49" spans="1:38" ht="14.25" customHeight="1" x14ac:dyDescent="0.2">
      <c r="A49" s="37" t="s">
        <v>2</v>
      </c>
      <c r="B49" s="37" t="s">
        <v>6</v>
      </c>
      <c r="C49" s="37" t="s">
        <v>99</v>
      </c>
      <c r="D49" s="37" t="s">
        <v>45</v>
      </c>
      <c r="E49" s="37" t="s">
        <v>100</v>
      </c>
      <c r="F49" s="48"/>
      <c r="G49" s="56">
        <v>41456</v>
      </c>
      <c r="H49" s="56">
        <v>41487</v>
      </c>
      <c r="I49" s="56">
        <v>41518</v>
      </c>
      <c r="J49" s="56">
        <v>41548</v>
      </c>
      <c r="K49" s="56">
        <v>41579</v>
      </c>
      <c r="L49" s="56">
        <v>41609</v>
      </c>
      <c r="M49" s="56">
        <v>41640</v>
      </c>
      <c r="N49" s="56">
        <v>41671</v>
      </c>
      <c r="O49" s="56">
        <v>41699</v>
      </c>
      <c r="P49" s="56">
        <v>41730</v>
      </c>
      <c r="Q49" s="56">
        <v>41760</v>
      </c>
      <c r="R49" s="56">
        <v>41791</v>
      </c>
      <c r="S49" s="74"/>
      <c r="T49" s="48"/>
      <c r="U49" s="48"/>
      <c r="V49" s="48"/>
      <c r="W49" s="48"/>
    </row>
    <row r="50" spans="1:38" ht="14.25" customHeight="1" x14ac:dyDescent="0.2">
      <c r="A50" s="37"/>
      <c r="B50" s="37"/>
      <c r="C50" s="37"/>
      <c r="D50" s="37"/>
      <c r="E50" s="48"/>
      <c r="F50" s="48"/>
      <c r="G50" s="74"/>
      <c r="H50" s="74"/>
      <c r="I50" s="74"/>
      <c r="J50" s="74"/>
      <c r="K50" s="74"/>
      <c r="L50" s="74"/>
      <c r="M50" s="74"/>
      <c r="N50" s="74"/>
      <c r="O50" s="74"/>
      <c r="P50" s="74"/>
      <c r="Q50" s="74"/>
      <c r="R50" s="74"/>
      <c r="S50" s="57" t="s">
        <v>101</v>
      </c>
      <c r="T50" s="48"/>
      <c r="U50" s="48"/>
      <c r="V50" s="48"/>
      <c r="W50" s="48"/>
    </row>
    <row r="51" spans="1:38" ht="14.25" customHeight="1" x14ac:dyDescent="0.2">
      <c r="A51" s="16" t="s">
        <v>32</v>
      </c>
      <c r="B51" s="16" t="s">
        <v>105</v>
      </c>
      <c r="C51" s="16" t="s">
        <v>44</v>
      </c>
      <c r="D51" s="16" t="s">
        <v>46</v>
      </c>
      <c r="E51" s="16" t="s">
        <v>47</v>
      </c>
      <c r="F51" s="30"/>
      <c r="G51" s="61"/>
      <c r="H51" s="61"/>
      <c r="I51" s="61"/>
      <c r="J51" s="61"/>
      <c r="K51" s="61"/>
      <c r="L51" s="61"/>
      <c r="M51" s="61"/>
      <c r="N51" s="61"/>
      <c r="O51" s="61"/>
      <c r="P51" s="61"/>
      <c r="Q51" s="61"/>
      <c r="R51" s="61"/>
      <c r="S51" s="61"/>
      <c r="T51" s="30"/>
      <c r="U51" s="30"/>
      <c r="V51" s="30"/>
      <c r="W51" s="30"/>
    </row>
    <row r="52" spans="1:38" ht="14.25" customHeight="1" x14ac:dyDescent="0.2">
      <c r="A52" s="16" t="s">
        <v>32</v>
      </c>
      <c r="B52" s="16" t="s">
        <v>105</v>
      </c>
      <c r="C52" s="16" t="s">
        <v>44</v>
      </c>
      <c r="D52" s="16" t="s">
        <v>48</v>
      </c>
      <c r="E52" s="16" t="s">
        <v>49</v>
      </c>
      <c r="F52" s="30"/>
      <c r="G52" s="61"/>
      <c r="H52" s="61"/>
      <c r="I52" s="61"/>
      <c r="J52" s="61"/>
      <c r="K52" s="61"/>
      <c r="L52" s="61"/>
      <c r="M52" s="61"/>
      <c r="N52" s="61"/>
      <c r="O52" s="61"/>
      <c r="P52" s="61"/>
      <c r="Q52" s="61"/>
      <c r="R52" s="61"/>
      <c r="S52" s="61"/>
      <c r="T52" s="75"/>
      <c r="U52" s="30"/>
      <c r="V52" s="30"/>
      <c r="W52" s="30"/>
    </row>
    <row r="53" spans="1:38" ht="14.25" customHeight="1" x14ac:dyDescent="0.2">
      <c r="A53" s="16" t="s">
        <v>32</v>
      </c>
      <c r="B53" s="16" t="s">
        <v>105</v>
      </c>
      <c r="C53" s="16" t="s">
        <v>44</v>
      </c>
      <c r="D53" s="16" t="s">
        <v>48</v>
      </c>
      <c r="E53" s="16" t="s">
        <v>50</v>
      </c>
      <c r="F53" s="30"/>
      <c r="G53" s="61"/>
      <c r="H53" s="61"/>
      <c r="I53" s="61"/>
      <c r="J53" s="61"/>
      <c r="K53" s="61"/>
      <c r="L53" s="61"/>
      <c r="M53" s="61"/>
      <c r="N53" s="61"/>
      <c r="O53" s="61"/>
      <c r="P53" s="61"/>
      <c r="Q53" s="61"/>
      <c r="R53" s="61"/>
      <c r="S53" s="61"/>
      <c r="T53" s="30"/>
      <c r="U53" s="30"/>
      <c r="V53" s="30"/>
      <c r="W53" s="30"/>
    </row>
    <row r="54" spans="1:38" ht="14.25" customHeight="1" x14ac:dyDescent="0.2">
      <c r="A54" s="16" t="s">
        <v>32</v>
      </c>
      <c r="B54" s="16" t="s">
        <v>105</v>
      </c>
      <c r="C54" s="16" t="s">
        <v>44</v>
      </c>
      <c r="D54" s="16" t="s">
        <v>51</v>
      </c>
      <c r="E54" s="16" t="s">
        <v>52</v>
      </c>
      <c r="F54" s="30"/>
      <c r="G54" s="61"/>
      <c r="H54" s="61"/>
      <c r="I54" s="61"/>
      <c r="J54" s="61"/>
      <c r="K54" s="61"/>
      <c r="L54" s="61"/>
      <c r="M54" s="61"/>
      <c r="N54" s="61"/>
      <c r="O54" s="61"/>
      <c r="P54" s="61"/>
      <c r="Q54" s="61"/>
      <c r="R54" s="61"/>
      <c r="S54" s="61"/>
      <c r="T54" s="30"/>
      <c r="U54" s="30"/>
      <c r="V54" s="30"/>
      <c r="W54" s="30"/>
    </row>
    <row r="55" spans="1:38" ht="14.25" customHeight="1" x14ac:dyDescent="0.2">
      <c r="A55" s="16" t="s">
        <v>32</v>
      </c>
      <c r="B55" s="16" t="s">
        <v>105</v>
      </c>
      <c r="C55" s="16" t="s">
        <v>44</v>
      </c>
      <c r="D55" s="16" t="s">
        <v>51</v>
      </c>
      <c r="E55" s="16" t="s">
        <v>53</v>
      </c>
      <c r="F55" s="30"/>
      <c r="G55" s="61"/>
      <c r="H55" s="61"/>
      <c r="I55" s="61"/>
      <c r="J55" s="61"/>
      <c r="K55" s="61"/>
      <c r="L55" s="61"/>
      <c r="M55" s="61"/>
      <c r="N55" s="61"/>
      <c r="O55" s="61"/>
      <c r="P55" s="61"/>
      <c r="Q55" s="61"/>
      <c r="R55" s="61"/>
      <c r="S55" s="61"/>
      <c r="T55" s="30"/>
      <c r="U55" s="30"/>
      <c r="V55" s="30"/>
      <c r="W55" s="30"/>
    </row>
    <row r="56" spans="1:38" ht="14.25" customHeight="1" x14ac:dyDescent="0.2">
      <c r="A56" s="16" t="s">
        <v>32</v>
      </c>
      <c r="B56" s="16" t="s">
        <v>105</v>
      </c>
      <c r="C56" s="16" t="s">
        <v>44</v>
      </c>
      <c r="D56" s="16" t="s">
        <v>51</v>
      </c>
      <c r="E56" s="16" t="s">
        <v>54</v>
      </c>
      <c r="F56" s="30"/>
      <c r="G56" s="61"/>
      <c r="H56" s="61"/>
      <c r="I56" s="61"/>
      <c r="J56" s="61"/>
      <c r="K56" s="61"/>
      <c r="L56" s="61"/>
      <c r="M56" s="61"/>
      <c r="N56" s="61"/>
      <c r="O56" s="61"/>
      <c r="P56" s="61"/>
      <c r="Q56" s="61"/>
      <c r="R56" s="61"/>
      <c r="S56" s="61"/>
      <c r="T56" s="30"/>
      <c r="U56" s="30"/>
      <c r="V56" s="30"/>
      <c r="W56" s="30"/>
    </row>
    <row r="57" spans="1:38" ht="14.25" customHeight="1" x14ac:dyDescent="0.2">
      <c r="A57" s="16" t="s">
        <v>32</v>
      </c>
      <c r="B57" s="16" t="s">
        <v>105</v>
      </c>
      <c r="C57" s="16" t="s">
        <v>44</v>
      </c>
      <c r="D57" s="16" t="s">
        <v>51</v>
      </c>
      <c r="E57" s="16" t="s">
        <v>55</v>
      </c>
      <c r="F57" s="30"/>
      <c r="G57" s="61"/>
      <c r="H57" s="61"/>
      <c r="I57" s="61"/>
      <c r="J57" s="61"/>
      <c r="K57" s="61"/>
      <c r="L57" s="61"/>
      <c r="M57" s="61"/>
      <c r="N57" s="61"/>
      <c r="O57" s="61"/>
      <c r="P57" s="61"/>
      <c r="Q57" s="61"/>
      <c r="R57" s="61"/>
      <c r="S57" s="61"/>
      <c r="T57" s="30"/>
      <c r="U57" s="30"/>
      <c r="V57" s="30"/>
      <c r="W57" s="30"/>
    </row>
    <row r="58" spans="1:38" ht="14.25" customHeight="1" x14ac:dyDescent="0.2">
      <c r="A58" s="16" t="s">
        <v>32</v>
      </c>
      <c r="B58" s="16" t="s">
        <v>105</v>
      </c>
      <c r="C58" s="16" t="s">
        <v>44</v>
      </c>
      <c r="D58" s="16" t="s">
        <v>56</v>
      </c>
      <c r="E58" s="16" t="s">
        <v>57</v>
      </c>
      <c r="F58" s="30"/>
      <c r="G58" s="61"/>
      <c r="H58" s="61"/>
      <c r="I58" s="61"/>
      <c r="J58" s="61"/>
      <c r="K58" s="61"/>
      <c r="L58" s="61"/>
      <c r="M58" s="61"/>
      <c r="N58" s="61"/>
      <c r="O58" s="61"/>
      <c r="P58" s="61"/>
      <c r="Q58" s="61"/>
      <c r="R58" s="61"/>
      <c r="S58" s="61"/>
      <c r="T58" s="30"/>
      <c r="U58" s="30"/>
      <c r="V58" s="30"/>
      <c r="W58" s="30"/>
    </row>
    <row r="59" spans="1:38" ht="14.25" customHeight="1" x14ac:dyDescent="0.2">
      <c r="A59" s="16" t="s">
        <v>59</v>
      </c>
      <c r="B59" s="42" t="s">
        <v>105</v>
      </c>
      <c r="C59" s="16"/>
      <c r="D59" s="16"/>
      <c r="E59" s="16"/>
      <c r="F59" s="30"/>
      <c r="G59" s="15"/>
      <c r="H59" s="15"/>
      <c r="I59" s="15"/>
      <c r="J59" s="15"/>
      <c r="K59" s="15"/>
      <c r="L59" s="15"/>
      <c r="M59" s="15"/>
      <c r="N59" s="15"/>
      <c r="O59" s="15"/>
      <c r="P59" s="15"/>
      <c r="Q59" s="15"/>
      <c r="R59" s="15"/>
      <c r="S59" s="15"/>
      <c r="T59" s="30"/>
      <c r="U59" s="30"/>
      <c r="V59" s="30"/>
      <c r="W59" s="30"/>
      <c r="X59" s="17"/>
      <c r="Y59" s="17"/>
      <c r="Z59" s="17"/>
      <c r="AA59" s="17"/>
      <c r="AB59" s="17"/>
      <c r="AC59" s="17"/>
      <c r="AD59" s="17"/>
      <c r="AE59" s="17"/>
      <c r="AF59" s="17"/>
      <c r="AG59" s="17"/>
      <c r="AH59" s="17"/>
      <c r="AI59" s="17"/>
      <c r="AJ59" s="17"/>
      <c r="AK59" s="17"/>
      <c r="AL59" s="17"/>
    </row>
    <row r="60" spans="1:38" ht="14.25" customHeight="1" x14ac:dyDescent="0.2">
      <c r="A60" s="63"/>
      <c r="B60" s="64"/>
      <c r="C60" s="65"/>
      <c r="D60" s="65"/>
      <c r="E60" s="64" t="s">
        <v>102</v>
      </c>
      <c r="F60" s="65"/>
      <c r="G60" s="70"/>
      <c r="H60" s="70"/>
      <c r="I60" s="70"/>
      <c r="J60" s="70"/>
      <c r="K60" s="70"/>
      <c r="L60" s="70"/>
      <c r="M60" s="70"/>
      <c r="N60" s="70"/>
      <c r="O60" s="70"/>
      <c r="P60" s="70"/>
      <c r="Q60" s="70"/>
      <c r="R60" s="70"/>
      <c r="S60" s="70"/>
      <c r="T60" s="67"/>
      <c r="U60" s="67"/>
      <c r="V60" s="67"/>
      <c r="W60" s="67"/>
      <c r="X60" s="68"/>
      <c r="Y60" s="68"/>
      <c r="Z60" s="68"/>
      <c r="AA60" s="68"/>
      <c r="AB60" s="68"/>
      <c r="AC60" s="68"/>
      <c r="AD60" s="68"/>
      <c r="AE60" s="68"/>
      <c r="AF60" s="68"/>
      <c r="AG60" s="68"/>
      <c r="AH60" s="68"/>
      <c r="AI60" s="68"/>
      <c r="AJ60" s="68"/>
      <c r="AK60" s="68"/>
      <c r="AL60" s="68"/>
    </row>
    <row r="61" spans="1:38" ht="14.25" customHeight="1" x14ac:dyDescent="0.2">
      <c r="A61" s="168" t="s">
        <v>106</v>
      </c>
      <c r="B61" s="169"/>
      <c r="C61" s="169"/>
      <c r="D61" s="169"/>
      <c r="E61" s="169"/>
      <c r="F61" s="169"/>
      <c r="G61" s="17"/>
      <c r="H61" s="17"/>
      <c r="I61" s="17"/>
      <c r="J61" s="17"/>
      <c r="K61" s="17"/>
      <c r="L61" s="17"/>
      <c r="M61" s="17"/>
      <c r="N61" s="17"/>
      <c r="O61" s="17"/>
      <c r="P61" s="17"/>
      <c r="Q61" s="17"/>
      <c r="R61" s="17"/>
      <c r="S61" s="17"/>
      <c r="T61" s="76"/>
      <c r="U61" s="76"/>
      <c r="V61" s="76"/>
      <c r="W61" s="76"/>
      <c r="X61" s="17"/>
      <c r="Y61" s="17"/>
      <c r="Z61" s="17"/>
      <c r="AA61" s="17"/>
      <c r="AB61" s="17"/>
      <c r="AC61" s="17"/>
      <c r="AD61" s="17"/>
      <c r="AE61" s="17"/>
      <c r="AF61" s="17"/>
      <c r="AG61" s="17"/>
      <c r="AH61" s="17"/>
      <c r="AI61" s="17"/>
      <c r="AJ61" s="17"/>
      <c r="AK61" s="17"/>
      <c r="AL61" s="17"/>
    </row>
    <row r="62" spans="1:38" ht="14.25" customHeight="1" x14ac:dyDescent="0.2">
      <c r="A62" s="77"/>
      <c r="B62" s="17"/>
      <c r="C62" s="17"/>
      <c r="D62" s="17"/>
      <c r="E62" s="17"/>
      <c r="F62" s="17"/>
      <c r="G62" s="17"/>
      <c r="H62" s="17"/>
      <c r="I62" s="17"/>
      <c r="J62" s="17"/>
      <c r="K62" s="17"/>
      <c r="L62" s="17"/>
      <c r="M62" s="17"/>
      <c r="N62" s="17"/>
      <c r="O62" s="17"/>
      <c r="P62" s="17"/>
      <c r="Q62" s="17"/>
      <c r="R62" s="17"/>
      <c r="S62" s="17"/>
      <c r="T62" s="76"/>
      <c r="U62" s="76"/>
      <c r="V62" s="76"/>
      <c r="W62" s="76"/>
      <c r="X62" s="17"/>
      <c r="Y62" s="17"/>
      <c r="Z62" s="17"/>
      <c r="AA62" s="17"/>
      <c r="AB62" s="17"/>
      <c r="AC62" s="17"/>
      <c r="AD62" s="17"/>
      <c r="AE62" s="17"/>
      <c r="AF62" s="17"/>
      <c r="AG62" s="17"/>
      <c r="AH62" s="17"/>
      <c r="AI62" s="17"/>
      <c r="AJ62" s="17"/>
      <c r="AK62" s="17"/>
      <c r="AL62" s="17"/>
    </row>
    <row r="63" spans="1:38" ht="14.25" customHeight="1" x14ac:dyDescent="0.2">
      <c r="A63" s="77"/>
      <c r="B63" s="17"/>
      <c r="C63" s="17"/>
      <c r="D63" s="17"/>
      <c r="E63" s="17"/>
      <c r="F63" s="17"/>
      <c r="G63" s="17"/>
      <c r="H63" s="17"/>
      <c r="I63" s="17"/>
      <c r="J63" s="17"/>
      <c r="K63" s="17"/>
      <c r="L63" s="17"/>
      <c r="M63" s="17"/>
      <c r="N63" s="17"/>
      <c r="O63" s="17"/>
      <c r="P63" s="17"/>
      <c r="Q63" s="17"/>
      <c r="R63" s="17"/>
      <c r="S63" s="17"/>
      <c r="T63" s="76"/>
      <c r="U63" s="76"/>
      <c r="V63" s="76"/>
      <c r="W63" s="76"/>
      <c r="X63" s="17"/>
      <c r="Y63" s="17"/>
      <c r="Z63" s="17"/>
      <c r="AA63" s="17"/>
      <c r="AB63" s="17"/>
      <c r="AC63" s="17"/>
      <c r="AD63" s="17"/>
      <c r="AE63" s="17"/>
      <c r="AF63" s="17"/>
      <c r="AG63" s="17"/>
      <c r="AH63" s="17"/>
      <c r="AI63" s="17"/>
      <c r="AJ63" s="17"/>
      <c r="AK63" s="17"/>
      <c r="AL63" s="17"/>
    </row>
    <row r="64" spans="1:38" ht="14.25" customHeight="1" x14ac:dyDescent="0.2">
      <c r="A64" s="77"/>
      <c r="B64" s="17"/>
      <c r="C64" s="17"/>
      <c r="D64" s="17"/>
      <c r="E64" s="17"/>
      <c r="F64" s="17"/>
      <c r="G64" s="17"/>
      <c r="H64" s="17"/>
      <c r="I64" s="17"/>
      <c r="J64" s="17"/>
      <c r="K64" s="17"/>
      <c r="L64" s="17"/>
      <c r="M64" s="17"/>
      <c r="N64" s="17"/>
      <c r="O64" s="17"/>
      <c r="P64" s="17"/>
      <c r="Q64" s="17"/>
      <c r="R64" s="17"/>
      <c r="S64" s="17"/>
      <c r="T64" s="76"/>
      <c r="U64" s="76"/>
      <c r="V64" s="76"/>
      <c r="W64" s="76"/>
      <c r="X64" s="17"/>
      <c r="Y64" s="17"/>
      <c r="Z64" s="17"/>
      <c r="AA64" s="17"/>
      <c r="AB64" s="17"/>
      <c r="AC64" s="17"/>
      <c r="AD64" s="17"/>
      <c r="AE64" s="17"/>
      <c r="AF64" s="17"/>
      <c r="AG64" s="17"/>
      <c r="AH64" s="17"/>
      <c r="AI64" s="17"/>
      <c r="AJ64" s="17"/>
      <c r="AK64" s="17"/>
      <c r="AL64" s="17"/>
    </row>
    <row r="65" spans="1:38" ht="14.25" customHeight="1" x14ac:dyDescent="0.2">
      <c r="A65" s="77"/>
      <c r="B65" s="17"/>
      <c r="C65" s="17"/>
      <c r="D65" s="17"/>
      <c r="E65" s="17"/>
      <c r="F65" s="17"/>
      <c r="G65" s="17"/>
      <c r="H65" s="17"/>
      <c r="I65" s="17"/>
      <c r="J65" s="17"/>
      <c r="K65" s="17"/>
      <c r="L65" s="17"/>
      <c r="M65" s="17"/>
      <c r="N65" s="17"/>
      <c r="O65" s="17"/>
      <c r="P65" s="17"/>
      <c r="Q65" s="17"/>
      <c r="R65" s="17"/>
      <c r="S65" s="17"/>
      <c r="T65" s="76"/>
      <c r="U65" s="76"/>
      <c r="V65" s="76"/>
      <c r="W65" s="76"/>
      <c r="X65" s="17"/>
      <c r="Y65" s="17"/>
      <c r="Z65" s="17"/>
      <c r="AA65" s="17"/>
      <c r="AB65" s="17"/>
      <c r="AC65" s="17"/>
      <c r="AD65" s="17"/>
      <c r="AE65" s="17"/>
      <c r="AF65" s="17"/>
      <c r="AG65" s="17"/>
      <c r="AH65" s="17"/>
      <c r="AI65" s="17"/>
      <c r="AJ65" s="17"/>
      <c r="AK65" s="17"/>
      <c r="AL65" s="17"/>
    </row>
    <row r="66" spans="1:38" ht="14.25" customHeight="1" x14ac:dyDescent="0.2">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x14ac:dyDescent="0.2">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x14ac:dyDescent="0.2">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x14ac:dyDescent="0.2">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x14ac:dyDescent="0.2">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x14ac:dyDescent="0.2">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x14ac:dyDescent="0.2">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x14ac:dyDescent="0.2">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x14ac:dyDescent="0.2">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x14ac:dyDescent="0.2">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x14ac:dyDescent="0.2">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x14ac:dyDescent="0.2">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x14ac:dyDescent="0.2">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38" customHeight="1" x14ac:dyDescent="0.2">
      <c r="A79" s="165" t="s">
        <v>107</v>
      </c>
      <c r="B79" s="161"/>
      <c r="C79" s="161"/>
      <c r="D79" s="161"/>
      <c r="E79" s="161"/>
      <c r="F79" s="161"/>
      <c r="G79" s="161"/>
      <c r="H79" s="161"/>
      <c r="I79" s="161"/>
      <c r="J79" s="161"/>
      <c r="K79" s="161"/>
      <c r="L79" s="161"/>
      <c r="M79" s="161"/>
      <c r="N79" s="161"/>
      <c r="O79" s="161"/>
      <c r="P79" s="161"/>
      <c r="Q79" s="161"/>
      <c r="R79" s="161"/>
      <c r="S79" s="161"/>
      <c r="T79" s="161"/>
      <c r="U79" s="161"/>
      <c r="V79" s="162"/>
      <c r="W79" s="52"/>
      <c r="X79" s="17"/>
      <c r="Y79" s="17"/>
      <c r="Z79" s="17"/>
      <c r="AA79" s="17"/>
      <c r="AB79" s="17"/>
      <c r="AC79" s="17"/>
      <c r="AD79" s="17"/>
      <c r="AE79" s="17"/>
      <c r="AF79" s="17"/>
      <c r="AG79" s="17"/>
      <c r="AH79" s="17"/>
      <c r="AI79" s="17"/>
      <c r="AJ79" s="17"/>
      <c r="AK79" s="17"/>
      <c r="AL79" s="17"/>
    </row>
    <row r="80" spans="1:38" ht="14.25" customHeight="1" x14ac:dyDescent="0.2">
      <c r="A80" s="36"/>
      <c r="B80" s="37"/>
      <c r="C80" s="37"/>
      <c r="D80" s="37"/>
      <c r="E80" s="36"/>
      <c r="F80" s="48"/>
      <c r="G80" s="48"/>
      <c r="H80" s="48"/>
      <c r="I80" s="48"/>
      <c r="J80" s="48"/>
      <c r="K80" s="36"/>
      <c r="L80" s="48"/>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x14ac:dyDescent="0.2">
      <c r="A81" s="30" t="s">
        <v>108</v>
      </c>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x14ac:dyDescent="0.2">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x14ac:dyDescent="0.2">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170"/>
      <c r="B96" s="171"/>
      <c r="C96" s="172"/>
      <c r="D96" s="30"/>
      <c r="E96" s="176"/>
      <c r="F96" s="171"/>
      <c r="G96" s="171"/>
      <c r="H96" s="172"/>
      <c r="I96" s="7"/>
      <c r="J96" s="177"/>
      <c r="K96" s="171"/>
      <c r="L96" s="171"/>
      <c r="M96" s="171"/>
      <c r="N96" s="172"/>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x14ac:dyDescent="0.2">
      <c r="A97" s="173"/>
      <c r="B97" s="174"/>
      <c r="C97" s="175"/>
      <c r="D97" s="30"/>
      <c r="E97" s="173"/>
      <c r="F97" s="174"/>
      <c r="G97" s="174"/>
      <c r="H97" s="175"/>
      <c r="I97" s="7"/>
      <c r="J97" s="173"/>
      <c r="K97" s="174"/>
      <c r="L97" s="174"/>
      <c r="M97" s="174"/>
      <c r="N97" s="175"/>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x14ac:dyDescent="0.2">
      <c r="A98" s="77"/>
      <c r="B98" s="77"/>
      <c r="C98" s="77"/>
      <c r="D98" s="77"/>
      <c r="E98" s="77"/>
      <c r="F98" s="77"/>
      <c r="G98" s="77"/>
      <c r="H98" s="77"/>
      <c r="I98" s="77"/>
      <c r="J98" s="77"/>
      <c r="K98" s="77"/>
      <c r="L98" s="77"/>
      <c r="M98" s="77"/>
      <c r="N98" s="77"/>
      <c r="O98" s="77"/>
      <c r="P98" s="77"/>
      <c r="Q98" s="77"/>
      <c r="R98" s="77"/>
      <c r="S98" s="77"/>
      <c r="T98" s="77"/>
      <c r="U98" s="77"/>
      <c r="V98" s="77"/>
      <c r="W98" s="30"/>
      <c r="X98" s="17"/>
      <c r="Y98" s="17"/>
      <c r="Z98" s="17"/>
      <c r="AA98" s="17"/>
      <c r="AB98" s="17"/>
      <c r="AC98" s="17"/>
      <c r="AD98" s="17"/>
      <c r="AE98" s="17"/>
      <c r="AF98" s="17"/>
      <c r="AG98" s="17"/>
      <c r="AH98" s="17"/>
      <c r="AI98" s="17"/>
      <c r="AJ98" s="17"/>
      <c r="AK98" s="17"/>
      <c r="AL98" s="17"/>
    </row>
    <row r="99" spans="1:38" ht="165.75" customHeight="1" x14ac:dyDescent="0.2">
      <c r="A99" s="167" t="s">
        <v>109</v>
      </c>
      <c r="B99" s="161"/>
      <c r="C99" s="161"/>
      <c r="D99" s="161"/>
      <c r="E99" s="161"/>
      <c r="F99" s="161"/>
      <c r="G99" s="161"/>
      <c r="H99" s="161"/>
      <c r="I99" s="161"/>
      <c r="J99" s="161"/>
      <c r="K99" s="161"/>
      <c r="L99" s="161"/>
      <c r="M99" s="161"/>
      <c r="N99" s="161"/>
      <c r="O99" s="161"/>
      <c r="P99" s="161"/>
      <c r="Q99" s="161"/>
      <c r="R99" s="161"/>
      <c r="S99" s="161"/>
      <c r="T99" s="161"/>
      <c r="U99" s="161"/>
      <c r="V99" s="162"/>
      <c r="W99" s="52"/>
      <c r="X99" s="17"/>
      <c r="Y99" s="17"/>
      <c r="Z99" s="17"/>
      <c r="AA99" s="17"/>
      <c r="AB99" s="17"/>
      <c r="AC99" s="17"/>
      <c r="AD99" s="17"/>
      <c r="AE99" s="17"/>
      <c r="AF99" s="17"/>
      <c r="AG99" s="17"/>
      <c r="AH99" s="17"/>
      <c r="AI99" s="17"/>
      <c r="AJ99" s="17"/>
      <c r="AK99" s="17"/>
      <c r="AL99" s="17"/>
    </row>
    <row r="100" spans="1:38" ht="22.5" customHeight="1" x14ac:dyDescent="0.2">
      <c r="A100" s="167" t="s">
        <v>110</v>
      </c>
      <c r="B100" s="161"/>
      <c r="C100" s="161"/>
      <c r="D100" s="161"/>
      <c r="E100" s="161"/>
      <c r="F100" s="161"/>
      <c r="G100" s="161"/>
      <c r="H100" s="161"/>
      <c r="I100" s="161"/>
      <c r="J100" s="161"/>
      <c r="K100" s="161"/>
      <c r="L100" s="161"/>
      <c r="M100" s="161"/>
      <c r="N100" s="161"/>
      <c r="O100" s="161"/>
      <c r="P100" s="161"/>
      <c r="Q100" s="161"/>
      <c r="R100" s="161"/>
      <c r="S100" s="161"/>
      <c r="T100" s="161"/>
      <c r="U100" s="161"/>
      <c r="V100" s="162"/>
      <c r="W100" s="52"/>
      <c r="X100" s="17"/>
      <c r="Y100" s="17"/>
      <c r="Z100" s="17"/>
      <c r="AA100" s="17"/>
      <c r="AB100" s="17"/>
      <c r="AC100" s="17"/>
      <c r="AD100" s="17"/>
      <c r="AE100" s="17"/>
      <c r="AF100" s="17"/>
      <c r="AG100" s="17"/>
      <c r="AH100" s="17"/>
      <c r="AI100" s="17"/>
      <c r="AJ100" s="17"/>
      <c r="AK100" s="17"/>
      <c r="AL100" s="17"/>
    </row>
    <row r="101" spans="1:38" ht="14.25" customHeight="1" x14ac:dyDescent="0.2">
      <c r="A101" s="7"/>
      <c r="B101" s="7"/>
      <c r="C101" s="7"/>
      <c r="D101" s="7"/>
      <c r="E101" s="7"/>
      <c r="F101" s="7"/>
      <c r="G101" s="7"/>
      <c r="H101" s="7"/>
      <c r="I101" s="7"/>
      <c r="J101" s="7"/>
      <c r="K101" s="7"/>
      <c r="L101" s="7"/>
      <c r="M101" s="7"/>
      <c r="N101" s="7"/>
      <c r="O101" s="7"/>
      <c r="P101" s="7"/>
      <c r="Q101" s="7"/>
      <c r="R101" s="7"/>
    </row>
    <row r="102" spans="1:38" ht="14.25" customHeight="1" x14ac:dyDescent="0.2">
      <c r="A102" s="37" t="s">
        <v>2</v>
      </c>
      <c r="B102" s="37" t="s">
        <v>6</v>
      </c>
      <c r="C102" s="37" t="s">
        <v>99</v>
      </c>
      <c r="D102" s="37" t="s">
        <v>45</v>
      </c>
      <c r="E102" s="37" t="s">
        <v>100</v>
      </c>
      <c r="F102" s="56">
        <v>41456</v>
      </c>
      <c r="G102" s="56">
        <v>41487</v>
      </c>
      <c r="H102" s="56">
        <v>41518</v>
      </c>
      <c r="I102" s="56">
        <v>41548</v>
      </c>
      <c r="J102" s="56">
        <v>41579</v>
      </c>
      <c r="K102" s="56">
        <v>41609</v>
      </c>
      <c r="L102" s="56">
        <v>41640</v>
      </c>
      <c r="M102" s="56">
        <v>41671</v>
      </c>
      <c r="N102" s="56">
        <v>41699</v>
      </c>
      <c r="O102" s="56">
        <v>41730</v>
      </c>
      <c r="P102" s="56">
        <v>41760</v>
      </c>
      <c r="Q102" s="56">
        <v>41791</v>
      </c>
      <c r="R102" s="74"/>
      <c r="S102" s="59"/>
      <c r="T102" s="59"/>
      <c r="U102" s="59"/>
      <c r="V102" s="59"/>
      <c r="W102" s="59"/>
      <c r="X102" s="59"/>
      <c r="Y102" s="59"/>
      <c r="Z102" s="59"/>
      <c r="AA102" s="59"/>
      <c r="AB102" s="59"/>
      <c r="AC102" s="59"/>
      <c r="AD102" s="59"/>
      <c r="AE102" s="59"/>
      <c r="AF102" s="59"/>
      <c r="AG102" s="59"/>
      <c r="AH102" s="59"/>
      <c r="AI102" s="59"/>
      <c r="AJ102" s="59"/>
      <c r="AK102" s="59"/>
      <c r="AL102" s="59"/>
    </row>
    <row r="103" spans="1:38" ht="14.25" customHeight="1" x14ac:dyDescent="0.2">
      <c r="A103" s="37"/>
      <c r="B103" s="37"/>
      <c r="C103" s="37"/>
      <c r="D103" s="48"/>
      <c r="E103" s="74"/>
      <c r="F103" s="74"/>
      <c r="G103" s="74"/>
      <c r="H103" s="74"/>
      <c r="I103" s="74"/>
      <c r="J103" s="74"/>
      <c r="K103" s="74"/>
      <c r="L103" s="74"/>
      <c r="M103" s="74"/>
      <c r="N103" s="74"/>
      <c r="O103" s="74"/>
      <c r="P103" s="74"/>
      <c r="Q103" s="74"/>
      <c r="R103" s="57" t="s">
        <v>101</v>
      </c>
      <c r="S103" s="59"/>
      <c r="T103" s="59"/>
      <c r="U103" s="59"/>
      <c r="V103" s="59"/>
      <c r="W103" s="59"/>
      <c r="X103" s="59"/>
      <c r="Y103" s="59"/>
      <c r="Z103" s="59"/>
      <c r="AA103" s="59"/>
      <c r="AB103" s="59"/>
      <c r="AC103" s="59"/>
      <c r="AD103" s="59"/>
      <c r="AE103" s="59"/>
      <c r="AF103" s="59"/>
      <c r="AG103" s="59"/>
      <c r="AH103" s="59"/>
      <c r="AI103" s="59"/>
      <c r="AJ103" s="59"/>
      <c r="AK103" s="59"/>
      <c r="AL103" s="59"/>
    </row>
    <row r="104" spans="1:38" ht="14.25" customHeight="1" x14ac:dyDescent="0.2">
      <c r="A104" s="16" t="s">
        <v>58</v>
      </c>
      <c r="B104" s="16" t="s">
        <v>105</v>
      </c>
      <c r="C104" s="16" t="s">
        <v>44</v>
      </c>
      <c r="D104" s="16" t="s">
        <v>46</v>
      </c>
      <c r="E104" s="16" t="s">
        <v>47</v>
      </c>
      <c r="F104" s="61"/>
      <c r="G104" s="61"/>
      <c r="H104" s="61"/>
      <c r="I104" s="61"/>
      <c r="J104" s="61"/>
      <c r="K104" s="61"/>
      <c r="L104" s="61"/>
      <c r="M104" s="61"/>
      <c r="N104" s="61"/>
      <c r="O104" s="61"/>
      <c r="P104" s="61"/>
      <c r="Q104" s="61"/>
      <c r="R104" s="61"/>
    </row>
    <row r="105" spans="1:38" ht="14.25" customHeight="1" x14ac:dyDescent="0.2">
      <c r="A105" s="16" t="s">
        <v>58</v>
      </c>
      <c r="B105" s="16" t="s">
        <v>105</v>
      </c>
      <c r="C105" s="16" t="s">
        <v>44</v>
      </c>
      <c r="D105" s="16" t="s">
        <v>48</v>
      </c>
      <c r="E105" s="16" t="s">
        <v>49</v>
      </c>
      <c r="F105" s="61"/>
      <c r="G105" s="61"/>
      <c r="H105" s="61"/>
      <c r="I105" s="61"/>
      <c r="J105" s="61"/>
      <c r="K105" s="61"/>
      <c r="L105" s="61"/>
      <c r="M105" s="61"/>
      <c r="N105" s="61"/>
      <c r="O105" s="61"/>
      <c r="P105" s="61"/>
      <c r="Q105" s="61"/>
      <c r="R105" s="61"/>
    </row>
    <row r="106" spans="1:38" ht="14.25" customHeight="1" x14ac:dyDescent="0.2">
      <c r="A106" s="16" t="s">
        <v>58</v>
      </c>
      <c r="B106" s="16" t="s">
        <v>105</v>
      </c>
      <c r="C106" s="16" t="s">
        <v>44</v>
      </c>
      <c r="D106" s="16" t="s">
        <v>48</v>
      </c>
      <c r="E106" s="16" t="s">
        <v>50</v>
      </c>
      <c r="F106" s="61"/>
      <c r="G106" s="61"/>
      <c r="H106" s="61"/>
      <c r="I106" s="61"/>
      <c r="J106" s="61"/>
      <c r="K106" s="61"/>
      <c r="L106" s="61"/>
      <c r="M106" s="61"/>
      <c r="N106" s="61"/>
      <c r="O106" s="61"/>
      <c r="P106" s="61"/>
      <c r="Q106" s="61"/>
      <c r="R106" s="61"/>
    </row>
    <row r="107" spans="1:38" ht="14.25" customHeight="1" x14ac:dyDescent="0.2">
      <c r="A107" s="16" t="s">
        <v>58</v>
      </c>
      <c r="B107" s="16" t="s">
        <v>105</v>
      </c>
      <c r="C107" s="16" t="s">
        <v>44</v>
      </c>
      <c r="D107" s="16" t="s">
        <v>51</v>
      </c>
      <c r="E107" s="16" t="s">
        <v>52</v>
      </c>
      <c r="F107" s="61"/>
      <c r="G107" s="61"/>
      <c r="H107" s="61"/>
      <c r="I107" s="61"/>
      <c r="J107" s="61"/>
      <c r="K107" s="61"/>
      <c r="L107" s="61"/>
      <c r="M107" s="61"/>
      <c r="N107" s="61"/>
      <c r="O107" s="61"/>
      <c r="P107" s="61"/>
      <c r="Q107" s="61"/>
      <c r="R107" s="61"/>
    </row>
    <row r="108" spans="1:38" ht="14.25" customHeight="1" x14ac:dyDescent="0.2">
      <c r="A108" s="16" t="s">
        <v>58</v>
      </c>
      <c r="B108" s="16" t="s">
        <v>105</v>
      </c>
      <c r="C108" s="16" t="s">
        <v>44</v>
      </c>
      <c r="D108" s="16" t="s">
        <v>51</v>
      </c>
      <c r="E108" s="16" t="s">
        <v>53</v>
      </c>
      <c r="F108" s="61"/>
      <c r="G108" s="61"/>
      <c r="H108" s="61"/>
      <c r="I108" s="61"/>
      <c r="J108" s="61"/>
      <c r="K108" s="61"/>
      <c r="L108" s="61"/>
      <c r="M108" s="61"/>
      <c r="N108" s="61"/>
      <c r="O108" s="61"/>
      <c r="P108" s="61"/>
      <c r="Q108" s="61"/>
      <c r="R108" s="61"/>
    </row>
    <row r="109" spans="1:38" ht="14.25" customHeight="1" x14ac:dyDescent="0.2">
      <c r="A109" s="16" t="s">
        <v>58</v>
      </c>
      <c r="B109" s="16" t="s">
        <v>105</v>
      </c>
      <c r="C109" s="16" t="s">
        <v>44</v>
      </c>
      <c r="D109" s="16" t="s">
        <v>51</v>
      </c>
      <c r="E109" s="16" t="s">
        <v>54</v>
      </c>
      <c r="F109" s="61"/>
      <c r="G109" s="61"/>
      <c r="H109" s="61"/>
      <c r="I109" s="61"/>
      <c r="J109" s="61"/>
      <c r="K109" s="61"/>
      <c r="L109" s="61"/>
      <c r="M109" s="61"/>
      <c r="N109" s="61"/>
      <c r="O109" s="61"/>
      <c r="P109" s="61"/>
      <c r="Q109" s="61"/>
      <c r="R109" s="61"/>
    </row>
    <row r="110" spans="1:38" ht="14.25" customHeight="1" x14ac:dyDescent="0.2">
      <c r="A110" s="16" t="s">
        <v>58</v>
      </c>
      <c r="B110" s="16" t="s">
        <v>105</v>
      </c>
      <c r="C110" s="16" t="s">
        <v>44</v>
      </c>
      <c r="D110" s="16" t="s">
        <v>51</v>
      </c>
      <c r="E110" s="16" t="s">
        <v>55</v>
      </c>
      <c r="F110" s="61"/>
      <c r="G110" s="61"/>
      <c r="H110" s="61"/>
      <c r="I110" s="61"/>
      <c r="J110" s="61"/>
      <c r="K110" s="61"/>
      <c r="L110" s="61"/>
      <c r="M110" s="61"/>
      <c r="N110" s="61"/>
      <c r="O110" s="61"/>
      <c r="P110" s="61"/>
      <c r="Q110" s="61"/>
      <c r="R110" s="61"/>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x14ac:dyDescent="0.2">
      <c r="A111" s="16" t="s">
        <v>58</v>
      </c>
      <c r="B111" s="16" t="s">
        <v>105</v>
      </c>
      <c r="C111" s="16" t="s">
        <v>44</v>
      </c>
      <c r="D111" s="16" t="s">
        <v>56</v>
      </c>
      <c r="E111" s="16" t="s">
        <v>57</v>
      </c>
      <c r="F111" s="61"/>
      <c r="G111" s="61"/>
      <c r="H111" s="61"/>
      <c r="I111" s="61"/>
      <c r="J111" s="61"/>
      <c r="K111" s="61"/>
      <c r="L111" s="61"/>
      <c r="M111" s="61"/>
      <c r="N111" s="61"/>
      <c r="O111" s="61"/>
      <c r="P111" s="61"/>
      <c r="Q111" s="61"/>
      <c r="R111" s="61"/>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x14ac:dyDescent="0.2">
      <c r="A112" s="16" t="s">
        <v>62</v>
      </c>
      <c r="B112" s="42" t="s">
        <v>105</v>
      </c>
      <c r="C112" s="16"/>
      <c r="D112" s="16"/>
      <c r="E112" s="16"/>
      <c r="F112" s="15"/>
      <c r="G112" s="15"/>
      <c r="H112" s="15"/>
      <c r="I112" s="15"/>
      <c r="J112" s="15"/>
      <c r="K112" s="15"/>
      <c r="L112" s="15"/>
      <c r="M112" s="15"/>
      <c r="N112" s="15"/>
      <c r="O112" s="15"/>
      <c r="P112" s="15"/>
      <c r="Q112" s="15"/>
      <c r="R112" s="15"/>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x14ac:dyDescent="0.2">
      <c r="A113" s="63"/>
      <c r="B113" s="64"/>
      <c r="C113" s="65"/>
      <c r="D113" s="178" t="s">
        <v>111</v>
      </c>
      <c r="E113" s="179"/>
      <c r="F113" s="70"/>
      <c r="G113" s="70"/>
      <c r="H113" s="70"/>
      <c r="I113" s="70"/>
      <c r="J113" s="70"/>
      <c r="K113" s="70"/>
      <c r="L113" s="70"/>
      <c r="M113" s="70"/>
      <c r="N113" s="70"/>
      <c r="O113" s="70"/>
      <c r="P113" s="70"/>
      <c r="Q113" s="70"/>
      <c r="R113" s="70"/>
    </row>
    <row r="114" spans="1:38" ht="14.25" customHeight="1" x14ac:dyDescent="0.2">
      <c r="E114" s="17"/>
      <c r="F114" s="7"/>
      <c r="G114" s="7"/>
      <c r="H114" s="7"/>
      <c r="I114" s="7"/>
      <c r="J114" s="7"/>
      <c r="K114" s="7"/>
      <c r="L114" s="7"/>
      <c r="M114" s="7"/>
      <c r="N114" s="7"/>
      <c r="O114" s="7"/>
      <c r="P114" s="7"/>
      <c r="Q114" s="7"/>
      <c r="R114" s="7"/>
    </row>
    <row r="115" spans="1:38" ht="14.25" customHeight="1" x14ac:dyDescent="0.2">
      <c r="A115" s="37" t="s">
        <v>2</v>
      </c>
      <c r="B115" s="37" t="s">
        <v>6</v>
      </c>
      <c r="C115" s="37" t="s">
        <v>99</v>
      </c>
      <c r="D115" s="37" t="s">
        <v>45</v>
      </c>
      <c r="E115" s="37" t="s">
        <v>100</v>
      </c>
      <c r="F115" s="56">
        <v>41456</v>
      </c>
      <c r="G115" s="56">
        <v>41487</v>
      </c>
      <c r="H115" s="56">
        <v>41518</v>
      </c>
      <c r="I115" s="56">
        <v>41548</v>
      </c>
      <c r="J115" s="56">
        <v>41579</v>
      </c>
      <c r="K115" s="56">
        <v>41609</v>
      </c>
      <c r="L115" s="56">
        <v>41640</v>
      </c>
      <c r="M115" s="56">
        <v>41671</v>
      </c>
      <c r="N115" s="56">
        <v>41699</v>
      </c>
      <c r="O115" s="56">
        <v>41730</v>
      </c>
      <c r="P115" s="56">
        <v>41760</v>
      </c>
      <c r="Q115" s="56">
        <v>41791</v>
      </c>
      <c r="R115" s="74"/>
    </row>
    <row r="116" spans="1:38" ht="14.25" customHeight="1" x14ac:dyDescent="0.2">
      <c r="A116" s="37"/>
      <c r="B116" s="37"/>
      <c r="C116" s="37"/>
      <c r="D116" s="48"/>
      <c r="E116" s="74"/>
      <c r="F116" s="74"/>
      <c r="G116" s="74"/>
      <c r="H116" s="74"/>
      <c r="I116" s="74"/>
      <c r="J116" s="74"/>
      <c r="K116" s="74"/>
      <c r="L116" s="74"/>
      <c r="M116" s="74"/>
      <c r="N116" s="74"/>
      <c r="O116" s="74"/>
      <c r="P116" s="74"/>
      <c r="Q116" s="74"/>
      <c r="R116" s="57" t="s">
        <v>101</v>
      </c>
    </row>
    <row r="117" spans="1:38" ht="14.25" customHeight="1" x14ac:dyDescent="0.2">
      <c r="A117" s="16" t="s">
        <v>58</v>
      </c>
      <c r="B117" s="16" t="s">
        <v>34</v>
      </c>
      <c r="C117" s="16" t="s">
        <v>44</v>
      </c>
      <c r="D117" s="16" t="s">
        <v>46</v>
      </c>
      <c r="E117" s="16" t="s">
        <v>47</v>
      </c>
      <c r="F117" s="61"/>
      <c r="G117" s="61"/>
      <c r="H117" s="61"/>
      <c r="I117" s="61"/>
      <c r="J117" s="61"/>
      <c r="K117" s="61"/>
      <c r="L117" s="61"/>
      <c r="M117" s="61"/>
      <c r="N117" s="61"/>
      <c r="O117" s="61"/>
      <c r="P117" s="61"/>
      <c r="Q117" s="61"/>
      <c r="R117" s="61"/>
    </row>
    <row r="118" spans="1:38" ht="14.25" customHeight="1" x14ac:dyDescent="0.2">
      <c r="A118" s="16" t="s">
        <v>58</v>
      </c>
      <c r="B118" s="16" t="s">
        <v>34</v>
      </c>
      <c r="C118" s="16" t="s">
        <v>44</v>
      </c>
      <c r="D118" s="16" t="s">
        <v>48</v>
      </c>
      <c r="E118" s="16" t="s">
        <v>49</v>
      </c>
      <c r="F118" s="61"/>
      <c r="G118" s="61"/>
      <c r="H118" s="61"/>
      <c r="I118" s="61"/>
      <c r="J118" s="61"/>
      <c r="K118" s="61"/>
      <c r="L118" s="61"/>
      <c r="M118" s="61"/>
      <c r="N118" s="61"/>
      <c r="O118" s="61"/>
      <c r="P118" s="61"/>
      <c r="Q118" s="61"/>
      <c r="R118" s="61"/>
    </row>
    <row r="119" spans="1:38" ht="14.25" customHeight="1" x14ac:dyDescent="0.2">
      <c r="A119" s="16" t="s">
        <v>58</v>
      </c>
      <c r="B119" s="16" t="s">
        <v>34</v>
      </c>
      <c r="C119" s="16" t="s">
        <v>44</v>
      </c>
      <c r="D119" s="16" t="s">
        <v>48</v>
      </c>
      <c r="E119" s="16" t="s">
        <v>50</v>
      </c>
      <c r="F119" s="61"/>
      <c r="G119" s="61"/>
      <c r="H119" s="61"/>
      <c r="I119" s="61"/>
      <c r="J119" s="61"/>
      <c r="K119" s="61"/>
      <c r="L119" s="61"/>
      <c r="M119" s="61"/>
      <c r="N119" s="61"/>
      <c r="O119" s="61"/>
      <c r="P119" s="61"/>
      <c r="Q119" s="61"/>
      <c r="R119" s="61"/>
    </row>
    <row r="120" spans="1:38" ht="14.25" customHeight="1" x14ac:dyDescent="0.2">
      <c r="A120" s="16" t="s">
        <v>58</v>
      </c>
      <c r="B120" s="16" t="s">
        <v>34</v>
      </c>
      <c r="C120" s="16" t="s">
        <v>44</v>
      </c>
      <c r="D120" s="16" t="s">
        <v>51</v>
      </c>
      <c r="E120" s="16" t="s">
        <v>52</v>
      </c>
      <c r="F120" s="61"/>
      <c r="G120" s="61"/>
      <c r="H120" s="61"/>
      <c r="I120" s="61"/>
      <c r="J120" s="61"/>
      <c r="K120" s="61"/>
      <c r="L120" s="61"/>
      <c r="M120" s="61"/>
      <c r="N120" s="61"/>
      <c r="O120" s="61"/>
      <c r="P120" s="61"/>
      <c r="Q120" s="61"/>
      <c r="R120" s="61"/>
    </row>
    <row r="121" spans="1:38" ht="14.25" customHeight="1" x14ac:dyDescent="0.2">
      <c r="A121" s="16" t="s">
        <v>58</v>
      </c>
      <c r="B121" s="16" t="s">
        <v>34</v>
      </c>
      <c r="C121" s="16" t="s">
        <v>44</v>
      </c>
      <c r="D121" s="16" t="s">
        <v>51</v>
      </c>
      <c r="E121" s="16" t="s">
        <v>53</v>
      </c>
      <c r="F121" s="61"/>
      <c r="G121" s="61"/>
      <c r="H121" s="61"/>
      <c r="I121" s="61"/>
      <c r="J121" s="61"/>
      <c r="K121" s="61"/>
      <c r="L121" s="61"/>
      <c r="M121" s="61"/>
      <c r="N121" s="61"/>
      <c r="O121" s="61"/>
      <c r="P121" s="61"/>
      <c r="Q121" s="61"/>
      <c r="R121" s="61"/>
    </row>
    <row r="122" spans="1:38" ht="14.25" customHeight="1" x14ac:dyDescent="0.2">
      <c r="A122" s="16" t="s">
        <v>58</v>
      </c>
      <c r="B122" s="16" t="s">
        <v>34</v>
      </c>
      <c r="C122" s="16" t="s">
        <v>44</v>
      </c>
      <c r="D122" s="16" t="s">
        <v>51</v>
      </c>
      <c r="E122" s="16" t="s">
        <v>54</v>
      </c>
      <c r="F122" s="61"/>
      <c r="G122" s="61"/>
      <c r="H122" s="61"/>
      <c r="I122" s="61"/>
      <c r="J122" s="61"/>
      <c r="K122" s="61"/>
      <c r="L122" s="61"/>
      <c r="M122" s="61"/>
      <c r="N122" s="61"/>
      <c r="O122" s="61"/>
      <c r="P122" s="61"/>
      <c r="Q122" s="61"/>
      <c r="R122" s="61"/>
    </row>
    <row r="123" spans="1:38" ht="14.25" customHeight="1" x14ac:dyDescent="0.2">
      <c r="A123" s="16" t="s">
        <v>58</v>
      </c>
      <c r="B123" s="16" t="s">
        <v>34</v>
      </c>
      <c r="C123" s="16" t="s">
        <v>44</v>
      </c>
      <c r="D123" s="16" t="s">
        <v>51</v>
      </c>
      <c r="E123" s="16" t="s">
        <v>55</v>
      </c>
      <c r="F123" s="61"/>
      <c r="G123" s="61"/>
      <c r="H123" s="61"/>
      <c r="I123" s="61"/>
      <c r="J123" s="61"/>
      <c r="K123" s="61"/>
      <c r="L123" s="61"/>
      <c r="M123" s="61"/>
      <c r="N123" s="61"/>
      <c r="O123" s="61"/>
      <c r="P123" s="61"/>
      <c r="Q123" s="61"/>
      <c r="R123" s="61"/>
    </row>
    <row r="124" spans="1:38" ht="14.25" customHeight="1" x14ac:dyDescent="0.2">
      <c r="A124" s="16" t="s">
        <v>58</v>
      </c>
      <c r="B124" s="16" t="s">
        <v>34</v>
      </c>
      <c r="C124" s="16" t="s">
        <v>44</v>
      </c>
      <c r="D124" s="16" t="s">
        <v>56</v>
      </c>
      <c r="E124" s="16" t="s">
        <v>57</v>
      </c>
      <c r="F124" s="61"/>
      <c r="G124" s="61"/>
      <c r="H124" s="61"/>
      <c r="I124" s="61"/>
      <c r="J124" s="61"/>
      <c r="K124" s="61"/>
      <c r="L124" s="61"/>
      <c r="M124" s="61"/>
      <c r="N124" s="61"/>
      <c r="O124" s="61"/>
      <c r="P124" s="61"/>
      <c r="Q124" s="61"/>
      <c r="R124" s="61"/>
    </row>
    <row r="125" spans="1:38" ht="14.25" customHeight="1" x14ac:dyDescent="0.2">
      <c r="A125" s="16" t="s">
        <v>62</v>
      </c>
      <c r="B125" s="16" t="s">
        <v>34</v>
      </c>
      <c r="C125" s="16"/>
      <c r="D125" s="16"/>
      <c r="E125" s="16"/>
      <c r="F125" s="15"/>
      <c r="G125" s="15"/>
      <c r="H125" s="15"/>
      <c r="I125" s="15"/>
      <c r="J125" s="15"/>
      <c r="K125" s="15"/>
      <c r="L125" s="15"/>
      <c r="M125" s="15"/>
      <c r="N125" s="15"/>
      <c r="O125" s="15"/>
      <c r="P125" s="15"/>
      <c r="Q125" s="15"/>
      <c r="R125" s="15"/>
    </row>
    <row r="126" spans="1:38" ht="14.25" customHeight="1" x14ac:dyDescent="0.2">
      <c r="A126" s="63"/>
      <c r="B126" s="64"/>
      <c r="C126" s="65"/>
      <c r="D126" s="178" t="s">
        <v>111</v>
      </c>
      <c r="E126" s="179"/>
      <c r="F126" s="70"/>
      <c r="G126" s="70"/>
      <c r="H126" s="70"/>
      <c r="I126" s="70"/>
      <c r="J126" s="70"/>
      <c r="K126" s="70"/>
      <c r="L126" s="70"/>
      <c r="M126" s="70"/>
      <c r="N126" s="70"/>
      <c r="O126" s="70"/>
      <c r="P126" s="70"/>
      <c r="Q126" s="70"/>
      <c r="R126" s="70"/>
    </row>
    <row r="127" spans="1:38" ht="14.25" customHeight="1" x14ac:dyDescent="0.2">
      <c r="E127" s="17"/>
      <c r="F127" s="7"/>
      <c r="G127" s="7"/>
      <c r="H127" s="7"/>
      <c r="I127" s="7"/>
      <c r="J127" s="7"/>
      <c r="K127" s="7"/>
      <c r="L127" s="7"/>
      <c r="M127" s="7"/>
      <c r="N127" s="7"/>
      <c r="O127" s="7"/>
      <c r="P127" s="7"/>
      <c r="Q127" s="7"/>
      <c r="R127" s="7"/>
    </row>
    <row r="128" spans="1:38" ht="14.25" customHeight="1" x14ac:dyDescent="0.2">
      <c r="A128" s="37" t="s">
        <v>2</v>
      </c>
      <c r="B128" s="37" t="s">
        <v>6</v>
      </c>
      <c r="C128" s="37" t="s">
        <v>99</v>
      </c>
      <c r="D128" s="37" t="s">
        <v>45</v>
      </c>
      <c r="E128" s="37" t="s">
        <v>100</v>
      </c>
      <c r="F128" s="56">
        <v>41456</v>
      </c>
      <c r="G128" s="56">
        <v>41487</v>
      </c>
      <c r="H128" s="56">
        <v>41518</v>
      </c>
      <c r="I128" s="56">
        <v>41548</v>
      </c>
      <c r="J128" s="56">
        <v>41579</v>
      </c>
      <c r="K128" s="56">
        <v>41609</v>
      </c>
      <c r="L128" s="56">
        <v>41640</v>
      </c>
      <c r="M128" s="56">
        <v>41671</v>
      </c>
      <c r="N128" s="56">
        <v>41699</v>
      </c>
      <c r="O128" s="56">
        <v>41730</v>
      </c>
      <c r="P128" s="56">
        <v>41760</v>
      </c>
      <c r="Q128" s="56">
        <v>41791</v>
      </c>
      <c r="R128" s="74"/>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x14ac:dyDescent="0.2">
      <c r="A129" s="37"/>
      <c r="B129" s="37"/>
      <c r="C129" s="37"/>
      <c r="D129" s="48"/>
      <c r="E129" s="74"/>
      <c r="F129" s="74"/>
      <c r="G129" s="74"/>
      <c r="H129" s="74"/>
      <c r="I129" s="74"/>
      <c r="J129" s="74"/>
      <c r="K129" s="74"/>
      <c r="L129" s="74"/>
      <c r="M129" s="74"/>
      <c r="N129" s="74"/>
      <c r="O129" s="74"/>
      <c r="P129" s="74"/>
      <c r="Q129" s="74"/>
      <c r="R129" s="57" t="s">
        <v>101</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x14ac:dyDescent="0.2">
      <c r="A130" s="16" t="s">
        <v>58</v>
      </c>
      <c r="B130" s="16" t="s">
        <v>42</v>
      </c>
      <c r="C130" s="16" t="s">
        <v>44</v>
      </c>
      <c r="D130" s="16" t="s">
        <v>46</v>
      </c>
      <c r="E130" s="16" t="s">
        <v>47</v>
      </c>
      <c r="F130" s="61"/>
      <c r="G130" s="61"/>
      <c r="H130" s="61"/>
      <c r="I130" s="61"/>
      <c r="J130" s="61"/>
      <c r="K130" s="61"/>
      <c r="L130" s="61"/>
      <c r="M130" s="61"/>
      <c r="N130" s="61"/>
      <c r="O130" s="61"/>
      <c r="P130" s="61"/>
      <c r="Q130" s="61"/>
      <c r="R130" s="61"/>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x14ac:dyDescent="0.2">
      <c r="A131" s="16" t="s">
        <v>58</v>
      </c>
      <c r="B131" s="16" t="s">
        <v>42</v>
      </c>
      <c r="C131" s="16" t="s">
        <v>44</v>
      </c>
      <c r="D131" s="16" t="s">
        <v>48</v>
      </c>
      <c r="E131" s="16" t="s">
        <v>49</v>
      </c>
      <c r="F131" s="61"/>
      <c r="G131" s="61"/>
      <c r="H131" s="61"/>
      <c r="I131" s="61"/>
      <c r="J131" s="61"/>
      <c r="K131" s="61"/>
      <c r="L131" s="61"/>
      <c r="M131" s="61"/>
      <c r="N131" s="61"/>
      <c r="O131" s="61"/>
      <c r="P131" s="61"/>
      <c r="Q131" s="61"/>
      <c r="R131" s="61"/>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x14ac:dyDescent="0.2">
      <c r="A132" s="16" t="s">
        <v>58</v>
      </c>
      <c r="B132" s="16" t="s">
        <v>42</v>
      </c>
      <c r="C132" s="16" t="s">
        <v>44</v>
      </c>
      <c r="D132" s="16" t="s">
        <v>48</v>
      </c>
      <c r="E132" s="16" t="s">
        <v>50</v>
      </c>
      <c r="F132" s="61"/>
      <c r="G132" s="61"/>
      <c r="H132" s="61"/>
      <c r="I132" s="61"/>
      <c r="J132" s="61"/>
      <c r="K132" s="61"/>
      <c r="L132" s="61"/>
      <c r="M132" s="61"/>
      <c r="N132" s="61"/>
      <c r="O132" s="61"/>
      <c r="P132" s="61"/>
      <c r="Q132" s="61"/>
      <c r="R132" s="61"/>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x14ac:dyDescent="0.2">
      <c r="A133" s="16" t="s">
        <v>58</v>
      </c>
      <c r="B133" s="16" t="s">
        <v>42</v>
      </c>
      <c r="C133" s="16" t="s">
        <v>44</v>
      </c>
      <c r="D133" s="16" t="s">
        <v>51</v>
      </c>
      <c r="E133" s="16" t="s">
        <v>52</v>
      </c>
      <c r="F133" s="61"/>
      <c r="G133" s="61"/>
      <c r="H133" s="61"/>
      <c r="I133" s="61"/>
      <c r="J133" s="61"/>
      <c r="K133" s="61"/>
      <c r="L133" s="61"/>
      <c r="M133" s="61"/>
      <c r="N133" s="61"/>
      <c r="O133" s="61"/>
      <c r="P133" s="61"/>
      <c r="Q133" s="61"/>
      <c r="R133" s="61"/>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x14ac:dyDescent="0.2">
      <c r="A134" s="16" t="s">
        <v>58</v>
      </c>
      <c r="B134" s="16" t="s">
        <v>42</v>
      </c>
      <c r="C134" s="16" t="s">
        <v>44</v>
      </c>
      <c r="D134" s="16" t="s">
        <v>51</v>
      </c>
      <c r="E134" s="16" t="s">
        <v>53</v>
      </c>
      <c r="F134" s="61"/>
      <c r="G134" s="61"/>
      <c r="H134" s="61"/>
      <c r="I134" s="61"/>
      <c r="J134" s="61"/>
      <c r="K134" s="61"/>
      <c r="L134" s="61"/>
      <c r="M134" s="61"/>
      <c r="N134" s="61"/>
      <c r="O134" s="61"/>
      <c r="P134" s="61"/>
      <c r="Q134" s="61"/>
      <c r="R134" s="61"/>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x14ac:dyDescent="0.2">
      <c r="A135" s="16" t="s">
        <v>58</v>
      </c>
      <c r="B135" s="16" t="s">
        <v>42</v>
      </c>
      <c r="C135" s="16" t="s">
        <v>44</v>
      </c>
      <c r="D135" s="16" t="s">
        <v>51</v>
      </c>
      <c r="E135" s="16" t="s">
        <v>54</v>
      </c>
      <c r="F135" s="61"/>
      <c r="G135" s="61"/>
      <c r="H135" s="61"/>
      <c r="I135" s="61"/>
      <c r="J135" s="61"/>
      <c r="K135" s="61"/>
      <c r="L135" s="61"/>
      <c r="M135" s="61"/>
      <c r="N135" s="61"/>
      <c r="O135" s="61"/>
      <c r="P135" s="61"/>
      <c r="Q135" s="61"/>
      <c r="R135" s="61"/>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x14ac:dyDescent="0.2">
      <c r="A136" s="16" t="s">
        <v>58</v>
      </c>
      <c r="B136" s="16" t="s">
        <v>42</v>
      </c>
      <c r="C136" s="16" t="s">
        <v>44</v>
      </c>
      <c r="D136" s="16" t="s">
        <v>51</v>
      </c>
      <c r="E136" s="16" t="s">
        <v>55</v>
      </c>
      <c r="F136" s="61"/>
      <c r="G136" s="61"/>
      <c r="H136" s="61"/>
      <c r="I136" s="61"/>
      <c r="J136" s="61"/>
      <c r="K136" s="61"/>
      <c r="L136" s="61"/>
      <c r="M136" s="61"/>
      <c r="N136" s="61"/>
      <c r="O136" s="61"/>
      <c r="P136" s="61"/>
      <c r="Q136" s="61"/>
      <c r="R136" s="61"/>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x14ac:dyDescent="0.2">
      <c r="A137" s="16" t="s">
        <v>58</v>
      </c>
      <c r="B137" s="16" t="s">
        <v>42</v>
      </c>
      <c r="C137" s="16" t="s">
        <v>44</v>
      </c>
      <c r="D137" s="16" t="s">
        <v>56</v>
      </c>
      <c r="E137" s="16" t="s">
        <v>57</v>
      </c>
      <c r="F137" s="61"/>
      <c r="G137" s="61"/>
      <c r="H137" s="61"/>
      <c r="I137" s="61"/>
      <c r="J137" s="61"/>
      <c r="K137" s="61"/>
      <c r="L137" s="61"/>
      <c r="M137" s="61"/>
      <c r="N137" s="61"/>
      <c r="O137" s="61"/>
      <c r="P137" s="61"/>
      <c r="Q137" s="61"/>
      <c r="R137" s="61"/>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16" t="s">
        <v>62</v>
      </c>
      <c r="B138" s="16" t="s">
        <v>42</v>
      </c>
      <c r="C138" s="16"/>
      <c r="D138" s="16"/>
      <c r="E138" s="16"/>
      <c r="F138" s="15"/>
      <c r="G138" s="15"/>
      <c r="H138" s="15"/>
      <c r="I138" s="15"/>
      <c r="J138" s="15"/>
      <c r="K138" s="15"/>
      <c r="L138" s="15"/>
      <c r="M138" s="15"/>
      <c r="N138" s="15"/>
      <c r="O138" s="15"/>
      <c r="P138" s="15"/>
      <c r="Q138" s="15"/>
      <c r="R138" s="15"/>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63"/>
      <c r="B139" s="64"/>
      <c r="C139" s="65"/>
      <c r="D139" s="178" t="s">
        <v>111</v>
      </c>
      <c r="E139" s="179"/>
      <c r="F139" s="70"/>
      <c r="G139" s="70"/>
      <c r="H139" s="70"/>
      <c r="I139" s="70"/>
      <c r="J139" s="70"/>
      <c r="K139" s="70"/>
      <c r="L139" s="70"/>
      <c r="M139" s="70"/>
      <c r="N139" s="70"/>
      <c r="O139" s="70"/>
      <c r="P139" s="70"/>
      <c r="Q139" s="70"/>
      <c r="R139" s="70"/>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42"/>
      <c r="B140" s="42"/>
      <c r="C140" s="42"/>
      <c r="D140" s="30"/>
      <c r="E140" s="7"/>
      <c r="F140" s="7"/>
      <c r="G140" s="7"/>
      <c r="H140" s="7"/>
      <c r="I140" s="7"/>
      <c r="J140" s="7"/>
      <c r="K140" s="7"/>
      <c r="L140" s="7"/>
      <c r="M140" s="7"/>
      <c r="N140" s="7"/>
      <c r="O140" s="7"/>
      <c r="P140" s="7"/>
      <c r="Q140" s="7"/>
      <c r="R140" s="34"/>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37" t="s">
        <v>2</v>
      </c>
      <c r="B141" s="37" t="s">
        <v>6</v>
      </c>
      <c r="C141" s="37" t="s">
        <v>99</v>
      </c>
      <c r="D141" s="37" t="s">
        <v>45</v>
      </c>
      <c r="E141" s="37" t="s">
        <v>100</v>
      </c>
      <c r="F141" s="56">
        <v>41456</v>
      </c>
      <c r="G141" s="56">
        <v>41487</v>
      </c>
      <c r="H141" s="56">
        <v>41518</v>
      </c>
      <c r="I141" s="56">
        <v>41548</v>
      </c>
      <c r="J141" s="56">
        <v>41579</v>
      </c>
      <c r="K141" s="56">
        <v>41609</v>
      </c>
      <c r="L141" s="56">
        <v>41640</v>
      </c>
      <c r="M141" s="56">
        <v>41671</v>
      </c>
      <c r="N141" s="56">
        <v>41699</v>
      </c>
      <c r="O141" s="56">
        <v>41730</v>
      </c>
      <c r="P141" s="56">
        <v>41760</v>
      </c>
      <c r="Q141" s="56">
        <v>41791</v>
      </c>
      <c r="R141" s="74"/>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37"/>
      <c r="B142" s="37"/>
      <c r="C142" s="37"/>
      <c r="D142" s="48"/>
      <c r="E142" s="74"/>
      <c r="F142" s="74"/>
      <c r="G142" s="74"/>
      <c r="H142" s="74"/>
      <c r="I142" s="74"/>
      <c r="J142" s="74"/>
      <c r="K142" s="74"/>
      <c r="L142" s="74"/>
      <c r="M142" s="74"/>
      <c r="N142" s="74"/>
      <c r="O142" s="74"/>
      <c r="P142" s="74"/>
      <c r="Q142" s="74"/>
      <c r="R142" s="57" t="s">
        <v>101</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x14ac:dyDescent="0.2">
      <c r="A143" s="16" t="s">
        <v>58</v>
      </c>
      <c r="B143" s="16" t="s">
        <v>43</v>
      </c>
      <c r="C143" s="16" t="s">
        <v>44</v>
      </c>
      <c r="D143" s="16" t="s">
        <v>46</v>
      </c>
      <c r="E143" s="16" t="s">
        <v>47</v>
      </c>
      <c r="F143" s="61"/>
      <c r="G143" s="61"/>
      <c r="H143" s="61"/>
      <c r="I143" s="61"/>
      <c r="J143" s="61"/>
      <c r="K143" s="61"/>
      <c r="L143" s="61"/>
      <c r="M143" s="61"/>
      <c r="N143" s="61"/>
      <c r="O143" s="61"/>
      <c r="P143" s="61"/>
      <c r="Q143" s="61"/>
      <c r="R143" s="61"/>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43</v>
      </c>
      <c r="C144" s="16" t="s">
        <v>44</v>
      </c>
      <c r="D144" s="16" t="s">
        <v>48</v>
      </c>
      <c r="E144" s="16" t="s">
        <v>49</v>
      </c>
      <c r="F144" s="61"/>
      <c r="G144" s="61"/>
      <c r="H144" s="61"/>
      <c r="I144" s="61"/>
      <c r="J144" s="61"/>
      <c r="K144" s="61"/>
      <c r="L144" s="61"/>
      <c r="M144" s="61"/>
      <c r="N144" s="61"/>
      <c r="O144" s="61"/>
      <c r="P144" s="61"/>
      <c r="Q144" s="61"/>
      <c r="R144" s="61"/>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x14ac:dyDescent="0.2">
      <c r="A145" s="16" t="s">
        <v>58</v>
      </c>
      <c r="B145" s="16" t="s">
        <v>43</v>
      </c>
      <c r="C145" s="16" t="s">
        <v>44</v>
      </c>
      <c r="D145" s="16" t="s">
        <v>48</v>
      </c>
      <c r="E145" s="16" t="s">
        <v>50</v>
      </c>
      <c r="F145" s="61"/>
      <c r="G145" s="61"/>
      <c r="H145" s="61"/>
      <c r="I145" s="61"/>
      <c r="J145" s="61"/>
      <c r="K145" s="61"/>
      <c r="L145" s="61"/>
      <c r="M145" s="61"/>
      <c r="N145" s="61"/>
      <c r="O145" s="61"/>
      <c r="P145" s="61"/>
      <c r="Q145" s="61"/>
      <c r="R145" s="61"/>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43</v>
      </c>
      <c r="C146" s="16" t="s">
        <v>44</v>
      </c>
      <c r="D146" s="16" t="s">
        <v>51</v>
      </c>
      <c r="E146" s="16" t="s">
        <v>52</v>
      </c>
      <c r="F146" s="61"/>
      <c r="G146" s="61"/>
      <c r="H146" s="61"/>
      <c r="I146" s="61"/>
      <c r="J146" s="61"/>
      <c r="K146" s="61"/>
      <c r="L146" s="61"/>
      <c r="M146" s="61"/>
      <c r="N146" s="61"/>
      <c r="O146" s="61"/>
      <c r="P146" s="61"/>
      <c r="Q146" s="61"/>
      <c r="R146" s="61"/>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x14ac:dyDescent="0.2">
      <c r="A147" s="16" t="s">
        <v>58</v>
      </c>
      <c r="B147" s="16" t="s">
        <v>43</v>
      </c>
      <c r="C147" s="16" t="s">
        <v>44</v>
      </c>
      <c r="D147" s="16" t="s">
        <v>51</v>
      </c>
      <c r="E147" s="16" t="s">
        <v>53</v>
      </c>
      <c r="F147" s="61"/>
      <c r="G147" s="61"/>
      <c r="H147" s="61"/>
      <c r="I147" s="61"/>
      <c r="J147" s="61"/>
      <c r="K147" s="61"/>
      <c r="L147" s="61"/>
      <c r="M147" s="61"/>
      <c r="N147" s="61"/>
      <c r="O147" s="61"/>
      <c r="P147" s="61"/>
      <c r="Q147" s="61"/>
      <c r="R147" s="61"/>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x14ac:dyDescent="0.2">
      <c r="A148" s="16" t="s">
        <v>58</v>
      </c>
      <c r="B148" s="16" t="s">
        <v>43</v>
      </c>
      <c r="C148" s="16" t="s">
        <v>44</v>
      </c>
      <c r="D148" s="16" t="s">
        <v>51</v>
      </c>
      <c r="E148" s="16" t="s">
        <v>54</v>
      </c>
      <c r="F148" s="61"/>
      <c r="G148" s="61"/>
      <c r="H148" s="61"/>
      <c r="I148" s="61"/>
      <c r="J148" s="61"/>
      <c r="K148" s="61"/>
      <c r="L148" s="61"/>
      <c r="M148" s="61"/>
      <c r="N148" s="61"/>
      <c r="O148" s="61"/>
      <c r="P148" s="61"/>
      <c r="Q148" s="61"/>
      <c r="R148" s="61"/>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16" t="s">
        <v>58</v>
      </c>
      <c r="B149" s="16" t="s">
        <v>43</v>
      </c>
      <c r="C149" s="16" t="s">
        <v>44</v>
      </c>
      <c r="D149" s="16" t="s">
        <v>51</v>
      </c>
      <c r="E149" s="16" t="s">
        <v>55</v>
      </c>
      <c r="F149" s="61"/>
      <c r="G149" s="61"/>
      <c r="H149" s="61"/>
      <c r="I149" s="61"/>
      <c r="J149" s="61"/>
      <c r="K149" s="61"/>
      <c r="L149" s="61"/>
      <c r="M149" s="61"/>
      <c r="N149" s="61"/>
      <c r="O149" s="61"/>
      <c r="P149" s="61"/>
      <c r="Q149" s="61"/>
      <c r="R149" s="61"/>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16" t="s">
        <v>58</v>
      </c>
      <c r="B150" s="16" t="s">
        <v>43</v>
      </c>
      <c r="C150" s="16" t="s">
        <v>44</v>
      </c>
      <c r="D150" s="16" t="s">
        <v>56</v>
      </c>
      <c r="E150" s="16" t="s">
        <v>57</v>
      </c>
      <c r="F150" s="61"/>
      <c r="G150" s="61"/>
      <c r="H150" s="61"/>
      <c r="I150" s="61"/>
      <c r="J150" s="61"/>
      <c r="K150" s="61"/>
      <c r="L150" s="61"/>
      <c r="M150" s="61"/>
      <c r="N150" s="61"/>
      <c r="O150" s="61"/>
      <c r="P150" s="61"/>
      <c r="Q150" s="61"/>
      <c r="R150" s="61"/>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16" t="s">
        <v>62</v>
      </c>
      <c r="B151" s="16" t="s">
        <v>43</v>
      </c>
      <c r="C151" s="16"/>
      <c r="D151" s="16"/>
      <c r="E151" s="16"/>
      <c r="F151" s="15"/>
      <c r="G151" s="15"/>
      <c r="H151" s="15"/>
      <c r="I151" s="15"/>
      <c r="J151" s="15"/>
      <c r="K151" s="15"/>
      <c r="L151" s="15"/>
      <c r="M151" s="15"/>
      <c r="N151" s="15"/>
      <c r="O151" s="15"/>
      <c r="P151" s="15"/>
      <c r="Q151" s="15"/>
      <c r="R151" s="15"/>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63"/>
      <c r="B152" s="64"/>
      <c r="C152" s="65"/>
      <c r="D152" s="178" t="s">
        <v>111</v>
      </c>
      <c r="E152" s="179"/>
      <c r="F152" s="70"/>
      <c r="G152" s="70"/>
      <c r="H152" s="70"/>
      <c r="I152" s="70"/>
      <c r="J152" s="70"/>
      <c r="K152" s="70"/>
      <c r="L152" s="70"/>
      <c r="M152" s="70"/>
      <c r="N152" s="70"/>
      <c r="O152" s="70"/>
      <c r="P152" s="70"/>
      <c r="Q152" s="70"/>
      <c r="R152" s="70"/>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x14ac:dyDescent="0.2">
      <c r="A153" s="16"/>
      <c r="B153" s="16"/>
      <c r="C153" s="16"/>
      <c r="D153" s="16"/>
      <c r="E153" s="16"/>
      <c r="F153" s="61"/>
      <c r="G153" s="61"/>
      <c r="H153" s="61"/>
      <c r="I153" s="61"/>
      <c r="J153" s="61"/>
      <c r="K153" s="61"/>
      <c r="L153" s="61"/>
      <c r="M153" s="61"/>
      <c r="N153" s="61"/>
      <c r="O153" s="61"/>
      <c r="P153" s="61"/>
      <c r="Q153" s="61"/>
      <c r="R153" s="61"/>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7" t="s">
        <v>112</v>
      </c>
      <c r="B154" s="161"/>
      <c r="C154" s="161"/>
      <c r="D154" s="161"/>
      <c r="E154" s="161"/>
      <c r="F154" s="161"/>
      <c r="G154" s="161"/>
      <c r="H154" s="161"/>
      <c r="I154" s="161"/>
      <c r="J154" s="161"/>
      <c r="K154" s="161"/>
      <c r="L154" s="161"/>
      <c r="M154" s="161"/>
      <c r="N154" s="161"/>
      <c r="O154" s="161"/>
      <c r="P154" s="161"/>
      <c r="Q154" s="161"/>
      <c r="R154" s="161"/>
      <c r="S154" s="161"/>
      <c r="T154" s="161"/>
      <c r="U154" s="161"/>
      <c r="V154" s="162"/>
      <c r="W154" s="78"/>
      <c r="X154" s="78"/>
      <c r="Y154" s="78"/>
      <c r="Z154" s="78"/>
      <c r="AA154" s="78"/>
      <c r="AB154" s="78"/>
      <c r="AC154" s="78"/>
      <c r="AD154" s="78"/>
      <c r="AE154" s="78"/>
      <c r="AF154" s="78"/>
      <c r="AG154" s="78"/>
      <c r="AH154" s="78"/>
      <c r="AI154" s="78"/>
      <c r="AJ154" s="78"/>
      <c r="AK154" s="78"/>
      <c r="AL154" s="78"/>
    </row>
    <row r="155" spans="1:38" ht="14.25" customHeight="1" x14ac:dyDescent="0.2">
      <c r="A155" s="167" t="s">
        <v>113</v>
      </c>
      <c r="B155" s="161"/>
      <c r="C155" s="161"/>
      <c r="D155" s="161"/>
      <c r="E155" s="161"/>
      <c r="F155" s="161"/>
      <c r="G155" s="161"/>
      <c r="H155" s="161"/>
      <c r="I155" s="161"/>
      <c r="J155" s="161"/>
      <c r="K155" s="161"/>
      <c r="L155" s="161"/>
      <c r="M155" s="161"/>
      <c r="N155" s="161"/>
      <c r="O155" s="161"/>
      <c r="P155" s="161"/>
      <c r="Q155" s="161"/>
      <c r="R155" s="161"/>
      <c r="S155" s="161"/>
      <c r="T155" s="161"/>
      <c r="U155" s="161"/>
      <c r="V155" s="162"/>
      <c r="W155" s="167"/>
      <c r="X155" s="161"/>
      <c r="Y155" s="161"/>
      <c r="Z155" s="161"/>
      <c r="AA155" s="161"/>
      <c r="AB155" s="161"/>
      <c r="AC155" s="161"/>
      <c r="AD155" s="161"/>
      <c r="AE155" s="161"/>
      <c r="AF155" s="161"/>
      <c r="AG155" s="161"/>
      <c r="AH155" s="161"/>
      <c r="AI155" s="161"/>
      <c r="AJ155" s="161"/>
      <c r="AK155" s="161"/>
      <c r="AL155" s="162"/>
    </row>
    <row r="156" spans="1:38" ht="14.25" customHeight="1" x14ac:dyDescent="0.2">
      <c r="A156" s="167" t="s">
        <v>114</v>
      </c>
      <c r="B156" s="161"/>
      <c r="C156" s="161"/>
      <c r="D156" s="161"/>
      <c r="E156" s="161"/>
      <c r="F156" s="161"/>
      <c r="G156" s="161"/>
      <c r="H156" s="161"/>
      <c r="I156" s="161"/>
      <c r="J156" s="161"/>
      <c r="K156" s="161"/>
      <c r="L156" s="162"/>
      <c r="M156" s="79"/>
      <c r="N156" s="79"/>
      <c r="O156" s="79"/>
      <c r="P156" s="79"/>
      <c r="Q156" s="79"/>
      <c r="R156" s="79"/>
      <c r="S156" s="79"/>
      <c r="T156" s="79"/>
      <c r="U156" s="79"/>
      <c r="V156" s="79"/>
      <c r="W156" s="80"/>
      <c r="X156" s="79"/>
      <c r="Y156" s="79"/>
      <c r="Z156" s="79"/>
      <c r="AA156" s="79"/>
      <c r="AB156" s="79"/>
      <c r="AC156" s="79"/>
      <c r="AD156" s="79"/>
      <c r="AE156" s="79"/>
      <c r="AF156" s="79"/>
      <c r="AG156" s="79"/>
      <c r="AH156" s="79"/>
      <c r="AI156" s="79"/>
      <c r="AJ156" s="79"/>
      <c r="AK156" s="79"/>
      <c r="AL156" s="79"/>
    </row>
    <row r="157" spans="1:38" ht="14.25" customHeight="1" x14ac:dyDescent="0.2">
      <c r="A157" s="167" t="s">
        <v>115</v>
      </c>
      <c r="B157" s="161"/>
      <c r="C157" s="161"/>
      <c r="D157" s="161"/>
      <c r="E157" s="161"/>
      <c r="F157" s="161"/>
      <c r="G157" s="161"/>
      <c r="H157" s="161"/>
      <c r="I157" s="161"/>
      <c r="J157" s="161"/>
      <c r="K157" s="161"/>
      <c r="L157" s="161"/>
      <c r="M157" s="162"/>
      <c r="N157" s="79"/>
      <c r="O157" s="79"/>
      <c r="P157" s="79"/>
      <c r="Q157" s="79"/>
      <c r="R157" s="79"/>
      <c r="S157" s="79"/>
      <c r="T157" s="79"/>
      <c r="U157" s="79"/>
      <c r="V157" s="79"/>
      <c r="W157" s="80"/>
      <c r="X157" s="79"/>
      <c r="Y157" s="79"/>
      <c r="Z157" s="79"/>
      <c r="AA157" s="79"/>
      <c r="AB157" s="79"/>
      <c r="AC157" s="79"/>
      <c r="AD157" s="79"/>
      <c r="AE157" s="79"/>
      <c r="AF157" s="79"/>
      <c r="AG157" s="79"/>
      <c r="AH157" s="79"/>
      <c r="AI157" s="79"/>
      <c r="AJ157" s="79"/>
      <c r="AK157" s="79"/>
      <c r="AL157" s="79"/>
    </row>
    <row r="158" spans="1:38" ht="14.25" customHeight="1" x14ac:dyDescent="0.2">
      <c r="A158" s="167" t="s">
        <v>116</v>
      </c>
      <c r="B158" s="161"/>
      <c r="C158" s="161"/>
      <c r="D158" s="161"/>
      <c r="E158" s="161"/>
      <c r="F158" s="161"/>
      <c r="G158" s="161"/>
      <c r="H158" s="161"/>
      <c r="I158" s="161"/>
      <c r="J158" s="161"/>
      <c r="K158" s="161"/>
      <c r="L158" s="161"/>
      <c r="M158" s="162"/>
      <c r="N158" s="79"/>
      <c r="O158" s="79"/>
      <c r="P158" s="79"/>
      <c r="Q158" s="79"/>
      <c r="R158" s="79"/>
      <c r="S158" s="79"/>
      <c r="T158" s="79"/>
      <c r="U158" s="79"/>
      <c r="V158" s="79"/>
      <c r="W158" s="80"/>
      <c r="X158" s="79"/>
      <c r="Y158" s="79"/>
      <c r="Z158" s="79"/>
      <c r="AA158" s="79"/>
      <c r="AB158" s="79"/>
      <c r="AC158" s="79"/>
      <c r="AD158" s="79"/>
      <c r="AE158" s="79"/>
      <c r="AF158" s="79"/>
      <c r="AG158" s="79"/>
      <c r="AH158" s="79"/>
      <c r="AI158" s="79"/>
      <c r="AJ158" s="79"/>
      <c r="AK158" s="79"/>
      <c r="AL158" s="79"/>
    </row>
    <row r="159" spans="1:38" ht="14.25" customHeight="1" x14ac:dyDescent="0.2">
      <c r="A159" s="167" t="s">
        <v>117</v>
      </c>
      <c r="B159" s="161"/>
      <c r="C159" s="161"/>
      <c r="D159" s="161"/>
      <c r="E159" s="161"/>
      <c r="F159" s="161"/>
      <c r="G159" s="161"/>
      <c r="H159" s="161"/>
      <c r="I159" s="161"/>
      <c r="J159" s="161"/>
      <c r="K159" s="161"/>
      <c r="L159" s="161"/>
      <c r="M159" s="162"/>
      <c r="N159" s="79"/>
      <c r="O159" s="79"/>
      <c r="P159" s="79"/>
      <c r="Q159" s="79"/>
      <c r="R159" s="79"/>
      <c r="S159" s="79"/>
      <c r="T159" s="79"/>
      <c r="U159" s="79"/>
      <c r="V159" s="79"/>
      <c r="W159" s="80"/>
      <c r="X159" s="79"/>
      <c r="Y159" s="79"/>
      <c r="Z159" s="79"/>
      <c r="AA159" s="79"/>
      <c r="AB159" s="79"/>
      <c r="AC159" s="79"/>
      <c r="AD159" s="79"/>
      <c r="AE159" s="79"/>
      <c r="AF159" s="79"/>
      <c r="AG159" s="79"/>
      <c r="AH159" s="79"/>
      <c r="AI159" s="79"/>
      <c r="AJ159" s="79"/>
      <c r="AK159" s="79"/>
      <c r="AL159" s="79"/>
    </row>
    <row r="160" spans="1:38" ht="14.25" customHeight="1" x14ac:dyDescent="0.2">
      <c r="A160" s="167" t="s">
        <v>118</v>
      </c>
      <c r="B160" s="161"/>
      <c r="C160" s="161"/>
      <c r="D160" s="161"/>
      <c r="E160" s="161"/>
      <c r="F160" s="161"/>
      <c r="G160" s="161"/>
      <c r="H160" s="161"/>
      <c r="I160" s="161"/>
      <c r="J160" s="161"/>
      <c r="K160" s="161"/>
      <c r="L160" s="161"/>
      <c r="M160" s="161"/>
      <c r="N160" s="161"/>
      <c r="O160" s="162"/>
      <c r="P160" s="79"/>
      <c r="Q160" s="79"/>
      <c r="R160" s="79"/>
      <c r="S160" s="79"/>
      <c r="T160" s="79"/>
      <c r="U160" s="79"/>
      <c r="V160" s="79"/>
      <c r="W160" s="80"/>
      <c r="X160" s="79"/>
      <c r="Y160" s="79"/>
      <c r="Z160" s="79"/>
      <c r="AA160" s="79"/>
      <c r="AB160" s="79"/>
      <c r="AC160" s="79"/>
      <c r="AD160" s="79"/>
      <c r="AE160" s="79"/>
      <c r="AF160" s="79"/>
      <c r="AG160" s="79"/>
      <c r="AH160" s="79"/>
      <c r="AI160" s="79"/>
      <c r="AJ160" s="79"/>
      <c r="AK160" s="79"/>
      <c r="AL160" s="79"/>
    </row>
    <row r="161" spans="1:38" ht="14.25" customHeight="1" x14ac:dyDescent="0.2">
      <c r="A161" s="180" t="s">
        <v>119</v>
      </c>
      <c r="B161" s="171"/>
      <c r="C161" s="171"/>
      <c r="D161" s="171"/>
      <c r="E161" s="171"/>
      <c r="F161" s="171"/>
      <c r="G161" s="171"/>
      <c r="H161" s="171"/>
      <c r="I161" s="171"/>
      <c r="J161" s="171"/>
      <c r="K161" s="171"/>
      <c r="L161" s="171"/>
      <c r="M161" s="171"/>
      <c r="N161" s="172"/>
      <c r="O161" s="35"/>
      <c r="P161" s="79"/>
      <c r="Q161" s="79"/>
      <c r="R161" s="79"/>
      <c r="S161" s="79"/>
      <c r="T161" s="79"/>
      <c r="U161" s="79"/>
      <c r="V161" s="79"/>
      <c r="W161" s="80"/>
      <c r="X161" s="79"/>
      <c r="Y161" s="79"/>
      <c r="Z161" s="79"/>
      <c r="AA161" s="79"/>
      <c r="AB161" s="79"/>
      <c r="AC161" s="79"/>
      <c r="AD161" s="79"/>
      <c r="AE161" s="79"/>
      <c r="AF161" s="79"/>
      <c r="AG161" s="79"/>
      <c r="AH161" s="79"/>
      <c r="AI161" s="79"/>
      <c r="AJ161" s="79"/>
      <c r="AK161" s="79"/>
      <c r="AL161" s="79"/>
    </row>
    <row r="162" spans="1:38" ht="14.25" customHeight="1" x14ac:dyDescent="0.2">
      <c r="A162" s="173"/>
      <c r="B162" s="174"/>
      <c r="C162" s="174"/>
      <c r="D162" s="174"/>
      <c r="E162" s="174"/>
      <c r="F162" s="174"/>
      <c r="G162" s="174"/>
      <c r="H162" s="174"/>
      <c r="I162" s="174"/>
      <c r="J162" s="174"/>
      <c r="K162" s="174"/>
      <c r="L162" s="174"/>
      <c r="M162" s="174"/>
      <c r="N162" s="175"/>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x14ac:dyDescent="0.2">
      <c r="A163" s="42" t="s">
        <v>120</v>
      </c>
      <c r="B163" s="17"/>
      <c r="C163" s="17"/>
      <c r="D163" s="17"/>
      <c r="E163" s="17"/>
      <c r="F163" s="7"/>
      <c r="G163" s="7"/>
      <c r="H163" s="7"/>
      <c r="I163" s="7"/>
      <c r="J163" s="7"/>
      <c r="K163" s="7"/>
      <c r="L163" s="7"/>
      <c r="M163" s="7"/>
      <c r="N163" s="7"/>
      <c r="O163" s="7"/>
      <c r="P163" s="7"/>
      <c r="Q163" s="7"/>
      <c r="R163" s="7"/>
    </row>
    <row r="164" spans="1:38" ht="14.25" customHeight="1" x14ac:dyDescent="0.2">
      <c r="A164" s="37" t="s">
        <v>2</v>
      </c>
      <c r="B164" s="37" t="s">
        <v>6</v>
      </c>
      <c r="C164" s="37" t="s">
        <v>99</v>
      </c>
      <c r="D164" s="37" t="s">
        <v>45</v>
      </c>
      <c r="E164" s="37" t="s">
        <v>100</v>
      </c>
      <c r="F164" s="56">
        <v>41456</v>
      </c>
      <c r="G164" s="56">
        <v>41487</v>
      </c>
      <c r="H164" s="56">
        <v>41518</v>
      </c>
      <c r="I164" s="56">
        <v>41548</v>
      </c>
      <c r="J164" s="56">
        <v>41579</v>
      </c>
      <c r="K164" s="56">
        <v>41609</v>
      </c>
      <c r="L164" s="56">
        <v>41640</v>
      </c>
      <c r="M164" s="56">
        <v>41671</v>
      </c>
      <c r="N164" s="56">
        <v>41699</v>
      </c>
      <c r="O164" s="56">
        <v>41730</v>
      </c>
      <c r="P164" s="56">
        <v>41760</v>
      </c>
      <c r="Q164" s="56">
        <v>41791</v>
      </c>
      <c r="R164" s="7"/>
    </row>
    <row r="165" spans="1:38" ht="14.25" customHeight="1" x14ac:dyDescent="0.2">
      <c r="A165" s="37"/>
      <c r="B165" s="37"/>
      <c r="C165" s="37"/>
      <c r="D165" s="48"/>
      <c r="E165" s="74"/>
      <c r="F165" s="74"/>
      <c r="G165" s="74"/>
      <c r="H165" s="74"/>
      <c r="I165" s="74"/>
      <c r="J165" s="74"/>
      <c r="K165" s="74"/>
      <c r="L165" s="74"/>
      <c r="M165" s="74"/>
      <c r="N165" s="74"/>
      <c r="O165" s="74"/>
      <c r="P165" s="74"/>
      <c r="Q165" s="74"/>
      <c r="R165" s="34" t="s">
        <v>101</v>
      </c>
    </row>
    <row r="166" spans="1:38" ht="14.25" customHeight="1" x14ac:dyDescent="0.2">
      <c r="A166" s="16" t="s">
        <v>58</v>
      </c>
      <c r="B166" s="16" t="s">
        <v>105</v>
      </c>
      <c r="C166" s="16" t="s">
        <v>44</v>
      </c>
      <c r="D166" s="16" t="s">
        <v>46</v>
      </c>
      <c r="E166" s="16" t="s">
        <v>47</v>
      </c>
      <c r="F166" s="61"/>
      <c r="G166" s="61"/>
      <c r="H166" s="61"/>
      <c r="I166" s="61"/>
      <c r="J166" s="61"/>
      <c r="K166" s="61"/>
      <c r="L166" s="61"/>
      <c r="M166" s="61"/>
      <c r="N166" s="61"/>
      <c r="O166" s="61"/>
      <c r="P166" s="61"/>
      <c r="Q166" s="61"/>
      <c r="R166" s="61"/>
    </row>
    <row r="167" spans="1:38" ht="14.25" customHeight="1" x14ac:dyDescent="0.2">
      <c r="A167" s="16" t="s">
        <v>58</v>
      </c>
      <c r="B167" s="16" t="s">
        <v>105</v>
      </c>
      <c r="C167" s="16" t="s">
        <v>44</v>
      </c>
      <c r="D167" s="16" t="s">
        <v>48</v>
      </c>
      <c r="E167" s="16" t="s">
        <v>49</v>
      </c>
      <c r="F167" s="61"/>
      <c r="G167" s="61"/>
      <c r="H167" s="61"/>
      <c r="I167" s="61"/>
      <c r="J167" s="61"/>
      <c r="K167" s="61"/>
      <c r="L167" s="61"/>
      <c r="M167" s="61"/>
      <c r="N167" s="61"/>
      <c r="O167" s="61"/>
      <c r="P167" s="61"/>
      <c r="Q167" s="61"/>
      <c r="R167" s="61"/>
    </row>
    <row r="168" spans="1:38" ht="14.25" customHeight="1" x14ac:dyDescent="0.2">
      <c r="A168" s="16" t="s">
        <v>58</v>
      </c>
      <c r="B168" s="16" t="s">
        <v>105</v>
      </c>
      <c r="C168" s="16" t="s">
        <v>44</v>
      </c>
      <c r="D168" s="16" t="s">
        <v>48</v>
      </c>
      <c r="E168" s="16" t="s">
        <v>50</v>
      </c>
      <c r="F168" s="61"/>
      <c r="G168" s="61"/>
      <c r="H168" s="61"/>
      <c r="I168" s="61"/>
      <c r="J168" s="61"/>
      <c r="K168" s="61"/>
      <c r="L168" s="61"/>
      <c r="M168" s="61"/>
      <c r="N168" s="61"/>
      <c r="O168" s="61"/>
      <c r="P168" s="61"/>
      <c r="Q168" s="61"/>
      <c r="R168" s="61"/>
    </row>
    <row r="169" spans="1:38" ht="14.25" customHeight="1" x14ac:dyDescent="0.2">
      <c r="A169" s="16" t="s">
        <v>58</v>
      </c>
      <c r="B169" s="16" t="s">
        <v>105</v>
      </c>
      <c r="C169" s="16" t="s">
        <v>44</v>
      </c>
      <c r="D169" s="16" t="s">
        <v>51</v>
      </c>
      <c r="E169" s="16" t="s">
        <v>52</v>
      </c>
      <c r="F169" s="61"/>
      <c r="G169" s="61"/>
      <c r="H169" s="61"/>
      <c r="I169" s="61"/>
      <c r="J169" s="61"/>
      <c r="K169" s="61"/>
      <c r="L169" s="61"/>
      <c r="M169" s="61"/>
      <c r="N169" s="61"/>
      <c r="O169" s="61"/>
      <c r="P169" s="61"/>
      <c r="Q169" s="61"/>
      <c r="R169" s="61"/>
    </row>
    <row r="170" spans="1:38" ht="14.25" customHeight="1" x14ac:dyDescent="0.2">
      <c r="A170" s="16" t="s">
        <v>58</v>
      </c>
      <c r="B170" s="16" t="s">
        <v>105</v>
      </c>
      <c r="C170" s="16" t="s">
        <v>44</v>
      </c>
      <c r="D170" s="16" t="s">
        <v>51</v>
      </c>
      <c r="E170" s="16" t="s">
        <v>53</v>
      </c>
      <c r="F170" s="61"/>
      <c r="G170" s="61"/>
      <c r="H170" s="61"/>
      <c r="I170" s="61"/>
      <c r="J170" s="61"/>
      <c r="K170" s="61"/>
      <c r="L170" s="61"/>
      <c r="M170" s="61"/>
      <c r="N170" s="61"/>
      <c r="O170" s="61"/>
      <c r="P170" s="61"/>
      <c r="Q170" s="61"/>
      <c r="R170" s="61"/>
    </row>
    <row r="171" spans="1:38" ht="14.25" customHeight="1" x14ac:dyDescent="0.2">
      <c r="A171" s="16" t="s">
        <v>58</v>
      </c>
      <c r="B171" s="16" t="s">
        <v>105</v>
      </c>
      <c r="C171" s="16" t="s">
        <v>44</v>
      </c>
      <c r="D171" s="16" t="s">
        <v>51</v>
      </c>
      <c r="E171" s="16" t="s">
        <v>54</v>
      </c>
      <c r="F171" s="61"/>
      <c r="G171" s="61"/>
      <c r="H171" s="61"/>
      <c r="I171" s="61"/>
      <c r="J171" s="61"/>
      <c r="K171" s="61"/>
      <c r="L171" s="61"/>
      <c r="M171" s="61"/>
      <c r="N171" s="61"/>
      <c r="O171" s="61"/>
      <c r="P171" s="61"/>
      <c r="Q171" s="61"/>
      <c r="R171" s="61"/>
    </row>
    <row r="172" spans="1:38" ht="14.25" customHeight="1" x14ac:dyDescent="0.2">
      <c r="A172" s="16" t="s">
        <v>58</v>
      </c>
      <c r="B172" s="16" t="s">
        <v>105</v>
      </c>
      <c r="C172" s="16" t="s">
        <v>44</v>
      </c>
      <c r="D172" s="16" t="s">
        <v>51</v>
      </c>
      <c r="E172" s="16" t="s">
        <v>55</v>
      </c>
      <c r="F172" s="61"/>
      <c r="G172" s="61"/>
      <c r="H172" s="61"/>
      <c r="I172" s="61"/>
      <c r="J172" s="61"/>
      <c r="K172" s="61"/>
      <c r="L172" s="61"/>
      <c r="M172" s="61"/>
      <c r="N172" s="61"/>
      <c r="O172" s="61"/>
      <c r="P172" s="61"/>
      <c r="Q172" s="61"/>
      <c r="R172" s="61"/>
    </row>
    <row r="173" spans="1:38" ht="14.25" customHeight="1" x14ac:dyDescent="0.2">
      <c r="A173" s="16" t="s">
        <v>58</v>
      </c>
      <c r="B173" s="16" t="s">
        <v>105</v>
      </c>
      <c r="C173" s="16" t="s">
        <v>44</v>
      </c>
      <c r="D173" s="16" t="s">
        <v>56</v>
      </c>
      <c r="E173" s="16" t="s">
        <v>57</v>
      </c>
      <c r="F173" s="61"/>
      <c r="G173" s="61"/>
      <c r="H173" s="61"/>
      <c r="I173" s="61"/>
      <c r="J173" s="61"/>
      <c r="K173" s="61"/>
      <c r="L173" s="61"/>
      <c r="M173" s="61"/>
      <c r="N173" s="61"/>
      <c r="O173" s="61"/>
      <c r="P173" s="61"/>
      <c r="Q173" s="61"/>
      <c r="R173" s="61"/>
    </row>
    <row r="174" spans="1:38" ht="14.25" customHeight="1" x14ac:dyDescent="0.2">
      <c r="A174" s="16" t="s">
        <v>62</v>
      </c>
      <c r="B174" s="42" t="s">
        <v>105</v>
      </c>
      <c r="C174" s="16"/>
      <c r="D174" s="16"/>
      <c r="E174" s="16"/>
      <c r="F174" s="15"/>
      <c r="G174" s="15"/>
      <c r="H174" s="15"/>
      <c r="I174" s="15"/>
      <c r="J174" s="15"/>
      <c r="K174" s="15"/>
      <c r="L174" s="15"/>
      <c r="M174" s="15"/>
      <c r="N174" s="15"/>
      <c r="O174" s="15"/>
      <c r="P174" s="15"/>
      <c r="Q174" s="15"/>
      <c r="R174" s="15"/>
    </row>
    <row r="175" spans="1:38" ht="14.25" customHeight="1" x14ac:dyDescent="0.2">
      <c r="A175" s="181"/>
      <c r="B175" s="179"/>
      <c r="C175" s="65"/>
      <c r="D175" s="182" t="s">
        <v>121</v>
      </c>
      <c r="E175" s="179"/>
      <c r="F175" s="70"/>
      <c r="G175" s="70"/>
      <c r="H175" s="70"/>
      <c r="I175" s="70"/>
      <c r="J175" s="70"/>
      <c r="K175" s="70"/>
      <c r="L175" s="70"/>
      <c r="M175" s="70"/>
      <c r="N175" s="70"/>
      <c r="O175" s="70"/>
      <c r="P175" s="70"/>
      <c r="Q175" s="70"/>
      <c r="R175" s="70"/>
    </row>
    <row r="176" spans="1:38" ht="14.25" customHeight="1" x14ac:dyDescent="0.2">
      <c r="A176" s="81"/>
      <c r="B176" s="17"/>
      <c r="C176" s="81"/>
      <c r="D176" s="82"/>
      <c r="E176" s="83"/>
      <c r="F176" s="61"/>
      <c r="G176" s="61"/>
      <c r="H176" s="61"/>
      <c r="I176" s="61"/>
      <c r="J176" s="61"/>
      <c r="K176" s="61"/>
      <c r="L176" s="61"/>
      <c r="M176" s="61"/>
      <c r="N176" s="61"/>
      <c r="O176" s="61"/>
      <c r="P176" s="61"/>
      <c r="Q176" s="61"/>
      <c r="R176" s="61"/>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x14ac:dyDescent="0.2">
      <c r="A177" s="42" t="s">
        <v>122</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x14ac:dyDescent="0.2">
      <c r="A178" s="37" t="s">
        <v>2</v>
      </c>
      <c r="B178" s="37" t="s">
        <v>6</v>
      </c>
      <c r="C178" s="37" t="s">
        <v>99</v>
      </c>
      <c r="D178" s="37" t="s">
        <v>45</v>
      </c>
      <c r="E178" s="37" t="s">
        <v>100</v>
      </c>
      <c r="F178" s="56">
        <v>41456</v>
      </c>
      <c r="G178" s="56">
        <v>41487</v>
      </c>
      <c r="H178" s="56">
        <v>41518</v>
      </c>
      <c r="I178" s="56">
        <v>41548</v>
      </c>
      <c r="J178" s="56">
        <v>41579</v>
      </c>
      <c r="K178" s="56">
        <v>41609</v>
      </c>
      <c r="L178" s="56">
        <v>41640</v>
      </c>
      <c r="M178" s="56">
        <v>41671</v>
      </c>
      <c r="N178" s="56">
        <v>41699</v>
      </c>
      <c r="O178" s="56">
        <v>41730</v>
      </c>
      <c r="P178" s="56">
        <v>41760</v>
      </c>
      <c r="Q178" s="56">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x14ac:dyDescent="0.2">
      <c r="A179" s="37"/>
      <c r="B179" s="37"/>
      <c r="C179" s="37"/>
      <c r="D179" s="48"/>
      <c r="E179" s="74"/>
      <c r="F179" s="74"/>
      <c r="G179" s="74"/>
      <c r="H179" s="74"/>
      <c r="I179" s="74"/>
      <c r="J179" s="74"/>
      <c r="K179" s="74"/>
      <c r="L179" s="74"/>
      <c r="M179" s="74"/>
      <c r="N179" s="74"/>
      <c r="O179" s="74"/>
      <c r="P179" s="74"/>
      <c r="Q179" s="74"/>
      <c r="R179" s="34" t="s">
        <v>101</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x14ac:dyDescent="0.2">
      <c r="A180" s="16" t="s">
        <v>58</v>
      </c>
      <c r="B180" s="16" t="s">
        <v>34</v>
      </c>
      <c r="C180" s="16" t="s">
        <v>44</v>
      </c>
      <c r="D180" s="16" t="s">
        <v>46</v>
      </c>
      <c r="E180" s="16" t="s">
        <v>47</v>
      </c>
      <c r="F180" s="61"/>
      <c r="G180" s="61"/>
      <c r="H180" s="61"/>
      <c r="I180" s="61"/>
      <c r="J180" s="61"/>
      <c r="K180" s="61"/>
      <c r="L180" s="61"/>
      <c r="M180" s="61"/>
      <c r="N180" s="61"/>
      <c r="O180" s="61"/>
      <c r="P180" s="61"/>
      <c r="Q180" s="61"/>
      <c r="R180" s="61"/>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x14ac:dyDescent="0.2">
      <c r="A181" s="16" t="s">
        <v>58</v>
      </c>
      <c r="B181" s="16" t="s">
        <v>34</v>
      </c>
      <c r="C181" s="16" t="s">
        <v>44</v>
      </c>
      <c r="D181" s="16" t="s">
        <v>48</v>
      </c>
      <c r="E181" s="16" t="s">
        <v>49</v>
      </c>
      <c r="F181" s="61"/>
      <c r="G181" s="61"/>
      <c r="H181" s="61"/>
      <c r="I181" s="61"/>
      <c r="J181" s="61"/>
      <c r="K181" s="61"/>
      <c r="L181" s="61"/>
      <c r="M181" s="61"/>
      <c r="N181" s="61"/>
      <c r="O181" s="61"/>
      <c r="P181" s="61"/>
      <c r="Q181" s="61"/>
      <c r="R181" s="61"/>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x14ac:dyDescent="0.2">
      <c r="A182" s="16" t="s">
        <v>58</v>
      </c>
      <c r="B182" s="16" t="s">
        <v>34</v>
      </c>
      <c r="C182" s="16" t="s">
        <v>44</v>
      </c>
      <c r="D182" s="16" t="s">
        <v>48</v>
      </c>
      <c r="E182" s="16" t="s">
        <v>50</v>
      </c>
      <c r="F182" s="61"/>
      <c r="G182" s="61"/>
      <c r="H182" s="61"/>
      <c r="I182" s="61"/>
      <c r="J182" s="61"/>
      <c r="K182" s="61"/>
      <c r="L182" s="61"/>
      <c r="M182" s="61"/>
      <c r="N182" s="61"/>
      <c r="O182" s="61"/>
      <c r="P182" s="61"/>
      <c r="Q182" s="61"/>
      <c r="R182" s="61"/>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x14ac:dyDescent="0.2">
      <c r="A183" s="16" t="s">
        <v>58</v>
      </c>
      <c r="B183" s="16" t="s">
        <v>34</v>
      </c>
      <c r="C183" s="16" t="s">
        <v>44</v>
      </c>
      <c r="D183" s="16" t="s">
        <v>51</v>
      </c>
      <c r="E183" s="16" t="s">
        <v>52</v>
      </c>
      <c r="F183" s="61"/>
      <c r="G183" s="61"/>
      <c r="H183" s="61"/>
      <c r="I183" s="61"/>
      <c r="J183" s="61"/>
      <c r="K183" s="61"/>
      <c r="L183" s="61"/>
      <c r="M183" s="61"/>
      <c r="N183" s="61"/>
      <c r="O183" s="61"/>
      <c r="P183" s="61"/>
      <c r="Q183" s="61"/>
      <c r="R183" s="61"/>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x14ac:dyDescent="0.2">
      <c r="A184" s="16" t="s">
        <v>58</v>
      </c>
      <c r="B184" s="16" t="s">
        <v>34</v>
      </c>
      <c r="C184" s="16" t="s">
        <v>44</v>
      </c>
      <c r="D184" s="16" t="s">
        <v>51</v>
      </c>
      <c r="E184" s="16" t="s">
        <v>53</v>
      </c>
      <c r="F184" s="61"/>
      <c r="G184" s="61"/>
      <c r="H184" s="61"/>
      <c r="I184" s="61"/>
      <c r="J184" s="61"/>
      <c r="K184" s="61"/>
      <c r="L184" s="61"/>
      <c r="M184" s="61"/>
      <c r="N184" s="61"/>
      <c r="O184" s="61"/>
      <c r="P184" s="61"/>
      <c r="Q184" s="61"/>
      <c r="R184" s="61"/>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x14ac:dyDescent="0.2">
      <c r="A185" s="16" t="s">
        <v>58</v>
      </c>
      <c r="B185" s="16" t="s">
        <v>34</v>
      </c>
      <c r="C185" s="16" t="s">
        <v>44</v>
      </c>
      <c r="D185" s="16" t="s">
        <v>51</v>
      </c>
      <c r="E185" s="16" t="s">
        <v>54</v>
      </c>
      <c r="F185" s="61"/>
      <c r="G185" s="61"/>
      <c r="H185" s="61"/>
      <c r="I185" s="61"/>
      <c r="J185" s="61"/>
      <c r="K185" s="61"/>
      <c r="L185" s="61"/>
      <c r="M185" s="61"/>
      <c r="N185" s="61"/>
      <c r="O185" s="61"/>
      <c r="P185" s="61"/>
      <c r="Q185" s="61"/>
      <c r="R185" s="61"/>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x14ac:dyDescent="0.2">
      <c r="A186" s="16" t="s">
        <v>58</v>
      </c>
      <c r="B186" s="16" t="s">
        <v>34</v>
      </c>
      <c r="C186" s="16" t="s">
        <v>44</v>
      </c>
      <c r="D186" s="16" t="s">
        <v>51</v>
      </c>
      <c r="E186" s="16" t="s">
        <v>55</v>
      </c>
      <c r="F186" s="61"/>
      <c r="G186" s="61"/>
      <c r="H186" s="61"/>
      <c r="I186" s="61"/>
      <c r="J186" s="61"/>
      <c r="K186" s="61"/>
      <c r="L186" s="61"/>
      <c r="M186" s="61"/>
      <c r="N186" s="61"/>
      <c r="O186" s="61"/>
      <c r="P186" s="61"/>
      <c r="Q186" s="61"/>
      <c r="R186" s="61"/>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x14ac:dyDescent="0.2">
      <c r="A187" s="16" t="s">
        <v>58</v>
      </c>
      <c r="B187" s="16" t="s">
        <v>34</v>
      </c>
      <c r="C187" s="16" t="s">
        <v>44</v>
      </c>
      <c r="D187" s="16" t="s">
        <v>56</v>
      </c>
      <c r="E187" s="16" t="s">
        <v>57</v>
      </c>
      <c r="F187" s="61"/>
      <c r="G187" s="61"/>
      <c r="H187" s="61"/>
      <c r="I187" s="61"/>
      <c r="J187" s="61"/>
      <c r="K187" s="61"/>
      <c r="L187" s="61"/>
      <c r="M187" s="61"/>
      <c r="N187" s="61"/>
      <c r="O187" s="61"/>
      <c r="P187" s="61"/>
      <c r="Q187" s="61"/>
      <c r="R187" s="61"/>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x14ac:dyDescent="0.2">
      <c r="A188" s="16" t="s">
        <v>62</v>
      </c>
      <c r="B188" s="16" t="s">
        <v>34</v>
      </c>
      <c r="C188" s="16"/>
      <c r="D188" s="16"/>
      <c r="E188" s="16"/>
      <c r="F188" s="15"/>
      <c r="G188" s="15"/>
      <c r="H188" s="15"/>
      <c r="I188" s="15"/>
      <c r="J188" s="15"/>
      <c r="K188" s="15"/>
      <c r="L188" s="15"/>
      <c r="M188" s="15"/>
      <c r="N188" s="15"/>
      <c r="O188" s="15"/>
      <c r="P188" s="15"/>
      <c r="Q188" s="15"/>
      <c r="R188" s="15"/>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x14ac:dyDescent="0.2">
      <c r="A189" s="181"/>
      <c r="B189" s="179"/>
      <c r="C189" s="65"/>
      <c r="D189" s="182" t="s">
        <v>121</v>
      </c>
      <c r="E189" s="179"/>
      <c r="F189" s="70"/>
      <c r="G189" s="70"/>
      <c r="H189" s="70"/>
      <c r="I189" s="70"/>
      <c r="J189" s="70"/>
      <c r="K189" s="70"/>
      <c r="L189" s="70"/>
      <c r="M189" s="70"/>
      <c r="N189" s="70"/>
      <c r="O189" s="70"/>
      <c r="P189" s="70"/>
      <c r="Q189" s="70"/>
      <c r="R189" s="70"/>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81"/>
      <c r="B190" s="17"/>
      <c r="C190" s="81"/>
      <c r="D190" s="82"/>
      <c r="E190" s="83"/>
      <c r="F190" s="61"/>
      <c r="G190" s="61"/>
      <c r="H190" s="61"/>
      <c r="I190" s="61"/>
      <c r="J190" s="61"/>
      <c r="K190" s="61"/>
      <c r="L190" s="61"/>
      <c r="M190" s="61"/>
      <c r="N190" s="61"/>
      <c r="O190" s="61"/>
      <c r="P190" s="61"/>
      <c r="Q190" s="61"/>
      <c r="R190" s="61"/>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42" t="s">
        <v>123</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t="s">
        <v>2</v>
      </c>
      <c r="B192" s="37" t="s">
        <v>6</v>
      </c>
      <c r="C192" s="37" t="s">
        <v>99</v>
      </c>
      <c r="D192" s="37" t="s">
        <v>45</v>
      </c>
      <c r="E192" s="37" t="s">
        <v>100</v>
      </c>
      <c r="F192" s="56">
        <v>41456</v>
      </c>
      <c r="G192" s="56">
        <v>41487</v>
      </c>
      <c r="H192" s="56">
        <v>41518</v>
      </c>
      <c r="I192" s="56">
        <v>41548</v>
      </c>
      <c r="J192" s="56">
        <v>41579</v>
      </c>
      <c r="K192" s="56">
        <v>41609</v>
      </c>
      <c r="L192" s="56">
        <v>41640</v>
      </c>
      <c r="M192" s="56">
        <v>41671</v>
      </c>
      <c r="N192" s="56">
        <v>41699</v>
      </c>
      <c r="O192" s="56">
        <v>41730</v>
      </c>
      <c r="P192" s="56">
        <v>41760</v>
      </c>
      <c r="Q192" s="56">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37"/>
      <c r="B193" s="37"/>
      <c r="C193" s="37"/>
      <c r="D193" s="48"/>
      <c r="E193" s="74"/>
      <c r="F193" s="74"/>
      <c r="G193" s="74"/>
      <c r="H193" s="74"/>
      <c r="I193" s="74"/>
      <c r="J193" s="74"/>
      <c r="K193" s="74"/>
      <c r="L193" s="74"/>
      <c r="M193" s="74"/>
      <c r="N193" s="74"/>
      <c r="O193" s="74"/>
      <c r="P193" s="74"/>
      <c r="Q193" s="74"/>
      <c r="R193" s="34" t="s">
        <v>101</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42</v>
      </c>
      <c r="C194" s="16" t="s">
        <v>44</v>
      </c>
      <c r="D194" s="16" t="s">
        <v>46</v>
      </c>
      <c r="E194" s="16" t="s">
        <v>47</v>
      </c>
      <c r="F194" s="61"/>
      <c r="G194" s="61"/>
      <c r="H194" s="61"/>
      <c r="I194" s="61"/>
      <c r="J194" s="61"/>
      <c r="K194" s="61"/>
      <c r="L194" s="61"/>
      <c r="M194" s="61"/>
      <c r="N194" s="61"/>
      <c r="O194" s="61"/>
      <c r="P194" s="61"/>
      <c r="Q194" s="61"/>
      <c r="R194" s="61"/>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42</v>
      </c>
      <c r="C195" s="16" t="s">
        <v>44</v>
      </c>
      <c r="D195" s="16" t="s">
        <v>48</v>
      </c>
      <c r="E195" s="16" t="s">
        <v>49</v>
      </c>
      <c r="F195" s="61"/>
      <c r="G195" s="61"/>
      <c r="H195" s="61"/>
      <c r="I195" s="61"/>
      <c r="J195" s="61"/>
      <c r="K195" s="61"/>
      <c r="L195" s="61"/>
      <c r="M195" s="61"/>
      <c r="N195" s="61"/>
      <c r="O195" s="61"/>
      <c r="P195" s="61"/>
      <c r="Q195" s="61"/>
      <c r="R195" s="61"/>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42</v>
      </c>
      <c r="C196" s="16" t="s">
        <v>44</v>
      </c>
      <c r="D196" s="16" t="s">
        <v>48</v>
      </c>
      <c r="E196" s="16" t="s">
        <v>50</v>
      </c>
      <c r="F196" s="61"/>
      <c r="G196" s="61"/>
      <c r="H196" s="61"/>
      <c r="I196" s="61"/>
      <c r="J196" s="61"/>
      <c r="K196" s="61"/>
      <c r="L196" s="61"/>
      <c r="M196" s="61"/>
      <c r="N196" s="61"/>
      <c r="O196" s="61"/>
      <c r="P196" s="61"/>
      <c r="Q196" s="61"/>
      <c r="R196" s="61"/>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42</v>
      </c>
      <c r="C197" s="16" t="s">
        <v>44</v>
      </c>
      <c r="D197" s="16" t="s">
        <v>51</v>
      </c>
      <c r="E197" s="16" t="s">
        <v>52</v>
      </c>
      <c r="F197" s="61"/>
      <c r="G197" s="61"/>
      <c r="H197" s="61"/>
      <c r="I197" s="61"/>
      <c r="J197" s="61"/>
      <c r="K197" s="61"/>
      <c r="L197" s="61"/>
      <c r="M197" s="61"/>
      <c r="N197" s="61"/>
      <c r="O197" s="61"/>
      <c r="P197" s="61"/>
      <c r="Q197" s="61"/>
      <c r="R197" s="61"/>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42</v>
      </c>
      <c r="C198" s="16" t="s">
        <v>44</v>
      </c>
      <c r="D198" s="16" t="s">
        <v>51</v>
      </c>
      <c r="E198" s="16" t="s">
        <v>53</v>
      </c>
      <c r="F198" s="61"/>
      <c r="G198" s="61"/>
      <c r="H198" s="61"/>
      <c r="I198" s="61"/>
      <c r="J198" s="61"/>
      <c r="K198" s="61"/>
      <c r="L198" s="61"/>
      <c r="M198" s="61"/>
      <c r="N198" s="61"/>
      <c r="O198" s="61"/>
      <c r="P198" s="61"/>
      <c r="Q198" s="61"/>
      <c r="R198" s="61"/>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42</v>
      </c>
      <c r="C199" s="16" t="s">
        <v>44</v>
      </c>
      <c r="D199" s="16" t="s">
        <v>51</v>
      </c>
      <c r="E199" s="16" t="s">
        <v>54</v>
      </c>
      <c r="F199" s="61"/>
      <c r="G199" s="61"/>
      <c r="H199" s="61"/>
      <c r="I199" s="61"/>
      <c r="J199" s="61"/>
      <c r="K199" s="61"/>
      <c r="L199" s="61"/>
      <c r="M199" s="61"/>
      <c r="N199" s="61"/>
      <c r="O199" s="61"/>
      <c r="P199" s="61"/>
      <c r="Q199" s="61"/>
      <c r="R199" s="61"/>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42</v>
      </c>
      <c r="C200" s="16" t="s">
        <v>44</v>
      </c>
      <c r="D200" s="16" t="s">
        <v>51</v>
      </c>
      <c r="E200" s="16" t="s">
        <v>55</v>
      </c>
      <c r="F200" s="61"/>
      <c r="G200" s="61"/>
      <c r="H200" s="61"/>
      <c r="I200" s="61"/>
      <c r="J200" s="61"/>
      <c r="K200" s="61"/>
      <c r="L200" s="61"/>
      <c r="M200" s="61"/>
      <c r="N200" s="61"/>
      <c r="O200" s="61"/>
      <c r="P200" s="61"/>
      <c r="Q200" s="61"/>
      <c r="R200" s="61"/>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x14ac:dyDescent="0.2">
      <c r="A201" s="16" t="s">
        <v>58</v>
      </c>
      <c r="B201" s="16" t="s">
        <v>42</v>
      </c>
      <c r="C201" s="16" t="s">
        <v>44</v>
      </c>
      <c r="D201" s="16" t="s">
        <v>56</v>
      </c>
      <c r="E201" s="16" t="s">
        <v>57</v>
      </c>
      <c r="F201" s="61"/>
      <c r="G201" s="61"/>
      <c r="H201" s="61"/>
      <c r="I201" s="61"/>
      <c r="J201" s="61"/>
      <c r="K201" s="61"/>
      <c r="L201" s="61"/>
      <c r="M201" s="61"/>
      <c r="N201" s="61"/>
      <c r="O201" s="61"/>
      <c r="P201" s="61"/>
      <c r="Q201" s="61"/>
      <c r="R201" s="61"/>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x14ac:dyDescent="0.2">
      <c r="A202" s="16" t="s">
        <v>62</v>
      </c>
      <c r="B202" s="16" t="s">
        <v>42</v>
      </c>
      <c r="C202" s="16"/>
      <c r="D202" s="16"/>
      <c r="E202" s="16"/>
      <c r="F202" s="15"/>
      <c r="G202" s="15"/>
      <c r="H202" s="15"/>
      <c r="I202" s="15"/>
      <c r="J202" s="15"/>
      <c r="K202" s="15"/>
      <c r="L202" s="15"/>
      <c r="M202" s="15"/>
      <c r="N202" s="15"/>
      <c r="O202" s="15"/>
      <c r="P202" s="15"/>
      <c r="Q202" s="15"/>
      <c r="R202" s="15"/>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181"/>
      <c r="B203" s="179"/>
      <c r="C203" s="65"/>
      <c r="D203" s="182" t="s">
        <v>121</v>
      </c>
      <c r="E203" s="179"/>
      <c r="F203" s="70"/>
      <c r="G203" s="70"/>
      <c r="H203" s="70"/>
      <c r="I203" s="70"/>
      <c r="J203" s="70"/>
      <c r="K203" s="70"/>
      <c r="L203" s="70"/>
      <c r="M203" s="70"/>
      <c r="N203" s="70"/>
      <c r="O203" s="70"/>
      <c r="P203" s="70"/>
      <c r="Q203" s="70"/>
      <c r="R203" s="70"/>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1"/>
      <c r="B204" s="17"/>
      <c r="C204" s="81"/>
      <c r="D204" s="82"/>
      <c r="E204" s="83"/>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124</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99</v>
      </c>
      <c r="D206" s="37" t="s">
        <v>45</v>
      </c>
      <c r="E206" s="37" t="s">
        <v>100</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4"/>
      <c r="F207" s="74"/>
      <c r="G207" s="74"/>
      <c r="H207" s="74"/>
      <c r="I207" s="74"/>
      <c r="J207" s="74"/>
      <c r="K207" s="74"/>
      <c r="L207" s="74"/>
      <c r="M207" s="74"/>
      <c r="N207" s="74"/>
      <c r="O207" s="74"/>
      <c r="P207" s="74"/>
      <c r="Q207" s="74"/>
      <c r="R207" s="34" t="s">
        <v>101</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43</v>
      </c>
      <c r="C208" s="16" t="s">
        <v>44</v>
      </c>
      <c r="D208" s="16" t="s">
        <v>46</v>
      </c>
      <c r="E208" s="16" t="s">
        <v>47</v>
      </c>
      <c r="F208" s="61"/>
      <c r="G208" s="61"/>
      <c r="H208" s="61"/>
      <c r="I208" s="61"/>
      <c r="J208" s="61"/>
      <c r="K208" s="61"/>
      <c r="L208" s="61"/>
      <c r="M208" s="61"/>
      <c r="N208" s="61"/>
      <c r="O208" s="61"/>
      <c r="P208" s="61"/>
      <c r="Q208" s="61"/>
      <c r="R208" s="61"/>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43</v>
      </c>
      <c r="C209" s="16" t="s">
        <v>44</v>
      </c>
      <c r="D209" s="16" t="s">
        <v>48</v>
      </c>
      <c r="E209" s="16" t="s">
        <v>49</v>
      </c>
      <c r="F209" s="61"/>
      <c r="G209" s="61"/>
      <c r="H209" s="61"/>
      <c r="I209" s="61"/>
      <c r="J209" s="61"/>
      <c r="K209" s="61"/>
      <c r="L209" s="61"/>
      <c r="M209" s="61"/>
      <c r="N209" s="61"/>
      <c r="O209" s="61"/>
      <c r="P209" s="61"/>
      <c r="Q209" s="61"/>
      <c r="R209" s="61"/>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43</v>
      </c>
      <c r="C210" s="16" t="s">
        <v>44</v>
      </c>
      <c r="D210" s="16" t="s">
        <v>48</v>
      </c>
      <c r="E210" s="16" t="s">
        <v>50</v>
      </c>
      <c r="F210" s="61"/>
      <c r="G210" s="61"/>
      <c r="H210" s="61"/>
      <c r="I210" s="61"/>
      <c r="J210" s="61"/>
      <c r="K210" s="61"/>
      <c r="L210" s="61"/>
      <c r="M210" s="61"/>
      <c r="N210" s="61"/>
      <c r="O210" s="61"/>
      <c r="P210" s="61"/>
      <c r="Q210" s="61"/>
      <c r="R210" s="61"/>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43</v>
      </c>
      <c r="C211" s="16" t="s">
        <v>44</v>
      </c>
      <c r="D211" s="16" t="s">
        <v>51</v>
      </c>
      <c r="E211" s="16" t="s">
        <v>52</v>
      </c>
      <c r="F211" s="61"/>
      <c r="G211" s="61"/>
      <c r="H211" s="61"/>
      <c r="I211" s="61"/>
      <c r="J211" s="61"/>
      <c r="K211" s="61"/>
      <c r="L211" s="61"/>
      <c r="M211" s="61"/>
      <c r="N211" s="61"/>
      <c r="O211" s="61"/>
      <c r="P211" s="61"/>
      <c r="Q211" s="61"/>
      <c r="R211" s="61"/>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43</v>
      </c>
      <c r="C212" s="16" t="s">
        <v>44</v>
      </c>
      <c r="D212" s="16" t="s">
        <v>51</v>
      </c>
      <c r="E212" s="16" t="s">
        <v>53</v>
      </c>
      <c r="F212" s="61"/>
      <c r="G212" s="61"/>
      <c r="H212" s="61"/>
      <c r="I212" s="61"/>
      <c r="J212" s="61"/>
      <c r="K212" s="61"/>
      <c r="L212" s="61"/>
      <c r="M212" s="61"/>
      <c r="N212" s="61"/>
      <c r="O212" s="61"/>
      <c r="P212" s="61"/>
      <c r="Q212" s="61"/>
      <c r="R212" s="61"/>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43</v>
      </c>
      <c r="C213" s="16" t="s">
        <v>44</v>
      </c>
      <c r="D213" s="16" t="s">
        <v>51</v>
      </c>
      <c r="E213" s="16" t="s">
        <v>54</v>
      </c>
      <c r="F213" s="61"/>
      <c r="G213" s="61"/>
      <c r="H213" s="61"/>
      <c r="I213" s="61"/>
      <c r="J213" s="61"/>
      <c r="K213" s="61"/>
      <c r="L213" s="61"/>
      <c r="M213" s="61"/>
      <c r="N213" s="61"/>
      <c r="O213" s="61"/>
      <c r="P213" s="61"/>
      <c r="Q213" s="61"/>
      <c r="R213" s="61"/>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43</v>
      </c>
      <c r="C214" s="16" t="s">
        <v>44</v>
      </c>
      <c r="D214" s="16" t="s">
        <v>51</v>
      </c>
      <c r="E214" s="16" t="s">
        <v>55</v>
      </c>
      <c r="F214" s="61"/>
      <c r="G214" s="61"/>
      <c r="H214" s="61"/>
      <c r="I214" s="61"/>
      <c r="J214" s="61"/>
      <c r="K214" s="61"/>
      <c r="L214" s="61"/>
      <c r="M214" s="61"/>
      <c r="N214" s="61"/>
      <c r="O214" s="61"/>
      <c r="P214" s="61"/>
      <c r="Q214" s="61"/>
      <c r="R214" s="61"/>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43</v>
      </c>
      <c r="C215" s="16" t="s">
        <v>44</v>
      </c>
      <c r="D215" s="16" t="s">
        <v>56</v>
      </c>
      <c r="E215" s="16" t="s">
        <v>57</v>
      </c>
      <c r="F215" s="61"/>
      <c r="G215" s="61"/>
      <c r="H215" s="61"/>
      <c r="I215" s="61"/>
      <c r="J215" s="61"/>
      <c r="K215" s="61"/>
      <c r="L215" s="61"/>
      <c r="M215" s="61"/>
      <c r="N215" s="61"/>
      <c r="O215" s="61"/>
      <c r="P215" s="61"/>
      <c r="Q215" s="61"/>
      <c r="R215" s="61"/>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x14ac:dyDescent="0.2">
      <c r="A216" s="16" t="s">
        <v>62</v>
      </c>
      <c r="B216" s="16" t="s">
        <v>43</v>
      </c>
      <c r="C216" s="16"/>
      <c r="D216" s="16"/>
      <c r="E216" s="16"/>
      <c r="F216" s="15"/>
      <c r="G216" s="15"/>
      <c r="H216" s="15"/>
      <c r="I216" s="15"/>
      <c r="J216" s="15"/>
      <c r="K216" s="15"/>
      <c r="L216" s="15"/>
      <c r="M216" s="15"/>
      <c r="N216" s="15"/>
      <c r="O216" s="15"/>
      <c r="P216" s="15"/>
      <c r="Q216" s="15"/>
      <c r="R216" s="15"/>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x14ac:dyDescent="0.2">
      <c r="A217" s="181"/>
      <c r="B217" s="179"/>
      <c r="C217" s="65"/>
      <c r="D217" s="182" t="s">
        <v>121</v>
      </c>
      <c r="E217" s="179"/>
      <c r="F217" s="70"/>
      <c r="G217" s="70"/>
      <c r="H217" s="70"/>
      <c r="I217" s="70"/>
      <c r="J217" s="70"/>
      <c r="K217" s="70"/>
      <c r="L217" s="70"/>
      <c r="M217" s="70"/>
      <c r="N217" s="70"/>
      <c r="O217" s="70"/>
      <c r="P217" s="70"/>
      <c r="Q217" s="70"/>
      <c r="R217" s="70"/>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81"/>
      <c r="B218" s="17"/>
      <c r="C218" s="81"/>
      <c r="D218" s="82"/>
      <c r="E218" s="83"/>
      <c r="F218" s="61"/>
      <c r="G218" s="61"/>
      <c r="H218" s="61"/>
      <c r="I218" s="61"/>
      <c r="J218" s="61"/>
      <c r="K218" s="61"/>
      <c r="L218" s="61"/>
      <c r="M218" s="61"/>
      <c r="N218" s="61"/>
      <c r="O218" s="61"/>
      <c r="P218" s="61"/>
      <c r="Q218" s="61"/>
      <c r="R218" s="61"/>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50" t="s">
        <v>85</v>
      </c>
      <c r="B219" s="73"/>
      <c r="C219" s="84"/>
      <c r="D219" s="85"/>
      <c r="E219" s="86"/>
      <c r="F219" s="72"/>
      <c r="G219" s="72"/>
      <c r="H219" s="72"/>
      <c r="I219" s="72"/>
      <c r="J219" s="72"/>
      <c r="K219" s="72"/>
      <c r="L219" s="72"/>
      <c r="M219" s="72"/>
      <c r="N219" s="72"/>
      <c r="O219" s="72"/>
      <c r="P219" s="72"/>
      <c r="Q219" s="72"/>
      <c r="R219" s="72"/>
      <c r="S219" s="73"/>
      <c r="T219" s="73"/>
      <c r="U219" s="73"/>
      <c r="V219" s="73"/>
      <c r="W219" s="73"/>
      <c r="X219" s="73"/>
      <c r="Y219" s="73"/>
      <c r="Z219" s="73"/>
      <c r="AA219" s="73"/>
      <c r="AB219" s="73"/>
      <c r="AC219" s="73"/>
      <c r="AD219" s="73"/>
      <c r="AE219" s="73"/>
      <c r="AF219" s="73"/>
      <c r="AG219" s="73"/>
      <c r="AH219" s="73"/>
      <c r="AI219" s="73"/>
      <c r="AJ219" s="73"/>
      <c r="AK219" s="73"/>
      <c r="AL219" s="73"/>
    </row>
    <row r="220" spans="1:38" ht="14.25" customHeight="1" x14ac:dyDescent="0.2">
      <c r="E220" s="17"/>
      <c r="F220" s="7"/>
      <c r="G220" s="7"/>
      <c r="H220" s="7"/>
      <c r="I220" s="7"/>
      <c r="J220" s="7"/>
      <c r="K220" s="7"/>
      <c r="L220" s="7"/>
      <c r="M220" s="7"/>
      <c r="N220" s="7"/>
      <c r="O220" s="7"/>
      <c r="P220" s="7"/>
      <c r="Q220" s="7"/>
      <c r="R220" s="7"/>
    </row>
    <row r="221" spans="1:38" ht="14.25" customHeight="1" x14ac:dyDescent="0.2">
      <c r="A221" s="167" t="s">
        <v>125</v>
      </c>
      <c r="B221" s="161"/>
      <c r="C221" s="161"/>
      <c r="D221" s="161"/>
      <c r="E221" s="161"/>
      <c r="F221" s="161"/>
      <c r="G221" s="161"/>
      <c r="H221" s="161"/>
      <c r="I221" s="161"/>
      <c r="J221" s="161"/>
      <c r="K221" s="161"/>
      <c r="L221" s="161"/>
      <c r="M221" s="161"/>
      <c r="N221" s="161"/>
      <c r="O221" s="161"/>
      <c r="P221" s="161"/>
      <c r="Q221" s="161"/>
      <c r="R221" s="161"/>
      <c r="S221" s="161"/>
      <c r="T221" s="161"/>
      <c r="U221" s="161"/>
      <c r="V221" s="162"/>
      <c r="W221" s="167"/>
      <c r="X221" s="161"/>
      <c r="Y221" s="161"/>
      <c r="Z221" s="161"/>
      <c r="AA221" s="161"/>
      <c r="AB221" s="161"/>
      <c r="AC221" s="161"/>
      <c r="AD221" s="161"/>
      <c r="AE221" s="161"/>
      <c r="AF221" s="161"/>
      <c r="AG221" s="161"/>
      <c r="AH221" s="161"/>
      <c r="AI221" s="161"/>
      <c r="AJ221" s="161"/>
      <c r="AK221" s="161"/>
      <c r="AL221" s="162"/>
    </row>
    <row r="222" spans="1:38" ht="14.25" customHeight="1" x14ac:dyDescent="0.2">
      <c r="A222" s="167" t="s">
        <v>126</v>
      </c>
      <c r="B222" s="161"/>
      <c r="C222" s="161"/>
      <c r="D222" s="161"/>
      <c r="E222" s="161"/>
      <c r="F222" s="161"/>
      <c r="G222" s="161"/>
      <c r="H222" s="161"/>
      <c r="I222" s="161"/>
      <c r="J222" s="161"/>
      <c r="K222" s="161"/>
      <c r="L222" s="161"/>
      <c r="M222" s="161"/>
      <c r="N222" s="161"/>
      <c r="O222" s="161"/>
      <c r="P222" s="161"/>
      <c r="Q222" s="161"/>
      <c r="R222" s="161"/>
      <c r="S222" s="161"/>
      <c r="T222" s="161"/>
      <c r="U222" s="161"/>
      <c r="V222" s="162"/>
      <c r="W222" s="167"/>
      <c r="X222" s="161"/>
      <c r="Y222" s="161"/>
      <c r="Z222" s="161"/>
      <c r="AA222" s="161"/>
      <c r="AB222" s="161"/>
      <c r="AC222" s="161"/>
      <c r="AD222" s="161"/>
      <c r="AE222" s="161"/>
      <c r="AF222" s="161"/>
      <c r="AG222" s="161"/>
      <c r="AH222" s="161"/>
      <c r="AI222" s="161"/>
      <c r="AJ222" s="161"/>
      <c r="AK222" s="161"/>
      <c r="AL222" s="162"/>
    </row>
    <row r="223" spans="1:38" ht="14.25" customHeight="1" x14ac:dyDescent="0.2">
      <c r="A223" s="167" t="s">
        <v>127</v>
      </c>
      <c r="B223" s="161"/>
      <c r="C223" s="161"/>
      <c r="D223" s="161"/>
      <c r="E223" s="161"/>
      <c r="F223" s="161"/>
      <c r="G223" s="161"/>
      <c r="H223" s="161"/>
      <c r="I223" s="161"/>
      <c r="J223" s="161"/>
      <c r="K223" s="161"/>
      <c r="L223" s="161"/>
      <c r="M223" s="161"/>
      <c r="N223" s="161"/>
      <c r="O223" s="161"/>
      <c r="P223" s="161"/>
      <c r="Q223" s="161"/>
      <c r="R223" s="161"/>
      <c r="S223" s="161"/>
      <c r="T223" s="161"/>
      <c r="U223" s="161"/>
      <c r="V223" s="162"/>
      <c r="W223" s="167"/>
      <c r="X223" s="161"/>
      <c r="Y223" s="161"/>
      <c r="Z223" s="161"/>
      <c r="AA223" s="161"/>
      <c r="AB223" s="161"/>
      <c r="AC223" s="161"/>
      <c r="AD223" s="161"/>
      <c r="AE223" s="161"/>
      <c r="AF223" s="161"/>
      <c r="AG223" s="161"/>
      <c r="AH223" s="161"/>
      <c r="AI223" s="161"/>
      <c r="AJ223" s="161"/>
      <c r="AK223" s="161"/>
      <c r="AL223" s="162"/>
    </row>
    <row r="224" spans="1:38" ht="37.5" customHeight="1" x14ac:dyDescent="0.2">
      <c r="A224" s="167" t="s">
        <v>128</v>
      </c>
      <c r="B224" s="161"/>
      <c r="C224" s="161"/>
      <c r="D224" s="161"/>
      <c r="E224" s="161"/>
      <c r="F224" s="161"/>
      <c r="G224" s="161"/>
      <c r="H224" s="161"/>
      <c r="I224" s="161"/>
      <c r="J224" s="161"/>
      <c r="K224" s="161"/>
      <c r="L224" s="161"/>
      <c r="M224" s="161"/>
      <c r="N224" s="161"/>
      <c r="O224" s="161"/>
      <c r="P224" s="161"/>
      <c r="Q224" s="161"/>
      <c r="R224" s="161"/>
      <c r="S224" s="161"/>
      <c r="T224" s="161"/>
      <c r="U224" s="161"/>
      <c r="V224" s="162"/>
      <c r="W224" s="167"/>
      <c r="X224" s="161"/>
      <c r="Y224" s="161"/>
      <c r="Z224" s="161"/>
      <c r="AA224" s="161"/>
      <c r="AB224" s="161"/>
      <c r="AC224" s="161"/>
      <c r="AD224" s="161"/>
      <c r="AE224" s="161"/>
      <c r="AF224" s="161"/>
      <c r="AG224" s="161"/>
      <c r="AH224" s="161"/>
      <c r="AI224" s="161"/>
      <c r="AJ224" s="161"/>
      <c r="AK224" s="161"/>
      <c r="AL224" s="162"/>
    </row>
    <row r="225" spans="1:38" ht="19.5" customHeight="1" x14ac:dyDescent="0.2">
      <c r="A225" s="183" t="s">
        <v>129</v>
      </c>
      <c r="B225" s="161"/>
      <c r="C225" s="161"/>
      <c r="D225" s="161"/>
      <c r="E225" s="161"/>
      <c r="F225" s="161"/>
      <c r="G225" s="161"/>
      <c r="H225" s="161"/>
      <c r="I225" s="161"/>
      <c r="J225" s="162"/>
      <c r="K225" s="79"/>
      <c r="L225" s="79"/>
      <c r="M225" s="79"/>
      <c r="N225" s="79"/>
      <c r="O225" s="79"/>
      <c r="P225" s="79"/>
      <c r="Q225" s="79"/>
      <c r="R225" s="79"/>
      <c r="S225" s="79"/>
      <c r="T225" s="79"/>
      <c r="U225" s="79"/>
      <c r="V225" s="79"/>
      <c r="W225" s="80"/>
      <c r="X225" s="79"/>
      <c r="Y225" s="79"/>
      <c r="Z225" s="79"/>
      <c r="AA225" s="79"/>
      <c r="AB225" s="79"/>
      <c r="AC225" s="79"/>
      <c r="AD225" s="79"/>
      <c r="AE225" s="79"/>
      <c r="AF225" s="79"/>
      <c r="AG225" s="79"/>
      <c r="AH225" s="79"/>
      <c r="AI225" s="79"/>
      <c r="AJ225" s="79"/>
      <c r="AK225" s="79"/>
      <c r="AL225" s="79"/>
    </row>
    <row r="226" spans="1:38" ht="14.25" customHeight="1" x14ac:dyDescent="0.2">
      <c r="A226" s="42" t="s">
        <v>6</v>
      </c>
      <c r="B226" s="87" t="s">
        <v>130</v>
      </c>
      <c r="C226" s="87" t="s">
        <v>131</v>
      </c>
      <c r="D226" s="87"/>
      <c r="E226" s="87"/>
      <c r="F226" s="34"/>
      <c r="G226" s="34"/>
      <c r="H226" s="34"/>
      <c r="I226" s="34"/>
      <c r="J226" s="34"/>
      <c r="K226" s="34"/>
      <c r="L226" s="34"/>
      <c r="M226" s="34"/>
      <c r="N226" s="34"/>
      <c r="O226" s="34"/>
      <c r="P226" s="34"/>
      <c r="Q226" s="34"/>
      <c r="R226" s="34"/>
      <c r="S226" s="83"/>
      <c r="T226" s="83"/>
      <c r="U226" s="83"/>
      <c r="V226" s="83"/>
      <c r="W226" s="83"/>
      <c r="X226" s="83"/>
      <c r="Y226" s="83"/>
      <c r="Z226" s="83"/>
      <c r="AA226" s="83"/>
      <c r="AB226" s="83"/>
      <c r="AC226" s="83"/>
      <c r="AD226" s="83"/>
      <c r="AE226" s="83"/>
      <c r="AF226" s="83"/>
      <c r="AG226" s="83"/>
      <c r="AH226" s="83"/>
      <c r="AI226" s="83"/>
      <c r="AJ226" s="83"/>
      <c r="AK226" s="83"/>
      <c r="AL226" s="83"/>
    </row>
    <row r="227" spans="1:38" ht="14.25" customHeight="1" x14ac:dyDescent="0.2">
      <c r="A227" s="42" t="s">
        <v>34</v>
      </c>
      <c r="B227" s="88"/>
      <c r="C227" s="89"/>
      <c r="D227" s="89"/>
      <c r="E227" s="89"/>
      <c r="F227" s="7"/>
      <c r="G227" s="7"/>
      <c r="H227" s="7"/>
      <c r="I227" s="7"/>
      <c r="J227" s="7"/>
      <c r="K227" s="7"/>
      <c r="L227" s="7"/>
      <c r="M227" s="7"/>
      <c r="N227" s="7"/>
      <c r="O227" s="7"/>
      <c r="P227" s="7"/>
      <c r="Q227" s="7"/>
      <c r="R227" s="7"/>
    </row>
    <row r="228" spans="1:38" ht="14.25" customHeight="1" x14ac:dyDescent="0.2">
      <c r="A228" s="42" t="s">
        <v>42</v>
      </c>
      <c r="B228" s="89"/>
      <c r="C228" s="89"/>
      <c r="D228" s="89"/>
      <c r="E228" s="89"/>
      <c r="F228" s="7"/>
      <c r="G228" s="7"/>
      <c r="H228" s="7"/>
      <c r="I228" s="7"/>
      <c r="J228" s="7"/>
      <c r="K228" s="7"/>
      <c r="L228" s="7"/>
      <c r="M228" s="7"/>
      <c r="N228" s="7"/>
      <c r="O228" s="7"/>
      <c r="P228" s="7"/>
      <c r="Q228" s="7"/>
      <c r="R228" s="7"/>
    </row>
    <row r="229" spans="1:38" ht="14.25" customHeight="1" x14ac:dyDescent="0.2">
      <c r="A229" s="42" t="s">
        <v>43</v>
      </c>
      <c r="B229" s="89"/>
      <c r="C229" s="89"/>
      <c r="D229" s="89"/>
      <c r="E229" s="89"/>
      <c r="F229" s="7"/>
      <c r="G229" s="7"/>
      <c r="H229" s="7"/>
      <c r="I229" s="7"/>
      <c r="J229" s="7"/>
      <c r="K229" s="7"/>
      <c r="L229" s="7"/>
      <c r="M229" s="7"/>
      <c r="N229" s="7"/>
      <c r="O229" s="7"/>
      <c r="P229" s="7"/>
      <c r="Q229" s="7"/>
      <c r="R229" s="7"/>
    </row>
    <row r="230" spans="1:38" ht="14.25" customHeight="1" x14ac:dyDescent="0.2">
      <c r="E230" s="17"/>
      <c r="F230" s="7"/>
      <c r="G230" s="7"/>
      <c r="H230" s="7"/>
      <c r="I230" s="7"/>
      <c r="J230" s="7"/>
      <c r="K230" s="7"/>
      <c r="L230" s="7"/>
      <c r="M230" s="7"/>
      <c r="N230" s="7"/>
      <c r="O230" s="7"/>
      <c r="P230" s="7"/>
      <c r="Q230" s="7"/>
      <c r="R230" s="7"/>
    </row>
    <row r="231" spans="1:38" ht="14.25" customHeight="1" x14ac:dyDescent="0.2">
      <c r="E231" s="17"/>
      <c r="F231" s="7"/>
      <c r="G231" s="7"/>
      <c r="H231" s="7"/>
      <c r="I231" s="7"/>
      <c r="J231" s="7"/>
      <c r="K231" s="7"/>
      <c r="L231" s="7"/>
      <c r="M231" s="7"/>
      <c r="N231" s="7"/>
      <c r="O231" s="7"/>
      <c r="P231" s="7"/>
      <c r="Q231" s="7"/>
      <c r="R231" s="7"/>
    </row>
    <row r="232" spans="1:38" ht="14.25" customHeight="1" x14ac:dyDescent="0.2">
      <c r="E232" s="17"/>
      <c r="F232" s="7"/>
      <c r="G232" s="7"/>
      <c r="H232" s="7"/>
      <c r="I232" s="7"/>
      <c r="J232" s="7"/>
      <c r="K232" s="7"/>
      <c r="L232" s="7"/>
      <c r="M232" s="7"/>
      <c r="N232" s="7"/>
      <c r="O232" s="7"/>
      <c r="P232" s="7"/>
      <c r="Q232" s="7"/>
      <c r="R232" s="7"/>
    </row>
    <row r="233" spans="1:38" ht="14.25" customHeight="1" x14ac:dyDescent="0.2">
      <c r="E233" s="17"/>
      <c r="F233" s="7"/>
      <c r="G233" s="7"/>
      <c r="H233" s="7"/>
      <c r="I233" s="7"/>
      <c r="J233" s="7"/>
      <c r="K233" s="7"/>
      <c r="L233" s="7"/>
      <c r="M233" s="7"/>
      <c r="N233" s="7"/>
      <c r="O233" s="7"/>
      <c r="P233" s="7"/>
      <c r="Q233" s="7"/>
      <c r="R233" s="7"/>
    </row>
    <row r="234" spans="1:38" ht="14.25" customHeight="1" x14ac:dyDescent="0.2">
      <c r="E234" s="17"/>
      <c r="F234" s="7"/>
      <c r="G234" s="7"/>
      <c r="H234" s="7"/>
      <c r="I234" s="7"/>
      <c r="J234" s="7"/>
      <c r="K234" s="7"/>
      <c r="L234" s="7"/>
      <c r="M234" s="7"/>
      <c r="N234" s="7"/>
      <c r="O234" s="7"/>
      <c r="P234" s="7"/>
      <c r="Q234" s="7"/>
      <c r="R234" s="7"/>
    </row>
    <row r="235" spans="1:38" ht="14.25" customHeight="1" x14ac:dyDescent="0.2">
      <c r="E235" s="17"/>
      <c r="F235" s="7"/>
      <c r="G235" s="7"/>
      <c r="H235" s="7"/>
      <c r="I235" s="7"/>
      <c r="J235" s="7"/>
      <c r="K235" s="7"/>
      <c r="L235" s="7"/>
      <c r="M235" s="7"/>
      <c r="N235" s="7"/>
      <c r="O235" s="7"/>
      <c r="P235" s="7"/>
      <c r="Q235" s="7"/>
      <c r="R235" s="7"/>
    </row>
    <row r="236" spans="1:38" ht="14.25" customHeight="1" x14ac:dyDescent="0.2">
      <c r="E236" s="17"/>
      <c r="F236" s="7"/>
      <c r="G236" s="7"/>
      <c r="H236" s="7"/>
      <c r="I236" s="7"/>
      <c r="J236" s="7"/>
      <c r="K236" s="7"/>
      <c r="L236" s="7"/>
      <c r="M236" s="7"/>
      <c r="N236" s="7"/>
      <c r="O236" s="7"/>
      <c r="P236" s="7"/>
      <c r="Q236" s="7"/>
      <c r="R236" s="7"/>
    </row>
    <row r="237" spans="1:38" ht="14.25" customHeight="1" x14ac:dyDescent="0.2">
      <c r="E237" s="17"/>
      <c r="F237" s="7"/>
      <c r="G237" s="7"/>
      <c r="H237" s="7"/>
      <c r="I237" s="7"/>
      <c r="J237" s="7"/>
      <c r="K237" s="7"/>
      <c r="L237" s="7"/>
      <c r="M237" s="7"/>
      <c r="N237" s="7"/>
      <c r="O237" s="7"/>
      <c r="P237" s="7"/>
      <c r="Q237" s="7"/>
      <c r="R237" s="7"/>
    </row>
    <row r="238" spans="1:38" ht="14.25" customHeight="1" x14ac:dyDescent="0.2">
      <c r="E238" s="17"/>
      <c r="F238" s="7"/>
      <c r="G238" s="7"/>
      <c r="H238" s="7"/>
      <c r="I238" s="7"/>
      <c r="J238" s="7"/>
      <c r="K238" s="7"/>
      <c r="L238" s="7"/>
      <c r="M238" s="7"/>
      <c r="N238" s="7"/>
      <c r="O238" s="7"/>
      <c r="P238" s="7"/>
      <c r="Q238" s="7"/>
      <c r="R238" s="7"/>
    </row>
    <row r="239" spans="1:38" ht="14.25" customHeight="1" x14ac:dyDescent="0.2">
      <c r="E239" s="17"/>
      <c r="F239" s="7"/>
      <c r="G239" s="7"/>
      <c r="H239" s="7"/>
      <c r="I239" s="7"/>
      <c r="J239" s="7"/>
      <c r="K239" s="7"/>
      <c r="L239" s="7"/>
      <c r="M239" s="7"/>
      <c r="N239" s="7"/>
      <c r="O239" s="7"/>
      <c r="P239" s="7"/>
      <c r="Q239" s="7"/>
      <c r="R239" s="7"/>
    </row>
    <row r="240" spans="1:38" ht="14.25" customHeight="1" x14ac:dyDescent="0.2">
      <c r="E240" s="17"/>
      <c r="F240" s="7"/>
      <c r="G240" s="7"/>
      <c r="H240" s="7"/>
      <c r="I240" s="7"/>
      <c r="J240" s="7"/>
      <c r="K240" s="7"/>
      <c r="L240" s="7"/>
      <c r="M240" s="7"/>
      <c r="N240" s="7"/>
      <c r="O240" s="7"/>
      <c r="P240" s="7"/>
      <c r="Q240" s="7"/>
      <c r="R240" s="7"/>
    </row>
    <row r="241" spans="5:18" ht="14.25" customHeight="1" x14ac:dyDescent="0.2">
      <c r="E241" s="17"/>
      <c r="F241" s="7"/>
      <c r="G241" s="7"/>
      <c r="H241" s="7"/>
      <c r="I241" s="7"/>
      <c r="J241" s="7"/>
      <c r="K241" s="7"/>
      <c r="L241" s="7"/>
      <c r="M241" s="7"/>
      <c r="N241" s="7"/>
      <c r="O241" s="7"/>
      <c r="P241" s="7"/>
      <c r="Q241" s="7"/>
      <c r="R241" s="7"/>
    </row>
    <row r="242" spans="5:18" ht="14.25" customHeight="1" x14ac:dyDescent="0.2">
      <c r="E242" s="17"/>
      <c r="F242" s="7"/>
      <c r="G242" s="7"/>
      <c r="H242" s="7"/>
      <c r="I242" s="7"/>
      <c r="J242" s="7"/>
      <c r="K242" s="7"/>
      <c r="L242" s="7"/>
      <c r="M242" s="7"/>
      <c r="N242" s="7"/>
      <c r="O242" s="7"/>
      <c r="P242" s="7"/>
      <c r="Q242" s="7"/>
      <c r="R242" s="7"/>
    </row>
    <row r="243" spans="5:18" ht="14.25" customHeight="1" x14ac:dyDescent="0.2">
      <c r="E243" s="17"/>
      <c r="F243" s="7"/>
      <c r="G243" s="7"/>
      <c r="H243" s="7"/>
      <c r="I243" s="7"/>
      <c r="J243" s="7"/>
      <c r="K243" s="7"/>
      <c r="L243" s="7"/>
      <c r="M243" s="7"/>
      <c r="N243" s="7"/>
      <c r="O243" s="7"/>
      <c r="P243" s="7"/>
      <c r="Q243" s="7"/>
      <c r="R243" s="7"/>
    </row>
    <row r="244" spans="5:18" ht="14.25" customHeight="1" x14ac:dyDescent="0.2">
      <c r="E244" s="17"/>
      <c r="F244" s="7"/>
      <c r="G244" s="7"/>
      <c r="H244" s="7"/>
      <c r="I244" s="7"/>
      <c r="J244" s="7"/>
      <c r="K244" s="7"/>
      <c r="L244" s="7"/>
      <c r="M244" s="7"/>
      <c r="N244" s="7"/>
      <c r="O244" s="7"/>
      <c r="P244" s="7"/>
      <c r="Q244" s="7"/>
      <c r="R244" s="7"/>
    </row>
    <row r="245" spans="5:18" ht="14.25" customHeight="1" x14ac:dyDescent="0.2">
      <c r="E245" s="17"/>
      <c r="F245" s="7"/>
      <c r="G245" s="7"/>
      <c r="H245" s="7"/>
      <c r="I245" s="7"/>
      <c r="J245" s="7"/>
      <c r="K245" s="7"/>
      <c r="L245" s="7"/>
      <c r="M245" s="7"/>
      <c r="N245" s="7"/>
      <c r="O245" s="7"/>
      <c r="P245" s="7"/>
      <c r="Q245" s="7"/>
      <c r="R245" s="7"/>
    </row>
    <row r="246" spans="5:18" ht="14.25" customHeight="1" x14ac:dyDescent="0.2">
      <c r="E246" s="17"/>
      <c r="F246" s="7"/>
      <c r="G246" s="7"/>
      <c r="H246" s="7"/>
      <c r="I246" s="7"/>
      <c r="J246" s="7"/>
      <c r="K246" s="7"/>
      <c r="L246" s="7"/>
      <c r="M246" s="7"/>
      <c r="N246" s="7"/>
      <c r="O246" s="7"/>
      <c r="P246" s="7"/>
      <c r="Q246" s="7"/>
      <c r="R246" s="7"/>
    </row>
    <row r="247" spans="5:18" ht="14.25" customHeight="1" x14ac:dyDescent="0.2">
      <c r="E247" s="17"/>
      <c r="F247" s="7"/>
      <c r="G247" s="7"/>
      <c r="H247" s="7"/>
      <c r="I247" s="7"/>
      <c r="J247" s="7"/>
      <c r="K247" s="7"/>
      <c r="L247" s="7"/>
      <c r="M247" s="7"/>
      <c r="N247" s="7"/>
      <c r="O247" s="7"/>
      <c r="P247" s="7"/>
      <c r="Q247" s="7"/>
      <c r="R247" s="7"/>
    </row>
    <row r="248" spans="5:18" ht="14.25" customHeight="1" x14ac:dyDescent="0.2">
      <c r="E248" s="17"/>
      <c r="F248" s="7"/>
      <c r="G248" s="7"/>
      <c r="H248" s="7"/>
      <c r="I248" s="7"/>
      <c r="J248" s="7"/>
      <c r="K248" s="7"/>
      <c r="L248" s="7"/>
      <c r="M248" s="7"/>
      <c r="N248" s="7"/>
      <c r="O248" s="7"/>
      <c r="P248" s="7"/>
      <c r="Q248" s="7"/>
      <c r="R248" s="7"/>
    </row>
    <row r="249" spans="5:18" ht="14.25" customHeight="1" x14ac:dyDescent="0.2">
      <c r="E249" s="17"/>
      <c r="F249" s="7"/>
      <c r="G249" s="7"/>
      <c r="H249" s="7"/>
      <c r="I249" s="7"/>
      <c r="J249" s="7"/>
      <c r="K249" s="7"/>
      <c r="L249" s="7"/>
      <c r="M249" s="7"/>
      <c r="N249" s="7"/>
      <c r="O249" s="7"/>
      <c r="P249" s="7"/>
      <c r="Q249" s="7"/>
      <c r="R249" s="7"/>
    </row>
    <row r="250" spans="5:18" ht="14.25" customHeight="1" x14ac:dyDescent="0.2">
      <c r="E250" s="17"/>
      <c r="F250" s="7"/>
      <c r="G250" s="7"/>
      <c r="H250" s="7"/>
      <c r="I250" s="7"/>
      <c r="J250" s="7"/>
      <c r="K250" s="7"/>
      <c r="L250" s="7"/>
      <c r="M250" s="7"/>
      <c r="N250" s="7"/>
      <c r="O250" s="7"/>
      <c r="P250" s="7"/>
      <c r="Q250" s="7"/>
      <c r="R250" s="7"/>
    </row>
    <row r="251" spans="5:18" ht="14.25" customHeight="1" x14ac:dyDescent="0.2">
      <c r="E251" s="17"/>
      <c r="F251" s="7"/>
      <c r="G251" s="7"/>
      <c r="H251" s="7"/>
      <c r="I251" s="7"/>
      <c r="J251" s="7"/>
      <c r="K251" s="7"/>
      <c r="L251" s="7"/>
      <c r="M251" s="7"/>
      <c r="N251" s="7"/>
      <c r="O251" s="7"/>
      <c r="P251" s="7"/>
      <c r="Q251" s="7"/>
      <c r="R251" s="7"/>
    </row>
    <row r="252" spans="5:18" ht="14.25" customHeight="1" x14ac:dyDescent="0.2">
      <c r="E252" s="17"/>
      <c r="F252" s="7"/>
      <c r="G252" s="7"/>
      <c r="H252" s="7"/>
      <c r="I252" s="7"/>
      <c r="J252" s="7"/>
      <c r="K252" s="7"/>
      <c r="L252" s="7"/>
      <c r="M252" s="7"/>
      <c r="N252" s="7"/>
      <c r="O252" s="7"/>
      <c r="P252" s="7"/>
      <c r="Q252" s="7"/>
      <c r="R252" s="7"/>
    </row>
    <row r="253" spans="5:18" ht="14.25" customHeight="1" x14ac:dyDescent="0.2">
      <c r="E253" s="17"/>
      <c r="F253" s="7"/>
      <c r="G253" s="7"/>
      <c r="H253" s="7"/>
      <c r="I253" s="7"/>
      <c r="J253" s="7"/>
      <c r="K253" s="7"/>
      <c r="L253" s="7"/>
      <c r="M253" s="7"/>
      <c r="N253" s="7"/>
      <c r="O253" s="7"/>
      <c r="P253" s="7"/>
      <c r="Q253" s="7"/>
      <c r="R253" s="7"/>
    </row>
    <row r="254" spans="5:18" ht="14.25" customHeight="1" x14ac:dyDescent="0.2">
      <c r="E254" s="17"/>
      <c r="F254" s="7"/>
      <c r="G254" s="7"/>
      <c r="H254" s="7"/>
      <c r="I254" s="7"/>
      <c r="J254" s="7"/>
      <c r="K254" s="7"/>
      <c r="L254" s="7"/>
      <c r="M254" s="7"/>
      <c r="N254" s="7"/>
      <c r="O254" s="7"/>
      <c r="P254" s="7"/>
      <c r="Q254" s="7"/>
      <c r="R254" s="7"/>
    </row>
    <row r="255" spans="5:18" ht="14.25" customHeight="1" x14ac:dyDescent="0.2">
      <c r="E255" s="17"/>
      <c r="F255" s="7"/>
      <c r="G255" s="7"/>
      <c r="H255" s="7"/>
      <c r="I255" s="7"/>
      <c r="J255" s="7"/>
      <c r="K255" s="7"/>
      <c r="L255" s="7"/>
      <c r="M255" s="7"/>
      <c r="N255" s="7"/>
      <c r="O255" s="7"/>
      <c r="P255" s="7"/>
      <c r="Q255" s="7"/>
      <c r="R255" s="7"/>
    </row>
    <row r="256" spans="5:18" ht="14.25" customHeight="1" x14ac:dyDescent="0.2">
      <c r="E256" s="17"/>
      <c r="F256" s="7"/>
      <c r="G256" s="7"/>
      <c r="H256" s="7"/>
      <c r="I256" s="7"/>
      <c r="J256" s="7"/>
      <c r="K256" s="7"/>
      <c r="L256" s="7"/>
      <c r="M256" s="7"/>
      <c r="N256" s="7"/>
      <c r="O256" s="7"/>
      <c r="P256" s="7"/>
      <c r="Q256" s="7"/>
      <c r="R256" s="7"/>
    </row>
    <row r="257" spans="5:18" ht="14.25" customHeight="1" x14ac:dyDescent="0.2">
      <c r="E257" s="17"/>
      <c r="F257" s="7"/>
      <c r="G257" s="7"/>
      <c r="H257" s="7"/>
      <c r="I257" s="7"/>
      <c r="J257" s="7"/>
      <c r="K257" s="7"/>
      <c r="L257" s="7"/>
      <c r="M257" s="7"/>
      <c r="N257" s="7"/>
      <c r="O257" s="7"/>
      <c r="P257" s="7"/>
      <c r="Q257" s="7"/>
      <c r="R257" s="7"/>
    </row>
    <row r="258" spans="5:18" ht="14.25" customHeight="1" x14ac:dyDescent="0.2">
      <c r="E258" s="17"/>
      <c r="F258" s="7"/>
      <c r="G258" s="7"/>
      <c r="H258" s="7"/>
      <c r="I258" s="7"/>
      <c r="J258" s="7"/>
      <c r="K258" s="7"/>
      <c r="L258" s="7"/>
      <c r="M258" s="7"/>
      <c r="N258" s="7"/>
      <c r="O258" s="7"/>
      <c r="P258" s="7"/>
      <c r="Q258" s="7"/>
      <c r="R258" s="7"/>
    </row>
    <row r="259" spans="5:18" ht="14.25" customHeight="1" x14ac:dyDescent="0.2">
      <c r="E259" s="17"/>
      <c r="F259" s="7"/>
      <c r="G259" s="7"/>
      <c r="H259" s="7"/>
      <c r="I259" s="7"/>
      <c r="J259" s="7"/>
      <c r="K259" s="7"/>
      <c r="L259" s="7"/>
      <c r="M259" s="7"/>
      <c r="N259" s="7"/>
      <c r="O259" s="7"/>
      <c r="P259" s="7"/>
      <c r="Q259" s="7"/>
      <c r="R259" s="7"/>
    </row>
    <row r="260" spans="5:18" ht="14.25" customHeight="1" x14ac:dyDescent="0.2">
      <c r="E260" s="17"/>
      <c r="F260" s="7"/>
      <c r="G260" s="7"/>
      <c r="H260" s="7"/>
      <c r="I260" s="7"/>
      <c r="J260" s="7"/>
      <c r="K260" s="7"/>
      <c r="L260" s="7"/>
      <c r="M260" s="7"/>
      <c r="N260" s="7"/>
      <c r="O260" s="7"/>
      <c r="P260" s="7"/>
      <c r="Q260" s="7"/>
      <c r="R260" s="7"/>
    </row>
    <row r="261" spans="5:18" ht="14.25" customHeight="1" x14ac:dyDescent="0.2">
      <c r="E261" s="17"/>
      <c r="F261" s="7"/>
      <c r="G261" s="7"/>
      <c r="H261" s="7"/>
      <c r="I261" s="7"/>
      <c r="J261" s="7"/>
      <c r="K261" s="7"/>
      <c r="L261" s="7"/>
      <c r="M261" s="7"/>
      <c r="N261" s="7"/>
      <c r="O261" s="7"/>
      <c r="P261" s="7"/>
      <c r="Q261" s="7"/>
      <c r="R261" s="7"/>
    </row>
    <row r="262" spans="5:18" ht="14.25" customHeight="1" x14ac:dyDescent="0.2">
      <c r="E262" s="17"/>
      <c r="F262" s="7"/>
      <c r="G262" s="7"/>
      <c r="H262" s="7"/>
      <c r="I262" s="7"/>
      <c r="J262" s="7"/>
      <c r="K262" s="7"/>
      <c r="L262" s="7"/>
      <c r="M262" s="7"/>
      <c r="N262" s="7"/>
      <c r="O262" s="7"/>
      <c r="P262" s="7"/>
      <c r="Q262" s="7"/>
      <c r="R262" s="7"/>
    </row>
    <row r="263" spans="5:18" ht="14.25" customHeight="1" x14ac:dyDescent="0.2">
      <c r="E263" s="17"/>
      <c r="F263" s="7"/>
      <c r="G263" s="7"/>
      <c r="H263" s="7"/>
      <c r="I263" s="7"/>
      <c r="J263" s="7"/>
      <c r="K263" s="7"/>
      <c r="L263" s="7"/>
      <c r="M263" s="7"/>
      <c r="N263" s="7"/>
      <c r="O263" s="7"/>
      <c r="P263" s="7"/>
      <c r="Q263" s="7"/>
      <c r="R263" s="7"/>
    </row>
    <row r="264" spans="5:18" ht="14.25" customHeight="1" x14ac:dyDescent="0.2">
      <c r="E264" s="17"/>
      <c r="F264" s="7"/>
      <c r="G264" s="7"/>
      <c r="H264" s="7"/>
      <c r="I264" s="7"/>
      <c r="J264" s="7"/>
      <c r="K264" s="7"/>
      <c r="L264" s="7"/>
      <c r="M264" s="7"/>
      <c r="N264" s="7"/>
      <c r="O264" s="7"/>
      <c r="P264" s="7"/>
      <c r="Q264" s="7"/>
      <c r="R264" s="7"/>
    </row>
    <row r="265" spans="5:18" ht="14.25" customHeight="1" x14ac:dyDescent="0.2">
      <c r="E265" s="17"/>
      <c r="F265" s="7"/>
      <c r="G265" s="7"/>
      <c r="H265" s="7"/>
      <c r="I265" s="7"/>
      <c r="J265" s="7"/>
      <c r="K265" s="7"/>
      <c r="L265" s="7"/>
      <c r="M265" s="7"/>
      <c r="N265" s="7"/>
      <c r="O265" s="7"/>
      <c r="P265" s="7"/>
      <c r="Q265" s="7"/>
      <c r="R265" s="7"/>
    </row>
    <row r="266" spans="5:18" ht="14.25" customHeight="1" x14ac:dyDescent="0.2">
      <c r="E266" s="17"/>
      <c r="F266" s="7"/>
      <c r="G266" s="7"/>
      <c r="H266" s="7"/>
      <c r="I266" s="7"/>
      <c r="J266" s="7"/>
      <c r="K266" s="7"/>
      <c r="L266" s="7"/>
      <c r="M266" s="7"/>
      <c r="N266" s="7"/>
      <c r="O266" s="7"/>
      <c r="P266" s="7"/>
      <c r="Q266" s="7"/>
      <c r="R266" s="7"/>
    </row>
    <row r="267" spans="5:18" ht="14.25" customHeight="1" x14ac:dyDescent="0.2">
      <c r="E267" s="17"/>
      <c r="F267" s="7"/>
      <c r="G267" s="7"/>
      <c r="H267" s="7"/>
      <c r="I267" s="7"/>
      <c r="J267" s="7"/>
      <c r="K267" s="7"/>
      <c r="L267" s="7"/>
      <c r="M267" s="7"/>
      <c r="N267" s="7"/>
      <c r="O267" s="7"/>
      <c r="P267" s="7"/>
      <c r="Q267" s="7"/>
      <c r="R267" s="7"/>
    </row>
    <row r="268" spans="5:18" ht="14.25" customHeight="1" x14ac:dyDescent="0.2">
      <c r="E268" s="17"/>
      <c r="F268" s="7"/>
      <c r="G268" s="7"/>
      <c r="H268" s="7"/>
      <c r="I268" s="7"/>
      <c r="J268" s="7"/>
      <c r="K268" s="7"/>
      <c r="L268" s="7"/>
      <c r="M268" s="7"/>
      <c r="N268" s="7"/>
      <c r="O268" s="7"/>
      <c r="P268" s="7"/>
      <c r="Q268" s="7"/>
      <c r="R268" s="7"/>
    </row>
    <row r="269" spans="5:18" ht="14.25" customHeight="1" x14ac:dyDescent="0.2">
      <c r="E269" s="17"/>
      <c r="F269" s="7"/>
      <c r="G269" s="7"/>
      <c r="H269" s="7"/>
      <c r="I269" s="7"/>
      <c r="J269" s="7"/>
      <c r="K269" s="7"/>
      <c r="L269" s="7"/>
      <c r="M269" s="7"/>
      <c r="N269" s="7"/>
      <c r="O269" s="7"/>
      <c r="P269" s="7"/>
      <c r="Q269" s="7"/>
      <c r="R269" s="7"/>
    </row>
    <row r="270" spans="5:18" ht="14.25" customHeight="1" x14ac:dyDescent="0.2">
      <c r="E270" s="17"/>
      <c r="F270" s="7"/>
      <c r="G270" s="7"/>
      <c r="H270" s="7"/>
      <c r="I270" s="7"/>
      <c r="J270" s="7"/>
      <c r="K270" s="7"/>
      <c r="L270" s="7"/>
      <c r="M270" s="7"/>
      <c r="N270" s="7"/>
      <c r="O270" s="7"/>
      <c r="P270" s="7"/>
      <c r="Q270" s="7"/>
      <c r="R270" s="7"/>
    </row>
    <row r="271" spans="5:18" ht="14.25" customHeight="1" x14ac:dyDescent="0.2">
      <c r="E271" s="17"/>
      <c r="F271" s="7"/>
      <c r="G271" s="7"/>
      <c r="H271" s="7"/>
      <c r="I271" s="7"/>
      <c r="J271" s="7"/>
      <c r="K271" s="7"/>
      <c r="L271" s="7"/>
      <c r="M271" s="7"/>
      <c r="N271" s="7"/>
      <c r="O271" s="7"/>
      <c r="P271" s="7"/>
      <c r="Q271" s="7"/>
      <c r="R271" s="7"/>
    </row>
    <row r="272" spans="5: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sheetData>
  <mergeCells count="43">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G24:R31">
    <cfRule type="colorScale" priority="1">
      <colorScale>
        <cfvo type="min"/>
        <cfvo type="percentile" val="50"/>
        <cfvo type="max"/>
        <color rgb="FF5A8AC6"/>
        <color rgb="FFFCFCFF"/>
        <color rgb="FFF8696B"/>
      </colorScale>
    </cfRule>
  </conditionalFormatting>
  <conditionalFormatting sqref="G35:R42 F43">
    <cfRule type="colorScale" priority="2">
      <colorScale>
        <cfvo type="min"/>
        <cfvo type="percentile" val="50"/>
        <cfvo type="max"/>
        <color rgb="FF5A8AC6"/>
        <color rgb="FFFCFCFF"/>
        <color rgb="FFF8696B"/>
      </colorScale>
    </cfRule>
  </conditionalFormatting>
  <conditionalFormatting sqref="G51:R58">
    <cfRule type="colorScale" priority="3">
      <colorScale>
        <cfvo type="min"/>
        <cfvo type="percentile" val="50"/>
        <cfvo type="max"/>
        <color rgb="FFF8696B"/>
        <color rgb="FFFCFCFF"/>
        <color rgb="FF5A8AC6"/>
      </colorScale>
    </cfRule>
  </conditionalFormatting>
  <conditionalFormatting sqref="G13:R20">
    <cfRule type="colorScale" priority="4">
      <colorScale>
        <cfvo type="min"/>
        <cfvo type="percentile" val="50"/>
        <cfvo type="max"/>
        <color rgb="FF5A8AC6"/>
        <color rgb="FFFCFCFF"/>
        <color rgb="FFF8696B"/>
      </colorScale>
    </cfRule>
  </conditionalFormatting>
  <conditionalFormatting sqref="G22:R22">
    <cfRule type="colorScale" priority="5">
      <colorScale>
        <cfvo type="min"/>
        <cfvo type="percentile" val="50"/>
        <cfvo type="max"/>
        <color rgb="FF5A8AC6"/>
        <color rgb="FFFCFCFF"/>
        <color rgb="FFF8696B"/>
      </colorScale>
    </cfRule>
  </conditionalFormatting>
  <conditionalFormatting sqref="G33:R33">
    <cfRule type="colorScale" priority="6">
      <colorScale>
        <cfvo type="min"/>
        <cfvo type="percentile" val="50"/>
        <cfvo type="max"/>
        <color rgb="FF5A8AC6"/>
        <color rgb="FFFCFCFF"/>
        <color rgb="FFF8696B"/>
      </colorScale>
    </cfRule>
  </conditionalFormatting>
  <conditionalFormatting sqref="G44:R44">
    <cfRule type="colorScale" priority="7">
      <colorScale>
        <cfvo type="min"/>
        <cfvo type="percentile" val="50"/>
        <cfvo type="max"/>
        <color rgb="FF5A8AC6"/>
        <color rgb="FFFCFCFF"/>
        <color rgb="FFF8696B"/>
      </colorScale>
    </cfRule>
  </conditionalFormatting>
  <conditionalFormatting sqref="G59:R59">
    <cfRule type="colorScale" priority="8">
      <colorScale>
        <cfvo type="min"/>
        <cfvo type="percentile" val="50"/>
        <cfvo type="max"/>
        <color rgb="FFF8696B"/>
        <color rgb="FFFCFCFF"/>
        <color rgb="FF5A8AC6"/>
      </colorScale>
    </cfRule>
  </conditionalFormatting>
  <conditionalFormatting sqref="G60:R60">
    <cfRule type="colorScale" priority="9">
      <colorScale>
        <cfvo type="min"/>
        <cfvo type="percentile" val="50"/>
        <cfvo type="max"/>
        <color rgb="FF5A8AC6"/>
        <color rgb="FFFCFCFF"/>
        <color rgb="FFF8696B"/>
      </colorScale>
    </cfRule>
  </conditionalFormatting>
  <conditionalFormatting sqref="F104:Q111">
    <cfRule type="colorScale" priority="10">
      <colorScale>
        <cfvo type="min"/>
        <cfvo type="percentile" val="50"/>
        <cfvo type="max"/>
        <color rgb="FF5A8AC6"/>
        <color rgb="FFFCFCFF"/>
        <color rgb="FFF8696B"/>
      </colorScale>
    </cfRule>
  </conditionalFormatting>
  <conditionalFormatting sqref="F117:Q124">
    <cfRule type="colorScale" priority="11">
      <colorScale>
        <cfvo type="min"/>
        <cfvo type="percentile" val="50"/>
        <cfvo type="max"/>
        <color rgb="FF5A8AC6"/>
        <color rgb="FFFCFCFF"/>
        <color rgb="FFF8696B"/>
      </colorScale>
    </cfRule>
  </conditionalFormatting>
  <conditionalFormatting sqref="F130:Q137">
    <cfRule type="colorScale" priority="12">
      <colorScale>
        <cfvo type="min"/>
        <cfvo type="percentile" val="50"/>
        <cfvo type="max"/>
        <color rgb="FF5A8AC6"/>
        <color rgb="FFFCFCFF"/>
        <color rgb="FFF8696B"/>
      </colorScale>
    </cfRule>
  </conditionalFormatting>
  <conditionalFormatting sqref="F143:Q150">
    <cfRule type="colorScale" priority="13">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workbookViewId="0">
      <selection activeCell="A36" sqref="A36"/>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132</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90" t="s">
        <v>133</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90" t="s">
        <v>134</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63" t="s">
        <v>135</v>
      </c>
      <c r="B4" s="164"/>
      <c r="C4" s="164"/>
      <c r="D4" s="164"/>
      <c r="E4" s="164"/>
      <c r="F4" s="164"/>
      <c r="G4" s="164"/>
      <c r="H4" s="164"/>
      <c r="I4" s="164"/>
      <c r="J4" s="164"/>
      <c r="K4" s="164"/>
      <c r="L4" s="164"/>
      <c r="M4" s="164"/>
      <c r="N4" s="164"/>
      <c r="O4" s="164"/>
      <c r="P4" s="164"/>
      <c r="Q4" s="164"/>
      <c r="R4" s="164"/>
      <c r="S4" s="30"/>
      <c r="T4" s="30"/>
      <c r="U4" s="30"/>
      <c r="V4" s="30"/>
      <c r="W4" s="30"/>
      <c r="X4" s="30"/>
      <c r="Y4" s="30"/>
      <c r="Z4" s="30"/>
    </row>
    <row r="5" spans="1:26" ht="42" customHeight="1" x14ac:dyDescent="0.2">
      <c r="A5" s="166" t="s">
        <v>136</v>
      </c>
      <c r="B5" s="164"/>
      <c r="C5" s="164"/>
      <c r="D5" s="164"/>
      <c r="E5" s="164"/>
      <c r="F5" s="164"/>
      <c r="G5" s="164"/>
      <c r="H5" s="164"/>
      <c r="I5" s="164"/>
      <c r="J5" s="164"/>
      <c r="K5" s="164"/>
      <c r="L5" s="164"/>
      <c r="M5" s="164"/>
      <c r="N5" s="164"/>
      <c r="O5" s="164"/>
      <c r="P5" s="164"/>
      <c r="Q5" s="164"/>
      <c r="R5" s="164"/>
      <c r="S5" s="164"/>
      <c r="T5" s="30"/>
      <c r="U5" s="30"/>
      <c r="V5" s="30"/>
      <c r="W5" s="30"/>
      <c r="X5" s="30"/>
      <c r="Y5" s="30"/>
      <c r="Z5" s="30"/>
    </row>
    <row r="6" spans="1:26" ht="56.25" customHeight="1" x14ac:dyDescent="0.2">
      <c r="A6" s="166" t="s">
        <v>137</v>
      </c>
      <c r="B6" s="164"/>
      <c r="C6" s="164"/>
      <c r="D6" s="164"/>
      <c r="E6" s="164"/>
      <c r="F6" s="164"/>
      <c r="G6" s="164"/>
      <c r="H6" s="164"/>
      <c r="I6" s="164"/>
      <c r="J6" s="164"/>
      <c r="K6" s="164"/>
      <c r="L6" s="164"/>
      <c r="M6" s="164"/>
      <c r="N6" s="164"/>
      <c r="O6" s="164"/>
      <c r="P6" s="164"/>
      <c r="Q6" s="164"/>
      <c r="R6" s="30"/>
      <c r="S6" s="30"/>
      <c r="T6" s="30"/>
      <c r="U6" s="30"/>
      <c r="V6" s="30"/>
      <c r="W6" s="30"/>
      <c r="X6" s="30"/>
      <c r="Y6" s="30"/>
      <c r="Z6" s="30"/>
    </row>
    <row r="7" spans="1:26" ht="23.25" customHeight="1" x14ac:dyDescent="0.2">
      <c r="A7" s="186" t="s">
        <v>138</v>
      </c>
      <c r="B7" s="164"/>
      <c r="C7" s="164"/>
      <c r="D7" s="164"/>
      <c r="E7" s="164"/>
      <c r="F7" s="164"/>
      <c r="G7" s="164"/>
      <c r="H7" s="164"/>
      <c r="I7" s="164"/>
      <c r="J7" s="164"/>
      <c r="K7" s="164"/>
      <c r="L7" s="164"/>
      <c r="M7" s="164"/>
      <c r="N7" s="164"/>
      <c r="O7" s="17"/>
      <c r="P7" s="17"/>
      <c r="Q7" s="17"/>
      <c r="R7" s="30"/>
      <c r="S7" s="30"/>
      <c r="T7" s="30"/>
      <c r="U7" s="30"/>
      <c r="V7" s="30"/>
      <c r="W7" s="30"/>
      <c r="X7" s="30"/>
      <c r="Y7" s="30"/>
      <c r="Z7" s="30"/>
    </row>
    <row r="8" spans="1:26" ht="13.5" customHeight="1" x14ac:dyDescent="0.2">
      <c r="A8" s="34" t="s">
        <v>139</v>
      </c>
      <c r="B8" s="34"/>
      <c r="C8" s="91"/>
      <c r="D8" s="91"/>
      <c r="E8" s="91"/>
      <c r="F8" s="91"/>
      <c r="G8" s="91"/>
      <c r="H8" s="91"/>
      <c r="I8" s="91"/>
      <c r="J8" s="91"/>
      <c r="K8" s="91"/>
      <c r="L8" s="91"/>
      <c r="M8" s="91"/>
      <c r="N8" s="91"/>
      <c r="O8" s="91"/>
      <c r="P8" s="91"/>
      <c r="Q8" s="91"/>
      <c r="R8" s="91"/>
      <c r="S8" s="91"/>
      <c r="T8" s="91"/>
      <c r="U8" s="91"/>
      <c r="V8" s="91"/>
      <c r="W8" s="91"/>
      <c r="X8" s="91"/>
      <c r="Y8" s="91"/>
      <c r="Z8" s="91"/>
    </row>
    <row r="9" spans="1:26" ht="13.5" customHeight="1" x14ac:dyDescent="0.2">
      <c r="A9" s="91"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67" t="s">
        <v>140</v>
      </c>
      <c r="B11" s="161"/>
      <c r="C11" s="161"/>
      <c r="D11" s="161"/>
      <c r="E11" s="161"/>
      <c r="F11" s="161"/>
      <c r="G11" s="161"/>
      <c r="H11" s="161"/>
      <c r="I11" s="161"/>
      <c r="J11" s="161"/>
      <c r="K11" s="161"/>
      <c r="L11" s="161"/>
      <c r="M11" s="161"/>
      <c r="N11" s="161"/>
      <c r="O11" s="161"/>
      <c r="P11" s="161"/>
      <c r="Q11" s="161"/>
      <c r="R11" s="161"/>
      <c r="S11" s="161"/>
      <c r="T11" s="161"/>
      <c r="U11" s="162"/>
      <c r="V11" s="55"/>
      <c r="W11" s="92"/>
      <c r="X11" s="92"/>
      <c r="Y11" s="92"/>
      <c r="Z11" s="92"/>
    </row>
    <row r="12" spans="1:26" ht="24" customHeight="1" x14ac:dyDescent="0.2">
      <c r="A12" s="183" t="s">
        <v>141</v>
      </c>
      <c r="B12" s="161"/>
      <c r="C12" s="161"/>
      <c r="D12" s="161"/>
      <c r="E12" s="161"/>
      <c r="F12" s="161"/>
      <c r="G12" s="161"/>
      <c r="H12" s="161"/>
      <c r="I12" s="161"/>
      <c r="J12" s="162"/>
      <c r="K12" s="79"/>
      <c r="L12" s="79"/>
      <c r="M12" s="79"/>
      <c r="N12" s="79"/>
      <c r="O12" s="79"/>
      <c r="P12" s="79"/>
      <c r="Q12" s="79"/>
      <c r="R12" s="79"/>
      <c r="S12" s="79"/>
      <c r="T12" s="79"/>
      <c r="U12" s="79"/>
      <c r="V12" s="55"/>
      <c r="W12" s="92"/>
      <c r="X12" s="92"/>
      <c r="Y12" s="92"/>
      <c r="Z12" s="92"/>
    </row>
    <row r="13" spans="1:26" ht="13.5" customHeight="1" x14ac:dyDescent="0.2">
      <c r="A13" s="37" t="s">
        <v>142</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101</v>
      </c>
      <c r="R13" s="48"/>
      <c r="S13" s="48"/>
      <c r="T13" s="48"/>
      <c r="U13" s="48"/>
      <c r="V13" s="48"/>
      <c r="W13" s="48"/>
      <c r="X13" s="48"/>
      <c r="Y13" s="48"/>
      <c r="Z13" s="48"/>
    </row>
    <row r="14" spans="1:26" ht="13.5" customHeight="1" x14ac:dyDescent="0.2">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x14ac:dyDescent="0.2">
      <c r="A15" s="87" t="s">
        <v>143</v>
      </c>
      <c r="B15" s="42" t="s">
        <v>144</v>
      </c>
      <c r="C15" s="16"/>
      <c r="D15" s="16"/>
      <c r="E15" s="93"/>
      <c r="F15" s="93"/>
      <c r="G15" s="93"/>
      <c r="H15" s="93"/>
      <c r="I15" s="93"/>
      <c r="J15" s="93"/>
      <c r="K15" s="93"/>
      <c r="L15" s="93"/>
      <c r="M15" s="93"/>
      <c r="N15" s="93"/>
      <c r="O15" s="93"/>
      <c r="P15" s="93"/>
      <c r="Q15" s="93"/>
      <c r="R15" s="16"/>
      <c r="S15" s="16"/>
      <c r="T15" s="16"/>
      <c r="U15" s="16"/>
      <c r="V15" s="16"/>
      <c r="W15" s="16"/>
      <c r="X15" s="16"/>
      <c r="Y15" s="16"/>
      <c r="Z15" s="16"/>
    </row>
    <row r="16" spans="1:26" ht="13.5" customHeight="1" x14ac:dyDescent="0.2">
      <c r="A16" s="87" t="s">
        <v>143</v>
      </c>
      <c r="B16" s="42" t="s">
        <v>145</v>
      </c>
      <c r="C16" s="16"/>
      <c r="D16" s="16"/>
      <c r="E16" s="94"/>
      <c r="F16" s="94"/>
      <c r="G16" s="94"/>
      <c r="H16" s="94"/>
      <c r="I16" s="94"/>
      <c r="J16" s="94"/>
      <c r="K16" s="94"/>
      <c r="L16" s="94"/>
      <c r="M16" s="94"/>
      <c r="N16" s="94"/>
      <c r="O16" s="94"/>
      <c r="P16" s="94"/>
      <c r="Q16" s="94"/>
      <c r="R16" s="16"/>
      <c r="S16" s="16"/>
      <c r="T16" s="16"/>
      <c r="U16" s="16"/>
      <c r="V16" s="16"/>
      <c r="W16" s="16"/>
      <c r="X16" s="16"/>
      <c r="Y16" s="16"/>
      <c r="Z16" s="16"/>
    </row>
    <row r="17" spans="1:26" ht="13.5" customHeight="1" x14ac:dyDescent="0.2">
      <c r="A17" s="39"/>
      <c r="B17" s="39"/>
      <c r="C17" s="39"/>
      <c r="D17" s="39"/>
      <c r="E17" s="95"/>
      <c r="F17" s="95"/>
      <c r="G17" s="95"/>
      <c r="H17" s="95"/>
      <c r="I17" s="95"/>
      <c r="J17" s="95"/>
      <c r="K17" s="95"/>
      <c r="L17" s="95"/>
      <c r="M17" s="95"/>
      <c r="N17" s="95"/>
      <c r="O17" s="95"/>
      <c r="P17" s="95"/>
      <c r="Q17" s="95"/>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50" t="s">
        <v>85</v>
      </c>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67" t="s">
        <v>146</v>
      </c>
      <c r="B39" s="161"/>
      <c r="C39" s="161"/>
      <c r="D39" s="161"/>
      <c r="E39" s="161"/>
      <c r="F39" s="161"/>
      <c r="G39" s="161"/>
      <c r="H39" s="161"/>
      <c r="I39" s="161"/>
      <c r="J39" s="161"/>
      <c r="K39" s="161"/>
      <c r="L39" s="161"/>
      <c r="M39" s="161"/>
      <c r="N39" s="161"/>
      <c r="O39" s="161"/>
      <c r="P39" s="161"/>
      <c r="Q39" s="161"/>
      <c r="R39" s="161"/>
      <c r="S39" s="161"/>
      <c r="T39" s="161"/>
      <c r="U39" s="162"/>
      <c r="V39" s="55"/>
      <c r="W39" s="92"/>
      <c r="X39" s="92"/>
      <c r="Y39" s="92"/>
      <c r="Z39" s="92"/>
    </row>
    <row r="40" spans="1:26" ht="13.5" customHeight="1" x14ac:dyDescent="0.2">
      <c r="A40" s="42" t="s">
        <v>147</v>
      </c>
      <c r="B40" s="16"/>
      <c r="C40" s="87" t="s">
        <v>148</v>
      </c>
      <c r="D40" s="87" t="s">
        <v>149</v>
      </c>
      <c r="E40" s="87"/>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6" t="s">
        <v>150</v>
      </c>
      <c r="B41" s="16"/>
      <c r="C41" s="89"/>
      <c r="D41" s="45"/>
      <c r="E41" s="89"/>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6" t="s">
        <v>151</v>
      </c>
      <c r="B42" s="16"/>
      <c r="C42" s="89"/>
      <c r="D42" s="45"/>
      <c r="E42" s="89"/>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6" t="s">
        <v>152</v>
      </c>
      <c r="B43" s="16"/>
      <c r="C43" s="89"/>
      <c r="D43" s="45"/>
      <c r="E43" s="89"/>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6" t="s">
        <v>153</v>
      </c>
      <c r="B44" s="16"/>
      <c r="C44" s="89"/>
      <c r="D44" s="45"/>
      <c r="E44" s="89"/>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50" t="s">
        <v>85</v>
      </c>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184" t="s">
        <v>154</v>
      </c>
      <c r="B47" s="161"/>
      <c r="C47" s="161"/>
      <c r="D47" s="161"/>
      <c r="E47" s="161"/>
      <c r="F47" s="161"/>
      <c r="G47" s="161"/>
      <c r="H47" s="161"/>
      <c r="I47" s="161"/>
      <c r="J47" s="161"/>
      <c r="K47" s="161"/>
      <c r="L47" s="161"/>
      <c r="M47" s="161"/>
      <c r="N47" s="161"/>
      <c r="O47" s="161"/>
      <c r="P47" s="161"/>
      <c r="Q47" s="162"/>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65" t="s">
        <v>155</v>
      </c>
      <c r="B49" s="161"/>
      <c r="C49" s="161"/>
      <c r="D49" s="161"/>
      <c r="E49" s="161"/>
      <c r="F49" s="161"/>
      <c r="G49" s="161"/>
      <c r="H49" s="161"/>
      <c r="I49" s="161"/>
      <c r="J49" s="161"/>
      <c r="K49" s="161"/>
      <c r="L49" s="161"/>
      <c r="M49" s="161"/>
      <c r="N49" s="161"/>
      <c r="O49" s="161"/>
      <c r="P49" s="162"/>
      <c r="Q49" s="53"/>
      <c r="R49" s="53"/>
      <c r="S49" s="53"/>
      <c r="T49" s="53"/>
      <c r="U49" s="53"/>
      <c r="V49" s="53"/>
      <c r="W49" s="53"/>
      <c r="X49" s="53"/>
      <c r="Y49" s="53"/>
      <c r="Z49" s="53"/>
    </row>
    <row r="50" spans="1:26" ht="13.5" customHeight="1" x14ac:dyDescent="0.2">
      <c r="A50" s="48"/>
      <c r="B50" s="48"/>
      <c r="C50" s="48"/>
      <c r="D50" s="48"/>
      <c r="E50" s="97" t="s">
        <v>156</v>
      </c>
      <c r="F50" s="97" t="s">
        <v>156</v>
      </c>
      <c r="G50" s="97" t="s">
        <v>156</v>
      </c>
      <c r="H50" s="97" t="s">
        <v>157</v>
      </c>
      <c r="I50" s="97" t="s">
        <v>157</v>
      </c>
      <c r="J50" s="97" t="s">
        <v>157</v>
      </c>
      <c r="K50" s="97" t="s">
        <v>158</v>
      </c>
      <c r="L50" s="97" t="s">
        <v>158</v>
      </c>
      <c r="M50" s="97" t="s">
        <v>158</v>
      </c>
      <c r="N50" s="97" t="s">
        <v>159</v>
      </c>
      <c r="O50" s="97" t="s">
        <v>159</v>
      </c>
      <c r="P50" s="97" t="s">
        <v>159</v>
      </c>
      <c r="Q50" s="48"/>
      <c r="R50" s="48"/>
      <c r="S50" s="48"/>
      <c r="T50" s="48"/>
      <c r="U50" s="48"/>
      <c r="V50" s="48"/>
      <c r="W50" s="48"/>
      <c r="X50" s="48"/>
      <c r="Y50" s="48"/>
      <c r="Z50" s="48"/>
    </row>
    <row r="51" spans="1:26" ht="13.5" customHeight="1" x14ac:dyDescent="0.2">
      <c r="A51" s="36" t="s">
        <v>2</v>
      </c>
      <c r="B51" s="36" t="s">
        <v>6</v>
      </c>
      <c r="C51" s="36" t="s">
        <v>99</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101</v>
      </c>
      <c r="R51" s="48"/>
      <c r="S51" s="48"/>
      <c r="T51" s="48"/>
      <c r="U51" s="48"/>
      <c r="V51" s="48"/>
      <c r="W51" s="48"/>
      <c r="X51" s="48"/>
      <c r="Y51" s="48"/>
      <c r="Z51" s="48"/>
    </row>
    <row r="52" spans="1:26" ht="13.5" customHeight="1" x14ac:dyDescent="0.2">
      <c r="A52" s="30" t="s">
        <v>32</v>
      </c>
      <c r="B52" s="30" t="s">
        <v>34</v>
      </c>
      <c r="C52" s="30" t="s">
        <v>33</v>
      </c>
      <c r="D52" s="30"/>
      <c r="E52" s="98"/>
      <c r="F52" s="98"/>
      <c r="G52" s="98"/>
      <c r="H52" s="98"/>
      <c r="I52" s="98"/>
      <c r="J52" s="98"/>
      <c r="K52" s="98"/>
      <c r="L52" s="98"/>
      <c r="M52" s="98"/>
      <c r="N52" s="98"/>
      <c r="O52" s="98"/>
      <c r="P52" s="98"/>
      <c r="Q52" s="61"/>
      <c r="R52" s="30"/>
      <c r="S52" s="30"/>
      <c r="T52" s="30"/>
      <c r="U52" s="30"/>
      <c r="V52" s="30"/>
      <c r="W52" s="30"/>
      <c r="X52" s="30"/>
      <c r="Y52" s="30"/>
      <c r="Z52" s="30"/>
    </row>
    <row r="53" spans="1:26" ht="13.5" customHeight="1" x14ac:dyDescent="0.2">
      <c r="A53" s="30" t="s">
        <v>32</v>
      </c>
      <c r="B53" s="30" t="s">
        <v>42</v>
      </c>
      <c r="C53" s="30" t="s">
        <v>33</v>
      </c>
      <c r="D53" s="30"/>
      <c r="E53" s="98"/>
      <c r="F53" s="98"/>
      <c r="G53" s="98"/>
      <c r="H53" s="98"/>
      <c r="I53" s="98"/>
      <c r="J53" s="98"/>
      <c r="K53" s="98"/>
      <c r="L53" s="98"/>
      <c r="M53" s="98"/>
      <c r="N53" s="98"/>
      <c r="O53" s="98"/>
      <c r="P53" s="98"/>
      <c r="Q53" s="61"/>
      <c r="R53" s="44"/>
      <c r="S53" s="30"/>
      <c r="T53" s="30"/>
      <c r="U53" s="30"/>
      <c r="V53" s="30"/>
      <c r="W53" s="30"/>
      <c r="X53" s="30"/>
      <c r="Y53" s="30"/>
      <c r="Z53" s="30"/>
    </row>
    <row r="54" spans="1:26" ht="13.5" customHeight="1" x14ac:dyDescent="0.2">
      <c r="A54" s="30" t="s">
        <v>32</v>
      </c>
      <c r="B54" s="30" t="s">
        <v>43</v>
      </c>
      <c r="C54" s="30" t="s">
        <v>33</v>
      </c>
      <c r="D54" s="30"/>
      <c r="E54" s="98"/>
      <c r="F54" s="98"/>
      <c r="G54" s="98"/>
      <c r="H54" s="98"/>
      <c r="I54" s="98"/>
      <c r="J54" s="98"/>
      <c r="K54" s="98"/>
      <c r="L54" s="98"/>
      <c r="M54" s="98"/>
      <c r="N54" s="98"/>
      <c r="O54" s="98"/>
      <c r="P54" s="98"/>
      <c r="Q54" s="61"/>
      <c r="R54" s="30"/>
      <c r="S54" s="30"/>
      <c r="T54" s="30"/>
      <c r="U54" s="30"/>
      <c r="V54" s="30"/>
      <c r="W54" s="30"/>
      <c r="X54" s="30"/>
      <c r="Y54" s="30"/>
      <c r="Z54" s="30"/>
    </row>
    <row r="55" spans="1:26" ht="13.5" customHeight="1" x14ac:dyDescent="0.2">
      <c r="A55" s="30"/>
      <c r="B55" s="30"/>
      <c r="C55" s="30"/>
      <c r="D55" s="30"/>
      <c r="E55" s="98"/>
      <c r="F55" s="98"/>
      <c r="G55" s="98"/>
      <c r="H55" s="98"/>
      <c r="I55" s="98"/>
      <c r="J55" s="98"/>
      <c r="K55" s="98"/>
      <c r="L55" s="98"/>
      <c r="M55" s="98"/>
      <c r="N55" s="98"/>
      <c r="O55" s="98"/>
      <c r="P55" s="98"/>
      <c r="Q55" s="61"/>
      <c r="R55" s="30"/>
      <c r="S55" s="30"/>
      <c r="T55" s="30"/>
      <c r="U55" s="30"/>
      <c r="V55" s="30"/>
      <c r="W55" s="30"/>
      <c r="X55" s="30"/>
      <c r="Y55" s="30"/>
      <c r="Z55" s="30"/>
    </row>
    <row r="56" spans="1:26" ht="13.5" customHeight="1" x14ac:dyDescent="0.2">
      <c r="A56" s="30"/>
      <c r="B56" s="30"/>
      <c r="C56" s="30"/>
      <c r="D56" s="30"/>
      <c r="E56" s="99"/>
      <c r="F56" s="100"/>
      <c r="G56" s="101"/>
      <c r="H56" s="30"/>
      <c r="I56" s="102"/>
      <c r="J56" s="101"/>
      <c r="K56" s="30"/>
      <c r="L56" s="98"/>
      <c r="M56" s="30"/>
      <c r="N56" s="30"/>
      <c r="O56" s="98"/>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1" t="s">
        <v>160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99</v>
      </c>
      <c r="D59" s="36" t="s">
        <v>161</v>
      </c>
      <c r="E59" s="56">
        <v>41456</v>
      </c>
      <c r="F59" s="56">
        <v>41487</v>
      </c>
      <c r="G59" s="56">
        <v>41518</v>
      </c>
      <c r="H59" s="56">
        <v>41548</v>
      </c>
      <c r="I59" s="56">
        <v>41579</v>
      </c>
      <c r="J59" s="56">
        <v>41609</v>
      </c>
      <c r="K59" s="56">
        <v>41640</v>
      </c>
      <c r="L59" s="56">
        <v>41671</v>
      </c>
      <c r="M59" s="56">
        <v>41699</v>
      </c>
      <c r="N59" s="56">
        <v>41730</v>
      </c>
      <c r="O59" s="56">
        <v>41760</v>
      </c>
      <c r="P59" s="56">
        <v>41791</v>
      </c>
      <c r="Q59" s="36" t="s">
        <v>101</v>
      </c>
      <c r="R59" s="36" t="s">
        <v>162</v>
      </c>
      <c r="S59" s="48"/>
      <c r="T59" s="48"/>
      <c r="U59" s="48"/>
      <c r="V59" s="48"/>
      <c r="W59" s="48"/>
      <c r="X59" s="48"/>
      <c r="Y59" s="48"/>
      <c r="Z59" s="48"/>
    </row>
    <row r="60" spans="1:26" ht="13.5" customHeight="1" x14ac:dyDescent="0.2">
      <c r="A60" s="30" t="s">
        <v>32</v>
      </c>
      <c r="B60" s="30" t="s">
        <v>42</v>
      </c>
      <c r="C60" s="30" t="s">
        <v>33</v>
      </c>
      <c r="D60" s="91" t="s">
        <v>163</v>
      </c>
      <c r="E60" s="98"/>
      <c r="F60" s="98"/>
      <c r="G60" s="98"/>
      <c r="H60" s="98"/>
      <c r="I60" s="98"/>
      <c r="J60" s="98"/>
      <c r="K60" s="98"/>
      <c r="L60" s="98"/>
      <c r="M60" s="98"/>
      <c r="N60" s="98"/>
      <c r="O60" s="98"/>
      <c r="P60" s="98"/>
      <c r="Q60" s="61"/>
      <c r="R60" s="103"/>
      <c r="S60" s="30"/>
      <c r="T60" s="30"/>
      <c r="U60" s="30"/>
      <c r="V60" s="30"/>
      <c r="W60" s="30"/>
      <c r="X60" s="30"/>
      <c r="Y60" s="30"/>
      <c r="Z60" s="30"/>
    </row>
    <row r="61" spans="1:26" ht="13.5" customHeight="1" x14ac:dyDescent="0.2">
      <c r="A61" s="30" t="s">
        <v>32</v>
      </c>
      <c r="B61" s="30" t="s">
        <v>42</v>
      </c>
      <c r="C61" s="30" t="s">
        <v>33</v>
      </c>
      <c r="D61" s="91" t="s">
        <v>164</v>
      </c>
      <c r="E61" s="98"/>
      <c r="F61" s="98"/>
      <c r="G61" s="98"/>
      <c r="H61" s="98"/>
      <c r="I61" s="98"/>
      <c r="J61" s="98"/>
      <c r="K61" s="98"/>
      <c r="L61" s="98"/>
      <c r="M61" s="98"/>
      <c r="N61" s="98"/>
      <c r="O61" s="98"/>
      <c r="P61" s="98"/>
      <c r="Q61" s="61"/>
      <c r="R61" s="103"/>
      <c r="S61" s="30"/>
      <c r="T61" s="30"/>
      <c r="U61" s="30"/>
      <c r="V61" s="30"/>
      <c r="W61" s="30"/>
      <c r="X61" s="30"/>
      <c r="Y61" s="30"/>
      <c r="Z61" s="30"/>
    </row>
    <row r="62" spans="1:26" ht="13.5" customHeight="1" x14ac:dyDescent="0.2">
      <c r="A62" s="30" t="s">
        <v>32</v>
      </c>
      <c r="B62" s="30" t="s">
        <v>42</v>
      </c>
      <c r="C62" s="30" t="s">
        <v>33</v>
      </c>
      <c r="D62" s="91" t="s">
        <v>165</v>
      </c>
      <c r="E62" s="98"/>
      <c r="F62" s="98"/>
      <c r="G62" s="98"/>
      <c r="H62" s="98"/>
      <c r="I62" s="98"/>
      <c r="J62" s="98"/>
      <c r="K62" s="98"/>
      <c r="L62" s="98"/>
      <c r="M62" s="98"/>
      <c r="N62" s="98"/>
      <c r="O62" s="98"/>
      <c r="P62" s="98"/>
      <c r="Q62" s="61"/>
      <c r="R62" s="103"/>
      <c r="S62" s="30"/>
      <c r="T62" s="30"/>
      <c r="U62" s="30"/>
      <c r="V62" s="30"/>
      <c r="W62" s="30"/>
      <c r="X62" s="30"/>
      <c r="Y62" s="30"/>
      <c r="Z62" s="30"/>
    </row>
    <row r="63" spans="1:26" ht="13.5" customHeight="1" x14ac:dyDescent="0.2">
      <c r="A63" s="30" t="s">
        <v>32</v>
      </c>
      <c r="B63" s="30" t="s">
        <v>42</v>
      </c>
      <c r="C63" s="30" t="s">
        <v>33</v>
      </c>
      <c r="D63" s="91" t="s">
        <v>166</v>
      </c>
      <c r="E63" s="98"/>
      <c r="F63" s="98"/>
      <c r="G63" s="98"/>
      <c r="H63" s="98"/>
      <c r="I63" s="98"/>
      <c r="J63" s="98"/>
      <c r="K63" s="98"/>
      <c r="L63" s="98"/>
      <c r="M63" s="98"/>
      <c r="N63" s="98"/>
      <c r="O63" s="98"/>
      <c r="P63" s="98"/>
      <c r="Q63" s="61"/>
      <c r="R63" s="103"/>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185" t="s">
        <v>167</v>
      </c>
      <c r="B65" s="164"/>
      <c r="C65" s="164"/>
      <c r="D65" s="164"/>
      <c r="E65" s="164"/>
      <c r="F65" s="164"/>
      <c r="G65" s="164"/>
      <c r="H65" s="164"/>
      <c r="I65" s="164"/>
      <c r="J65" s="164"/>
      <c r="K65" s="164"/>
      <c r="L65" s="164"/>
      <c r="M65" s="164"/>
      <c r="N65" s="164"/>
      <c r="O65" s="164"/>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52" t="s">
        <v>168</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1">
      <colorScale>
        <cfvo type="min"/>
        <cfvo type="percentile" val="50"/>
        <cfvo type="max"/>
        <color rgb="FFF8696B"/>
        <color rgb="FFFCFCFF"/>
        <color rgb="FF5A8AC6"/>
      </colorScale>
    </cfRule>
  </conditionalFormatting>
  <conditionalFormatting sqref="E16:Q16">
    <cfRule type="colorScale" priority="2">
      <colorScale>
        <cfvo type="min"/>
        <cfvo type="percentile" val="50"/>
        <cfvo type="max"/>
        <color rgb="FFF8696B"/>
        <color rgb="FFFCFCFF"/>
        <color rgb="FF5A8AC6"/>
      </colorScale>
    </cfRule>
  </conditionalFormatting>
  <conditionalFormatting sqref="E41:E44">
    <cfRule type="colorScale" priority="3">
      <colorScale>
        <cfvo type="min"/>
        <cfvo type="percentile" val="50"/>
        <cfvo type="max"/>
        <color rgb="FFF8696B"/>
        <color rgb="FFFCFCFF"/>
        <color rgb="FF5A8AC6"/>
      </colorScale>
    </cfRule>
  </conditionalFormatting>
  <conditionalFormatting sqref="E52:P54">
    <cfRule type="colorScale" priority="4">
      <colorScale>
        <cfvo type="min"/>
        <cfvo type="percentile" val="50"/>
        <cfvo type="max"/>
        <color rgb="FFF8696B"/>
        <color rgb="FFFCFCFF"/>
        <color rgb="FF5A8AC6"/>
      </colorScale>
    </cfRule>
  </conditionalFormatting>
  <conditionalFormatting sqref="E55:P55">
    <cfRule type="colorScale" priority="5">
      <colorScale>
        <cfvo type="min"/>
        <cfvo type="percentile" val="50"/>
        <cfvo type="max"/>
        <color rgb="FFF8696B"/>
        <color rgb="FFFCFCFF"/>
        <color rgb="FF5A8AC6"/>
      </colorScale>
    </cfRule>
  </conditionalFormatting>
  <conditionalFormatting sqref="E56:O56">
    <cfRule type="colorScale" priority="6">
      <colorScale>
        <cfvo type="min"/>
        <cfvo type="percentile" val="50"/>
        <cfvo type="max"/>
        <color rgb="FFF8696B"/>
        <color rgb="FFFFEB84"/>
        <color rgb="FF63BE7B"/>
      </colorScale>
    </cfRule>
  </conditionalFormatting>
  <conditionalFormatting sqref="E60:P60">
    <cfRule type="colorScale" priority="7">
      <colorScale>
        <cfvo type="min"/>
        <cfvo type="percentile" val="50"/>
        <cfvo type="max"/>
        <color rgb="FFF8696B"/>
        <color rgb="FFFCFCFF"/>
        <color rgb="FF5A8AC6"/>
      </colorScale>
    </cfRule>
  </conditionalFormatting>
  <conditionalFormatting sqref="E61:P63">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C41:C44">
    <cfRule type="colorScale" priority="10">
      <colorScale>
        <cfvo type="min"/>
        <cfvo type="percentile" val="50"/>
        <cfvo type="max"/>
        <color rgb="FFF8696B"/>
        <color rgb="FFFCFCFF"/>
        <color rgb="FF5A8AC6"/>
      </colorScale>
    </cfRule>
  </conditionalFormatting>
  <conditionalFormatting sqref="D41:D44">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193" t="s">
        <v>169</v>
      </c>
      <c r="B1" s="161"/>
      <c r="C1" s="161"/>
      <c r="D1" s="161"/>
      <c r="E1" s="162"/>
      <c r="F1" s="104"/>
      <c r="G1" s="104"/>
      <c r="H1" s="104"/>
      <c r="I1" s="104"/>
      <c r="J1" s="104"/>
      <c r="K1" s="104"/>
      <c r="L1" s="104"/>
      <c r="M1" s="104"/>
      <c r="N1" s="104"/>
      <c r="O1" s="104"/>
      <c r="P1" s="104"/>
      <c r="Q1" s="104"/>
      <c r="R1" s="104"/>
      <c r="S1" s="104"/>
      <c r="T1" s="104"/>
      <c r="U1" s="104"/>
      <c r="V1" s="104"/>
      <c r="W1" s="104"/>
      <c r="X1" s="104"/>
      <c r="Y1" s="104"/>
      <c r="Z1" s="104"/>
    </row>
    <row r="2" spans="1:26" ht="119.25" customHeight="1" x14ac:dyDescent="0.2">
      <c r="A2" s="194" t="s">
        <v>170</v>
      </c>
      <c r="B2" s="161"/>
      <c r="C2" s="161"/>
      <c r="D2" s="161"/>
      <c r="E2" s="161"/>
      <c r="F2" s="161"/>
      <c r="G2" s="161"/>
      <c r="H2" s="161"/>
      <c r="I2" s="161"/>
      <c r="J2" s="161"/>
      <c r="K2" s="162"/>
      <c r="L2" s="7"/>
      <c r="M2" s="7"/>
      <c r="N2" s="7"/>
      <c r="O2" s="7"/>
      <c r="P2" s="7"/>
      <c r="Q2" s="7"/>
      <c r="R2" s="7"/>
      <c r="S2" s="7"/>
      <c r="T2" s="7"/>
      <c r="U2" s="7"/>
      <c r="V2" s="7"/>
      <c r="W2" s="7"/>
      <c r="X2" s="7"/>
      <c r="Y2" s="7"/>
      <c r="Z2" s="7"/>
    </row>
    <row r="3" spans="1:26" ht="12.75" customHeight="1" x14ac:dyDescent="0.2">
      <c r="A3" s="105"/>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195" t="s">
        <v>171</v>
      </c>
      <c r="B4" s="161"/>
      <c r="C4" s="161"/>
      <c r="D4" s="161"/>
      <c r="E4" s="161"/>
      <c r="F4" s="161"/>
      <c r="G4" s="161"/>
      <c r="H4" s="161"/>
      <c r="I4" s="161"/>
      <c r="J4" s="162"/>
      <c r="K4" s="104"/>
      <c r="L4" s="104"/>
      <c r="M4" s="104"/>
      <c r="N4" s="104"/>
      <c r="O4" s="104"/>
      <c r="P4" s="104"/>
      <c r="Q4" s="104"/>
      <c r="R4" s="104"/>
      <c r="S4" s="104"/>
      <c r="T4" s="104"/>
      <c r="U4" s="104"/>
      <c r="V4" s="104"/>
      <c r="W4" s="104"/>
      <c r="X4" s="104"/>
      <c r="Y4" s="104"/>
      <c r="Z4" s="104"/>
    </row>
    <row r="5" spans="1:26" ht="20.25" customHeight="1" x14ac:dyDescent="0.2">
      <c r="A5" s="106"/>
      <c r="B5" s="107"/>
      <c r="C5" s="107"/>
      <c r="D5" s="107"/>
      <c r="E5" s="107"/>
      <c r="F5" s="107"/>
      <c r="G5" s="107"/>
      <c r="H5" s="107"/>
      <c r="I5" s="107"/>
      <c r="J5" s="107"/>
      <c r="K5" s="104"/>
      <c r="L5" s="104"/>
      <c r="M5" s="104"/>
      <c r="N5" s="104"/>
      <c r="O5" s="104"/>
      <c r="P5" s="104"/>
      <c r="Q5" s="104"/>
      <c r="R5" s="104"/>
      <c r="S5" s="104"/>
      <c r="T5" s="104"/>
      <c r="U5" s="104"/>
      <c r="V5" s="104"/>
      <c r="W5" s="104"/>
      <c r="X5" s="104"/>
      <c r="Y5" s="104"/>
      <c r="Z5" s="104"/>
    </row>
    <row r="6" spans="1:26" ht="12.75" customHeight="1" x14ac:dyDescent="0.2">
      <c r="A6" s="195" t="s">
        <v>172</v>
      </c>
      <c r="B6" s="161"/>
      <c r="C6" s="161"/>
      <c r="D6" s="161"/>
      <c r="E6" s="161"/>
      <c r="F6" s="161"/>
      <c r="G6" s="161"/>
      <c r="H6" s="161"/>
      <c r="I6" s="161"/>
      <c r="J6" s="161"/>
      <c r="K6" s="161"/>
      <c r="L6" s="161"/>
      <c r="M6" s="161"/>
      <c r="N6" s="161"/>
      <c r="O6" s="161"/>
      <c r="P6" s="161"/>
      <c r="Q6" s="161"/>
      <c r="R6" s="161"/>
      <c r="S6" s="161"/>
      <c r="T6" s="161"/>
      <c r="U6" s="161"/>
      <c r="V6" s="162"/>
      <c r="W6" s="17"/>
      <c r="X6" s="17"/>
      <c r="Y6" s="17"/>
      <c r="Z6" s="17"/>
    </row>
    <row r="7" spans="1:26" ht="30" customHeight="1" x14ac:dyDescent="0.2">
      <c r="A7" s="108" t="s">
        <v>173</v>
      </c>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spans="1:26" ht="12.75" customHeight="1" x14ac:dyDescent="0.2">
      <c r="A8" s="109" t="s">
        <v>174</v>
      </c>
      <c r="B8" s="110"/>
      <c r="C8" s="111" t="s">
        <v>175</v>
      </c>
      <c r="D8" s="111" t="s">
        <v>176</v>
      </c>
      <c r="E8" s="111" t="s">
        <v>177</v>
      </c>
      <c r="F8" s="111" t="s">
        <v>178</v>
      </c>
      <c r="G8" s="111" t="s">
        <v>179</v>
      </c>
      <c r="H8" s="111" t="s">
        <v>180</v>
      </c>
      <c r="I8" s="111" t="s">
        <v>181</v>
      </c>
      <c r="J8" s="111" t="s">
        <v>182</v>
      </c>
      <c r="K8" s="111" t="s">
        <v>183</v>
      </c>
      <c r="L8" s="111" t="s">
        <v>184</v>
      </c>
      <c r="M8" s="111" t="s">
        <v>185</v>
      </c>
      <c r="N8" s="111" t="s">
        <v>186</v>
      </c>
      <c r="O8" s="104"/>
      <c r="P8" s="104"/>
      <c r="Q8" s="104"/>
      <c r="R8" s="104"/>
      <c r="S8" s="104"/>
      <c r="T8" s="104"/>
      <c r="U8" s="104"/>
      <c r="V8" s="104"/>
      <c r="W8" s="104"/>
      <c r="X8" s="104"/>
      <c r="Y8" s="104"/>
      <c r="Z8" s="104"/>
    </row>
    <row r="9" spans="1:26" ht="12.75" customHeight="1" x14ac:dyDescent="0.2">
      <c r="A9" s="112" t="s">
        <v>187</v>
      </c>
      <c r="B9" s="113" t="s">
        <v>188</v>
      </c>
      <c r="C9" s="114" t="e">
        <f>SUMIFS(#REF!,#REF!,'Variance Analysis'!$B9,#REF!,'Variance Analysis'!$A9)</f>
        <v>#REF!</v>
      </c>
      <c r="D9" s="114" t="e">
        <f>SUMIFS(#REF!,#REF!,'Variance Analysis'!$B9,#REF!,'Variance Analysis'!$A9)</f>
        <v>#REF!</v>
      </c>
      <c r="E9" s="114" t="e">
        <f>SUMIFS(#REF!,#REF!,'Variance Analysis'!$B9,#REF!,'Variance Analysis'!$A9)</f>
        <v>#REF!</v>
      </c>
      <c r="F9" s="114" t="e">
        <f>SUMIFS(#REF!,#REF!,'Variance Analysis'!$B9,#REF!,'Variance Analysis'!$A9)</f>
        <v>#REF!</v>
      </c>
      <c r="G9" s="114" t="e">
        <f>SUMIFS(#REF!,#REF!,'Variance Analysis'!$B9,#REF!,'Variance Analysis'!$A9)</f>
        <v>#REF!</v>
      </c>
      <c r="H9" s="114" t="e">
        <f>SUMIFS(#REF!,#REF!,'Variance Analysis'!$B9,#REF!,'Variance Analysis'!$A9)</f>
        <v>#REF!</v>
      </c>
      <c r="I9" s="114" t="e">
        <f>SUMIFS(#REF!,#REF!,'Variance Analysis'!$B9,#REF!,'Variance Analysis'!$A9)</f>
        <v>#REF!</v>
      </c>
      <c r="J9" s="114" t="e">
        <f>SUMIFS(#REF!,#REF!,'Variance Analysis'!$B9,#REF!,'Variance Analysis'!$A9)</f>
        <v>#REF!</v>
      </c>
      <c r="K9" s="114" t="e">
        <f>SUMIFS(#REF!,#REF!,'Variance Analysis'!$B9,#REF!,'Variance Analysis'!$A9)</f>
        <v>#REF!</v>
      </c>
      <c r="L9" s="114" t="e">
        <f>SUMIFS(#REF!,#REF!,'Variance Analysis'!$B9,#REF!,'Variance Analysis'!$A9)</f>
        <v>#REF!</v>
      </c>
      <c r="M9" s="114" t="e">
        <f>SUMIFS(#REF!,#REF!,'Variance Analysis'!$B9,#REF!,'Variance Analysis'!$A9)</f>
        <v>#REF!</v>
      </c>
      <c r="N9" s="114" t="e">
        <f>SUMIFS(#REF!,#REF!,'Variance Analysis'!$B9,#REF!,'Variance Analysis'!$A9)</f>
        <v>#REF!</v>
      </c>
      <c r="O9" s="5"/>
      <c r="P9" s="5"/>
      <c r="Q9" s="5"/>
      <c r="R9" s="5"/>
      <c r="S9" s="5"/>
      <c r="T9" s="5"/>
      <c r="U9" s="5"/>
      <c r="V9" s="5"/>
      <c r="W9" s="7"/>
      <c r="X9" s="7"/>
      <c r="Y9" s="7"/>
      <c r="Z9" s="7"/>
    </row>
    <row r="10" spans="1:26" ht="12.75" customHeight="1" x14ac:dyDescent="0.2">
      <c r="A10" s="112" t="s">
        <v>187</v>
      </c>
      <c r="B10" s="112" t="s">
        <v>189</v>
      </c>
      <c r="C10" s="114" t="e">
        <f>SUMIFS(#REF!,#REF!,'Variance Analysis'!$B10,#REF!,'Variance Analysis'!$A10)</f>
        <v>#REF!</v>
      </c>
      <c r="D10" s="114" t="e">
        <f>SUMIFS(#REF!,#REF!,'Variance Analysis'!$B10,#REF!,'Variance Analysis'!$A10)</f>
        <v>#REF!</v>
      </c>
      <c r="E10" s="114" t="e">
        <f>SUMIFS(#REF!,#REF!,'Variance Analysis'!$B10,#REF!,'Variance Analysis'!$A10)</f>
        <v>#REF!</v>
      </c>
      <c r="F10" s="114" t="e">
        <f>SUMIFS(#REF!,#REF!,'Variance Analysis'!$B10,#REF!,'Variance Analysis'!$A10)</f>
        <v>#REF!</v>
      </c>
      <c r="G10" s="114" t="e">
        <f>SUMIFS(#REF!,#REF!,'Variance Analysis'!$B10,#REF!,'Variance Analysis'!$A10)</f>
        <v>#REF!</v>
      </c>
      <c r="H10" s="114" t="e">
        <f>SUMIFS(#REF!,#REF!,'Variance Analysis'!$B10,#REF!,'Variance Analysis'!$A10)</f>
        <v>#REF!</v>
      </c>
      <c r="I10" s="114" t="e">
        <f>SUMIFS(#REF!,#REF!,'Variance Analysis'!$B10,#REF!,'Variance Analysis'!$A10)</f>
        <v>#REF!</v>
      </c>
      <c r="J10" s="114" t="e">
        <f>SUMIFS(#REF!,#REF!,'Variance Analysis'!$B10,#REF!,'Variance Analysis'!$A10)</f>
        <v>#REF!</v>
      </c>
      <c r="K10" s="114" t="e">
        <f>SUMIFS(#REF!,#REF!,'Variance Analysis'!$B10,#REF!,'Variance Analysis'!$A10)</f>
        <v>#REF!</v>
      </c>
      <c r="L10" s="114" t="e">
        <f>SUMIFS(#REF!,#REF!,'Variance Analysis'!$B10,#REF!,'Variance Analysis'!$A10)</f>
        <v>#REF!</v>
      </c>
      <c r="M10" s="114" t="e">
        <f>SUMIFS(#REF!,#REF!,'Variance Analysis'!$B10,#REF!,'Variance Analysis'!$A10)</f>
        <v>#REF!</v>
      </c>
      <c r="N10" s="114" t="e">
        <f>SUMIFS(#REF!,#REF!,'Variance Analysis'!$B10,#REF!,'Variance Analysis'!$A10)</f>
        <v>#REF!</v>
      </c>
      <c r="O10" s="5"/>
      <c r="P10" s="5"/>
      <c r="Q10" s="5"/>
      <c r="R10" s="5"/>
      <c r="S10" s="5"/>
      <c r="T10" s="5"/>
      <c r="U10" s="5"/>
      <c r="V10" s="5"/>
      <c r="W10" s="7"/>
      <c r="X10" s="7"/>
      <c r="Y10" s="7"/>
      <c r="Z10" s="7"/>
    </row>
    <row r="11" spans="1:26" ht="12.75" customHeight="1" x14ac:dyDescent="0.2">
      <c r="A11" s="112" t="s">
        <v>187</v>
      </c>
      <c r="B11" s="112" t="s">
        <v>190</v>
      </c>
      <c r="C11" s="114" t="e">
        <f>SUMIFS(#REF!,#REF!,'Variance Analysis'!$B11,#REF!,'Variance Analysis'!$A11)</f>
        <v>#REF!</v>
      </c>
      <c r="D11" s="114" t="e">
        <f>SUMIFS(#REF!,#REF!,'Variance Analysis'!$B11,#REF!,'Variance Analysis'!$A11)</f>
        <v>#REF!</v>
      </c>
      <c r="E11" s="114" t="e">
        <f>SUMIFS(#REF!,#REF!,'Variance Analysis'!$B11,#REF!,'Variance Analysis'!$A11)</f>
        <v>#REF!</v>
      </c>
      <c r="F11" s="114" t="e">
        <f>SUMIFS(#REF!,#REF!,'Variance Analysis'!$B11,#REF!,'Variance Analysis'!$A11)</f>
        <v>#REF!</v>
      </c>
      <c r="G11" s="114" t="e">
        <f>SUMIFS(#REF!,#REF!,'Variance Analysis'!$B11,#REF!,'Variance Analysis'!$A11)</f>
        <v>#REF!</v>
      </c>
      <c r="H11" s="114" t="e">
        <f>SUMIFS(#REF!,#REF!,'Variance Analysis'!$B11,#REF!,'Variance Analysis'!$A11)</f>
        <v>#REF!</v>
      </c>
      <c r="I11" s="114" t="e">
        <f>SUMIFS(#REF!,#REF!,'Variance Analysis'!$B11,#REF!,'Variance Analysis'!$A11)</f>
        <v>#REF!</v>
      </c>
      <c r="J11" s="114" t="e">
        <f>SUMIFS(#REF!,#REF!,'Variance Analysis'!$B11,#REF!,'Variance Analysis'!$A11)</f>
        <v>#REF!</v>
      </c>
      <c r="K11" s="114" t="e">
        <f>SUMIFS(#REF!,#REF!,'Variance Analysis'!$B11,#REF!,'Variance Analysis'!$A11)</f>
        <v>#REF!</v>
      </c>
      <c r="L11" s="114" t="e">
        <f>SUMIFS(#REF!,#REF!,'Variance Analysis'!$B11,#REF!,'Variance Analysis'!$A11)</f>
        <v>#REF!</v>
      </c>
      <c r="M11" s="114" t="e">
        <f>SUMIFS(#REF!,#REF!,'Variance Analysis'!$B11,#REF!,'Variance Analysis'!$A11)</f>
        <v>#REF!</v>
      </c>
      <c r="N11" s="114" t="e">
        <f>SUMIFS(#REF!,#REF!,'Variance Analysis'!$B11,#REF!,'Variance Analysis'!$A11)</f>
        <v>#REF!</v>
      </c>
      <c r="O11" s="5"/>
      <c r="P11" s="5"/>
      <c r="Q11" s="5"/>
      <c r="R11" s="5"/>
      <c r="S11" s="5"/>
      <c r="T11" s="5"/>
      <c r="U11" s="5"/>
      <c r="V11" s="5"/>
      <c r="W11" s="7"/>
      <c r="X11" s="7"/>
      <c r="Y11" s="7"/>
      <c r="Z11" s="7"/>
    </row>
    <row r="12" spans="1:26" ht="12.75" customHeight="1" x14ac:dyDescent="0.2">
      <c r="A12" s="112" t="s">
        <v>187</v>
      </c>
      <c r="B12" s="112" t="s">
        <v>191</v>
      </c>
      <c r="C12" s="114" t="e">
        <f t="shared" ref="C12:N12" si="0">SUMIFS(#REF!,#REF!,$A$12)</f>
        <v>#REF!</v>
      </c>
      <c r="D12" s="114" t="e">
        <f t="shared" si="0"/>
        <v>#REF!</v>
      </c>
      <c r="E12" s="114" t="e">
        <f t="shared" si="0"/>
        <v>#REF!</v>
      </c>
      <c r="F12" s="114" t="e">
        <f t="shared" si="0"/>
        <v>#REF!</v>
      </c>
      <c r="G12" s="114" t="e">
        <f t="shared" si="0"/>
        <v>#REF!</v>
      </c>
      <c r="H12" s="114" t="e">
        <f t="shared" si="0"/>
        <v>#REF!</v>
      </c>
      <c r="I12" s="114" t="e">
        <f t="shared" si="0"/>
        <v>#REF!</v>
      </c>
      <c r="J12" s="114" t="e">
        <f t="shared" si="0"/>
        <v>#REF!</v>
      </c>
      <c r="K12" s="114" t="e">
        <f t="shared" si="0"/>
        <v>#REF!</v>
      </c>
      <c r="L12" s="114" t="e">
        <f t="shared" si="0"/>
        <v>#REF!</v>
      </c>
      <c r="M12" s="114" t="e">
        <f t="shared" si="0"/>
        <v>#REF!</v>
      </c>
      <c r="N12" s="114" t="e">
        <f t="shared" si="0"/>
        <v>#REF!</v>
      </c>
      <c r="O12" s="5"/>
      <c r="P12" s="5"/>
      <c r="Q12" s="5"/>
      <c r="R12" s="5"/>
      <c r="S12" s="5"/>
      <c r="T12" s="5"/>
      <c r="U12" s="5"/>
      <c r="V12" s="5"/>
      <c r="W12" s="7"/>
      <c r="X12" s="7"/>
      <c r="Y12" s="7"/>
      <c r="Z12" s="7"/>
    </row>
    <row r="13" spans="1:26" ht="12.75" customHeight="1" x14ac:dyDescent="0.2">
      <c r="A13" s="112" t="s">
        <v>192</v>
      </c>
      <c r="B13" s="112" t="s">
        <v>188</v>
      </c>
      <c r="C13" s="114" t="e">
        <f>SUMIFS(#REF!,#REF!,'Variance Analysis'!$B13,#REF!,'Variance Analysis'!$A13)</f>
        <v>#REF!</v>
      </c>
      <c r="D13" s="114" t="e">
        <f>SUMIFS(#REF!,#REF!,'Variance Analysis'!$B13,#REF!,'Variance Analysis'!$A13)</f>
        <v>#REF!</v>
      </c>
      <c r="E13" s="114" t="e">
        <f>SUMIFS(#REF!,#REF!,'Variance Analysis'!$B13,#REF!,'Variance Analysis'!$A13)</f>
        <v>#REF!</v>
      </c>
      <c r="F13" s="114" t="e">
        <f>SUMIFS(#REF!,#REF!,'Variance Analysis'!$B13,#REF!,'Variance Analysis'!$A13)</f>
        <v>#REF!</v>
      </c>
      <c r="G13" s="114" t="e">
        <f>SUMIFS(#REF!,#REF!,'Variance Analysis'!$B13,#REF!,'Variance Analysis'!$A13)</f>
        <v>#REF!</v>
      </c>
      <c r="H13" s="114" t="e">
        <f>SUMIFS(#REF!,#REF!,'Variance Analysis'!$B13,#REF!,'Variance Analysis'!$A13)</f>
        <v>#REF!</v>
      </c>
      <c r="I13" s="114" t="e">
        <f>SUMIFS(#REF!,#REF!,'Variance Analysis'!$B13,#REF!,'Variance Analysis'!$A13)</f>
        <v>#REF!</v>
      </c>
      <c r="J13" s="114" t="e">
        <f>SUMIFS(#REF!,#REF!,'Variance Analysis'!$B13,#REF!,'Variance Analysis'!$A13)</f>
        <v>#REF!</v>
      </c>
      <c r="K13" s="114" t="e">
        <f>SUMIFS(#REF!,#REF!,'Variance Analysis'!$B13,#REF!,'Variance Analysis'!$A13)</f>
        <v>#REF!</v>
      </c>
      <c r="L13" s="114" t="e">
        <f>SUMIFS(#REF!,#REF!,'Variance Analysis'!$B13,#REF!,'Variance Analysis'!$A13)</f>
        <v>#REF!</v>
      </c>
      <c r="M13" s="114" t="e">
        <f>SUMIFS(#REF!,#REF!,'Variance Analysis'!$B13,#REF!,'Variance Analysis'!$A13)</f>
        <v>#REF!</v>
      </c>
      <c r="N13" s="114" t="e">
        <f>SUMIFS(#REF!,#REF!,'Variance Analysis'!$B13,#REF!,'Variance Analysis'!$A13)</f>
        <v>#REF!</v>
      </c>
      <c r="O13" s="5"/>
      <c r="P13" s="5"/>
      <c r="Q13" s="5"/>
      <c r="R13" s="5"/>
      <c r="S13" s="5"/>
      <c r="T13" s="5"/>
      <c r="U13" s="5"/>
      <c r="V13" s="5"/>
      <c r="W13" s="7"/>
      <c r="X13" s="7"/>
      <c r="Y13" s="7"/>
      <c r="Z13" s="7"/>
    </row>
    <row r="14" spans="1:26" ht="12.75" customHeight="1" x14ac:dyDescent="0.2">
      <c r="A14" s="112" t="s">
        <v>192</v>
      </c>
      <c r="B14" s="112" t="s">
        <v>189</v>
      </c>
      <c r="C14" s="114" t="e">
        <f>SUMIFS(#REF!,#REF!,'Variance Analysis'!$B14,#REF!,'Variance Analysis'!$A14)</f>
        <v>#REF!</v>
      </c>
      <c r="D14" s="114" t="e">
        <f>SUMIFS(#REF!,#REF!,'Variance Analysis'!$B14,#REF!,'Variance Analysis'!$A14)</f>
        <v>#REF!</v>
      </c>
      <c r="E14" s="114" t="e">
        <f>SUMIFS(#REF!,#REF!,'Variance Analysis'!$B14,#REF!,'Variance Analysis'!$A14)</f>
        <v>#REF!</v>
      </c>
      <c r="F14" s="114" t="e">
        <f>SUMIFS(#REF!,#REF!,'Variance Analysis'!$B14,#REF!,'Variance Analysis'!$A14)</f>
        <v>#REF!</v>
      </c>
      <c r="G14" s="114" t="e">
        <f>SUMIFS(#REF!,#REF!,'Variance Analysis'!$B14,#REF!,'Variance Analysis'!$A14)</f>
        <v>#REF!</v>
      </c>
      <c r="H14" s="114" t="e">
        <f>SUMIFS(#REF!,#REF!,'Variance Analysis'!$B14,#REF!,'Variance Analysis'!$A14)</f>
        <v>#REF!</v>
      </c>
      <c r="I14" s="114" t="e">
        <f>SUMIFS(#REF!,#REF!,'Variance Analysis'!$B14,#REF!,'Variance Analysis'!$A14)</f>
        <v>#REF!</v>
      </c>
      <c r="J14" s="114" t="e">
        <f>SUMIFS(#REF!,#REF!,'Variance Analysis'!$B14,#REF!,'Variance Analysis'!$A14)</f>
        <v>#REF!</v>
      </c>
      <c r="K14" s="114" t="e">
        <f>SUMIFS(#REF!,#REF!,'Variance Analysis'!$B14,#REF!,'Variance Analysis'!$A14)</f>
        <v>#REF!</v>
      </c>
      <c r="L14" s="114" t="e">
        <f>SUMIFS(#REF!,#REF!,'Variance Analysis'!$B14,#REF!,'Variance Analysis'!$A14)</f>
        <v>#REF!</v>
      </c>
      <c r="M14" s="114" t="e">
        <f>SUMIFS(#REF!,#REF!,'Variance Analysis'!$B14,#REF!,'Variance Analysis'!$A14)</f>
        <v>#REF!</v>
      </c>
      <c r="N14" s="114" t="e">
        <f>SUMIFS(#REF!,#REF!,'Variance Analysis'!$B14,#REF!,'Variance Analysis'!$A14)</f>
        <v>#REF!</v>
      </c>
      <c r="O14" s="5"/>
      <c r="P14" s="5"/>
      <c r="Q14" s="5"/>
      <c r="R14" s="5"/>
      <c r="S14" s="5"/>
      <c r="T14" s="5"/>
      <c r="U14" s="5"/>
      <c r="V14" s="5"/>
      <c r="W14" s="7"/>
      <c r="X14" s="7"/>
      <c r="Y14" s="7"/>
      <c r="Z14" s="7"/>
    </row>
    <row r="15" spans="1:26" ht="12.75" customHeight="1" x14ac:dyDescent="0.2">
      <c r="A15" s="112" t="s">
        <v>192</v>
      </c>
      <c r="B15" s="112" t="s">
        <v>190</v>
      </c>
      <c r="C15" s="114" t="e">
        <f>SUMIFS(#REF!,#REF!,'Variance Analysis'!$B15,#REF!,'Variance Analysis'!$A15)</f>
        <v>#REF!</v>
      </c>
      <c r="D15" s="114" t="e">
        <f>SUMIFS(#REF!,#REF!,'Variance Analysis'!$B15,#REF!,'Variance Analysis'!$A15)</f>
        <v>#REF!</v>
      </c>
      <c r="E15" s="114" t="e">
        <f>SUMIFS(#REF!,#REF!,'Variance Analysis'!$B15,#REF!,'Variance Analysis'!$A15)</f>
        <v>#REF!</v>
      </c>
      <c r="F15" s="114" t="e">
        <f>SUMIFS(#REF!,#REF!,'Variance Analysis'!$B15,#REF!,'Variance Analysis'!$A15)</f>
        <v>#REF!</v>
      </c>
      <c r="G15" s="114" t="e">
        <f>SUMIFS(#REF!,#REF!,'Variance Analysis'!$B15,#REF!,'Variance Analysis'!$A15)</f>
        <v>#REF!</v>
      </c>
      <c r="H15" s="114" t="e">
        <f>SUMIFS(#REF!,#REF!,'Variance Analysis'!$B15,#REF!,'Variance Analysis'!$A15)</f>
        <v>#REF!</v>
      </c>
      <c r="I15" s="114" t="e">
        <f>SUMIFS(#REF!,#REF!,'Variance Analysis'!$B15,#REF!,'Variance Analysis'!$A15)</f>
        <v>#REF!</v>
      </c>
      <c r="J15" s="114" t="e">
        <f>SUMIFS(#REF!,#REF!,'Variance Analysis'!$B15,#REF!,'Variance Analysis'!$A15)</f>
        <v>#REF!</v>
      </c>
      <c r="K15" s="114" t="e">
        <f>SUMIFS(#REF!,#REF!,'Variance Analysis'!$B15,#REF!,'Variance Analysis'!$A15)</f>
        <v>#REF!</v>
      </c>
      <c r="L15" s="114" t="e">
        <f>SUMIFS(#REF!,#REF!,'Variance Analysis'!$B15,#REF!,'Variance Analysis'!$A15)</f>
        <v>#REF!</v>
      </c>
      <c r="M15" s="114" t="e">
        <f>SUMIFS(#REF!,#REF!,'Variance Analysis'!$B15,#REF!,'Variance Analysis'!$A15)</f>
        <v>#REF!</v>
      </c>
      <c r="N15" s="114" t="e">
        <f>SUMIFS(#REF!,#REF!,'Variance Analysis'!$B15,#REF!,'Variance Analysis'!$A15)</f>
        <v>#REF!</v>
      </c>
      <c r="O15" s="5"/>
      <c r="P15" s="5"/>
      <c r="Q15" s="5"/>
      <c r="R15" s="5"/>
      <c r="S15" s="5"/>
      <c r="T15" s="5"/>
      <c r="U15" s="5"/>
      <c r="V15" s="5"/>
      <c r="W15" s="7"/>
      <c r="X15" s="7"/>
      <c r="Y15" s="7"/>
      <c r="Z15" s="7"/>
    </row>
    <row r="16" spans="1:26" ht="12.75" customHeight="1" x14ac:dyDescent="0.2">
      <c r="A16" s="112" t="s">
        <v>192</v>
      </c>
      <c r="B16" s="112" t="s">
        <v>191</v>
      </c>
      <c r="C16" s="114" t="e">
        <f t="shared" ref="C16:N16" si="1">SUMIFS(#REF!,#REF!,$A$16)</f>
        <v>#REF!</v>
      </c>
      <c r="D16" s="114" t="e">
        <f t="shared" si="1"/>
        <v>#REF!</v>
      </c>
      <c r="E16" s="114" t="e">
        <f t="shared" si="1"/>
        <v>#REF!</v>
      </c>
      <c r="F16" s="114" t="e">
        <f t="shared" si="1"/>
        <v>#REF!</v>
      </c>
      <c r="G16" s="114" t="e">
        <f t="shared" si="1"/>
        <v>#REF!</v>
      </c>
      <c r="H16" s="114" t="e">
        <f t="shared" si="1"/>
        <v>#REF!</v>
      </c>
      <c r="I16" s="114" t="e">
        <f t="shared" si="1"/>
        <v>#REF!</v>
      </c>
      <c r="J16" s="114" t="e">
        <f t="shared" si="1"/>
        <v>#REF!</v>
      </c>
      <c r="K16" s="114" t="e">
        <f t="shared" si="1"/>
        <v>#REF!</v>
      </c>
      <c r="L16" s="114" t="e">
        <f t="shared" si="1"/>
        <v>#REF!</v>
      </c>
      <c r="M16" s="114" t="e">
        <f t="shared" si="1"/>
        <v>#REF!</v>
      </c>
      <c r="N16" s="114" t="e">
        <f t="shared" si="1"/>
        <v>#REF!</v>
      </c>
      <c r="O16" s="5"/>
      <c r="P16" s="5"/>
      <c r="Q16" s="5"/>
      <c r="R16" s="5"/>
      <c r="S16" s="5"/>
      <c r="T16" s="5"/>
      <c r="U16" s="5"/>
      <c r="V16" s="5"/>
      <c r="W16" s="7"/>
      <c r="X16" s="7"/>
      <c r="Y16" s="7"/>
      <c r="Z16" s="7"/>
    </row>
    <row r="17" spans="1:26" ht="12.75" customHeight="1" x14ac:dyDescent="0.2">
      <c r="A17" s="112" t="s">
        <v>193</v>
      </c>
      <c r="B17" s="112" t="s">
        <v>188</v>
      </c>
      <c r="C17" s="114" t="e">
        <f>SUMIFS(#REF!,#REF!,'Variance Analysis'!$B17,#REF!,'Variance Analysis'!$A17)</f>
        <v>#REF!</v>
      </c>
      <c r="D17" s="114" t="e">
        <f>SUMIFS(#REF!,#REF!,'Variance Analysis'!$B17,#REF!,'Variance Analysis'!$A17)</f>
        <v>#REF!</v>
      </c>
      <c r="E17" s="114" t="e">
        <f>SUMIFS(#REF!,#REF!,'Variance Analysis'!$B17,#REF!,'Variance Analysis'!$A17)</f>
        <v>#REF!</v>
      </c>
      <c r="F17" s="114" t="e">
        <f>SUMIFS(#REF!,#REF!,'Variance Analysis'!$B17,#REF!,'Variance Analysis'!$A17)</f>
        <v>#REF!</v>
      </c>
      <c r="G17" s="114" t="e">
        <f>SUMIFS(#REF!,#REF!,'Variance Analysis'!$B17,#REF!,'Variance Analysis'!$A17)</f>
        <v>#REF!</v>
      </c>
      <c r="H17" s="114" t="e">
        <f>SUMIFS(#REF!,#REF!,'Variance Analysis'!$B17,#REF!,'Variance Analysis'!$A17)</f>
        <v>#REF!</v>
      </c>
      <c r="I17" s="114" t="e">
        <f>SUMIFS(#REF!,#REF!,'Variance Analysis'!$B17,#REF!,'Variance Analysis'!$A17)</f>
        <v>#REF!</v>
      </c>
      <c r="J17" s="114" t="e">
        <f>SUMIFS(#REF!,#REF!,'Variance Analysis'!$B17,#REF!,'Variance Analysis'!$A17)</f>
        <v>#REF!</v>
      </c>
      <c r="K17" s="114" t="e">
        <f>SUMIFS(#REF!,#REF!,'Variance Analysis'!$B17,#REF!,'Variance Analysis'!$A17)</f>
        <v>#REF!</v>
      </c>
      <c r="L17" s="114" t="e">
        <f>SUMIFS(#REF!,#REF!,'Variance Analysis'!$B17,#REF!,'Variance Analysis'!$A17)</f>
        <v>#REF!</v>
      </c>
      <c r="M17" s="114" t="e">
        <f>SUMIFS(#REF!,#REF!,'Variance Analysis'!$B17,#REF!,'Variance Analysis'!$A17)</f>
        <v>#REF!</v>
      </c>
      <c r="N17" s="114" t="e">
        <f>SUMIFS(#REF!,#REF!,'Variance Analysis'!$B17,#REF!,'Variance Analysis'!$A17)</f>
        <v>#REF!</v>
      </c>
      <c r="O17" s="5"/>
      <c r="P17" s="5"/>
      <c r="Q17" s="5"/>
      <c r="R17" s="5"/>
      <c r="S17" s="5"/>
      <c r="T17" s="5"/>
      <c r="U17" s="5"/>
      <c r="V17" s="5"/>
      <c r="W17" s="7"/>
      <c r="X17" s="7"/>
      <c r="Y17" s="7"/>
      <c r="Z17" s="7"/>
    </row>
    <row r="18" spans="1:26" ht="12.75" customHeight="1" x14ac:dyDescent="0.2">
      <c r="A18" s="112" t="s">
        <v>193</v>
      </c>
      <c r="B18" s="112" t="s">
        <v>189</v>
      </c>
      <c r="C18" s="114" t="e">
        <f>SUMIFS(#REF!,#REF!,'Variance Analysis'!$B18,#REF!,'Variance Analysis'!$A18)</f>
        <v>#REF!</v>
      </c>
      <c r="D18" s="114" t="e">
        <f>SUMIFS(#REF!,#REF!,'Variance Analysis'!$B18,#REF!,'Variance Analysis'!$A18)</f>
        <v>#REF!</v>
      </c>
      <c r="E18" s="114" t="e">
        <f>SUMIFS(#REF!,#REF!,'Variance Analysis'!$B18,#REF!,'Variance Analysis'!$A18)</f>
        <v>#REF!</v>
      </c>
      <c r="F18" s="114" t="e">
        <f>SUMIFS(#REF!,#REF!,'Variance Analysis'!$B18,#REF!,'Variance Analysis'!$A18)</f>
        <v>#REF!</v>
      </c>
      <c r="G18" s="114" t="e">
        <f>SUMIFS(#REF!,#REF!,'Variance Analysis'!$B18,#REF!,'Variance Analysis'!$A18)</f>
        <v>#REF!</v>
      </c>
      <c r="H18" s="114" t="e">
        <f>SUMIFS(#REF!,#REF!,'Variance Analysis'!$B18,#REF!,'Variance Analysis'!$A18)</f>
        <v>#REF!</v>
      </c>
      <c r="I18" s="114" t="e">
        <f>SUMIFS(#REF!,#REF!,'Variance Analysis'!$B18,#REF!,'Variance Analysis'!$A18)</f>
        <v>#REF!</v>
      </c>
      <c r="J18" s="114" t="e">
        <f>SUMIFS(#REF!,#REF!,'Variance Analysis'!$B18,#REF!,'Variance Analysis'!$A18)</f>
        <v>#REF!</v>
      </c>
      <c r="K18" s="114" t="e">
        <f>SUMIFS(#REF!,#REF!,'Variance Analysis'!$B18,#REF!,'Variance Analysis'!$A18)</f>
        <v>#REF!</v>
      </c>
      <c r="L18" s="114" t="e">
        <f>SUMIFS(#REF!,#REF!,'Variance Analysis'!$B18,#REF!,'Variance Analysis'!$A18)</f>
        <v>#REF!</v>
      </c>
      <c r="M18" s="114" t="e">
        <f>SUMIFS(#REF!,#REF!,'Variance Analysis'!$B18,#REF!,'Variance Analysis'!$A18)</f>
        <v>#REF!</v>
      </c>
      <c r="N18" s="114" t="e">
        <f>SUMIFS(#REF!,#REF!,'Variance Analysis'!$B18,#REF!,'Variance Analysis'!$A18)</f>
        <v>#REF!</v>
      </c>
      <c r="O18" s="5"/>
      <c r="P18" s="5"/>
      <c r="Q18" s="5"/>
      <c r="R18" s="5"/>
      <c r="S18" s="5"/>
      <c r="T18" s="5"/>
      <c r="U18" s="5"/>
      <c r="V18" s="5"/>
      <c r="W18" s="7"/>
      <c r="X18" s="7"/>
      <c r="Y18" s="7"/>
      <c r="Z18" s="7"/>
    </row>
    <row r="19" spans="1:26" ht="12.75" customHeight="1" x14ac:dyDescent="0.2">
      <c r="A19" s="112" t="s">
        <v>193</v>
      </c>
      <c r="B19" s="112" t="s">
        <v>190</v>
      </c>
      <c r="C19" s="114" t="e">
        <f>SUMIFS(#REF!,#REF!,'Variance Analysis'!$B19,#REF!,'Variance Analysis'!$A19)</f>
        <v>#REF!</v>
      </c>
      <c r="D19" s="114" t="e">
        <f>SUMIFS(#REF!,#REF!,'Variance Analysis'!$B19,#REF!,'Variance Analysis'!$A19)</f>
        <v>#REF!</v>
      </c>
      <c r="E19" s="114" t="e">
        <f>SUMIFS(#REF!,#REF!,'Variance Analysis'!$B19,#REF!,'Variance Analysis'!$A19)</f>
        <v>#REF!</v>
      </c>
      <c r="F19" s="114" t="e">
        <f>SUMIFS(#REF!,#REF!,'Variance Analysis'!$B19,#REF!,'Variance Analysis'!$A19)</f>
        <v>#REF!</v>
      </c>
      <c r="G19" s="114" t="e">
        <f>SUMIFS(#REF!,#REF!,'Variance Analysis'!$B19,#REF!,'Variance Analysis'!$A19)</f>
        <v>#REF!</v>
      </c>
      <c r="H19" s="114" t="e">
        <f>SUMIFS(#REF!,#REF!,'Variance Analysis'!$B19,#REF!,'Variance Analysis'!$A19)</f>
        <v>#REF!</v>
      </c>
      <c r="I19" s="114" t="e">
        <f>SUMIFS(#REF!,#REF!,'Variance Analysis'!$B19,#REF!,'Variance Analysis'!$A19)</f>
        <v>#REF!</v>
      </c>
      <c r="J19" s="114" t="e">
        <f>SUMIFS(#REF!,#REF!,'Variance Analysis'!$B19,#REF!,'Variance Analysis'!$A19)</f>
        <v>#REF!</v>
      </c>
      <c r="K19" s="114" t="e">
        <f>SUMIFS(#REF!,#REF!,'Variance Analysis'!$B19,#REF!,'Variance Analysis'!$A19)</f>
        <v>#REF!</v>
      </c>
      <c r="L19" s="114" t="e">
        <f>SUMIFS(#REF!,#REF!,'Variance Analysis'!$B19,#REF!,'Variance Analysis'!$A19)</f>
        <v>#REF!</v>
      </c>
      <c r="M19" s="114" t="e">
        <f>SUMIFS(#REF!,#REF!,'Variance Analysis'!$B19,#REF!,'Variance Analysis'!$A19)</f>
        <v>#REF!</v>
      </c>
      <c r="N19" s="114" t="e">
        <f>SUMIFS(#REF!,#REF!,'Variance Analysis'!$B19,#REF!,'Variance Analysis'!$A19)</f>
        <v>#REF!</v>
      </c>
      <c r="O19" s="5"/>
      <c r="P19" s="5"/>
      <c r="Q19" s="5"/>
      <c r="R19" s="5"/>
      <c r="S19" s="5"/>
      <c r="T19" s="5"/>
      <c r="U19" s="5"/>
      <c r="V19" s="5"/>
      <c r="W19" s="7"/>
      <c r="X19" s="7"/>
      <c r="Y19" s="7"/>
      <c r="Z19" s="7"/>
    </row>
    <row r="20" spans="1:26" ht="12.75" customHeight="1" x14ac:dyDescent="0.2">
      <c r="A20" s="112" t="s">
        <v>193</v>
      </c>
      <c r="B20" s="112" t="s">
        <v>191</v>
      </c>
      <c r="C20" s="114" t="e">
        <f t="shared" ref="C20:N20" si="2">SUMIFS(#REF!,#REF!,$A$20)</f>
        <v>#REF!</v>
      </c>
      <c r="D20" s="114" t="e">
        <f t="shared" si="2"/>
        <v>#REF!</v>
      </c>
      <c r="E20" s="114" t="e">
        <f t="shared" si="2"/>
        <v>#REF!</v>
      </c>
      <c r="F20" s="114" t="e">
        <f t="shared" si="2"/>
        <v>#REF!</v>
      </c>
      <c r="G20" s="114" t="e">
        <f t="shared" si="2"/>
        <v>#REF!</v>
      </c>
      <c r="H20" s="114" t="e">
        <f t="shared" si="2"/>
        <v>#REF!</v>
      </c>
      <c r="I20" s="114" t="e">
        <f t="shared" si="2"/>
        <v>#REF!</v>
      </c>
      <c r="J20" s="114" t="e">
        <f t="shared" si="2"/>
        <v>#REF!</v>
      </c>
      <c r="K20" s="114" t="e">
        <f t="shared" si="2"/>
        <v>#REF!</v>
      </c>
      <c r="L20" s="114" t="e">
        <f t="shared" si="2"/>
        <v>#REF!</v>
      </c>
      <c r="M20" s="114" t="e">
        <f t="shared" si="2"/>
        <v>#REF!</v>
      </c>
      <c r="N20" s="114" t="e">
        <f t="shared" si="2"/>
        <v>#REF!</v>
      </c>
      <c r="O20" s="5"/>
      <c r="P20" s="5"/>
      <c r="Q20" s="5"/>
      <c r="R20" s="5"/>
      <c r="S20" s="5"/>
      <c r="T20" s="5"/>
      <c r="U20" s="5"/>
      <c r="V20" s="5"/>
      <c r="W20" s="7"/>
      <c r="X20" s="7"/>
      <c r="Y20" s="7"/>
      <c r="Z20" s="7"/>
    </row>
    <row r="21" spans="1:26" ht="12.75" customHeight="1" x14ac:dyDescent="0.2">
      <c r="A21" s="112" t="s">
        <v>174</v>
      </c>
      <c r="B21" s="112" t="s">
        <v>188</v>
      </c>
      <c r="C21" s="115" t="e">
        <f t="shared" ref="C21:N21" si="3">SUMIFS(C$9:C$20,$B$9:$B$20,$B21)</f>
        <v>#REF!</v>
      </c>
      <c r="D21" s="115" t="e">
        <f t="shared" si="3"/>
        <v>#REF!</v>
      </c>
      <c r="E21" s="115" t="e">
        <f t="shared" si="3"/>
        <v>#REF!</v>
      </c>
      <c r="F21" s="115" t="e">
        <f t="shared" si="3"/>
        <v>#REF!</v>
      </c>
      <c r="G21" s="115" t="e">
        <f t="shared" si="3"/>
        <v>#REF!</v>
      </c>
      <c r="H21" s="115" t="e">
        <f t="shared" si="3"/>
        <v>#REF!</v>
      </c>
      <c r="I21" s="115" t="e">
        <f t="shared" si="3"/>
        <v>#REF!</v>
      </c>
      <c r="J21" s="115" t="e">
        <f t="shared" si="3"/>
        <v>#REF!</v>
      </c>
      <c r="K21" s="115" t="e">
        <f t="shared" si="3"/>
        <v>#REF!</v>
      </c>
      <c r="L21" s="115" t="e">
        <f t="shared" si="3"/>
        <v>#REF!</v>
      </c>
      <c r="M21" s="115" t="e">
        <f t="shared" si="3"/>
        <v>#REF!</v>
      </c>
      <c r="N21" s="115" t="e">
        <f t="shared" si="3"/>
        <v>#REF!</v>
      </c>
      <c r="O21" s="5"/>
      <c r="P21" s="5"/>
      <c r="Q21" s="5"/>
      <c r="R21" s="5"/>
      <c r="S21" s="5"/>
      <c r="T21" s="5"/>
      <c r="U21" s="5"/>
      <c r="V21" s="5"/>
      <c r="W21" s="7"/>
      <c r="X21" s="7"/>
      <c r="Y21" s="7"/>
      <c r="Z21" s="7"/>
    </row>
    <row r="22" spans="1:26" ht="12.75" customHeight="1" x14ac:dyDescent="0.2">
      <c r="A22" s="112" t="s">
        <v>174</v>
      </c>
      <c r="B22" s="112" t="s">
        <v>189</v>
      </c>
      <c r="C22" s="115" t="e">
        <f t="shared" ref="C22:N22" si="4">SUMIFS(C$9:C$20,$B$9:$B$20,$B22)</f>
        <v>#REF!</v>
      </c>
      <c r="D22" s="115" t="e">
        <f t="shared" si="4"/>
        <v>#REF!</v>
      </c>
      <c r="E22" s="115" t="e">
        <f t="shared" si="4"/>
        <v>#REF!</v>
      </c>
      <c r="F22" s="115" t="e">
        <f t="shared" si="4"/>
        <v>#REF!</v>
      </c>
      <c r="G22" s="115" t="e">
        <f t="shared" si="4"/>
        <v>#REF!</v>
      </c>
      <c r="H22" s="115" t="e">
        <f t="shared" si="4"/>
        <v>#REF!</v>
      </c>
      <c r="I22" s="115" t="e">
        <f t="shared" si="4"/>
        <v>#REF!</v>
      </c>
      <c r="J22" s="115" t="e">
        <f t="shared" si="4"/>
        <v>#REF!</v>
      </c>
      <c r="K22" s="115" t="e">
        <f t="shared" si="4"/>
        <v>#REF!</v>
      </c>
      <c r="L22" s="115" t="e">
        <f t="shared" si="4"/>
        <v>#REF!</v>
      </c>
      <c r="M22" s="115" t="e">
        <f t="shared" si="4"/>
        <v>#REF!</v>
      </c>
      <c r="N22" s="115" t="e">
        <f t="shared" si="4"/>
        <v>#REF!</v>
      </c>
      <c r="O22" s="5"/>
      <c r="P22" s="5"/>
      <c r="Q22" s="5"/>
      <c r="R22" s="5"/>
      <c r="S22" s="5"/>
      <c r="T22" s="5"/>
      <c r="U22" s="5"/>
      <c r="V22" s="5"/>
      <c r="W22" s="7"/>
      <c r="X22" s="7"/>
      <c r="Y22" s="7"/>
      <c r="Z22" s="7"/>
    </row>
    <row r="23" spans="1:26" ht="12.75" customHeight="1" x14ac:dyDescent="0.2">
      <c r="A23" s="112" t="s">
        <v>174</v>
      </c>
      <c r="B23" s="112" t="s">
        <v>190</v>
      </c>
      <c r="C23" s="115" t="e">
        <f t="shared" ref="C23:N23" si="5">SUMIFS(C$9:C$20,$B$9:$B$20,$B23)</f>
        <v>#REF!</v>
      </c>
      <c r="D23" s="115" t="e">
        <f t="shared" si="5"/>
        <v>#REF!</v>
      </c>
      <c r="E23" s="115" t="e">
        <f t="shared" si="5"/>
        <v>#REF!</v>
      </c>
      <c r="F23" s="115" t="e">
        <f t="shared" si="5"/>
        <v>#REF!</v>
      </c>
      <c r="G23" s="115" t="e">
        <f t="shared" si="5"/>
        <v>#REF!</v>
      </c>
      <c r="H23" s="115" t="e">
        <f t="shared" si="5"/>
        <v>#REF!</v>
      </c>
      <c r="I23" s="115" t="e">
        <f t="shared" si="5"/>
        <v>#REF!</v>
      </c>
      <c r="J23" s="115" t="e">
        <f t="shared" si="5"/>
        <v>#REF!</v>
      </c>
      <c r="K23" s="115" t="e">
        <f t="shared" si="5"/>
        <v>#REF!</v>
      </c>
      <c r="L23" s="115" t="e">
        <f t="shared" si="5"/>
        <v>#REF!</v>
      </c>
      <c r="M23" s="115" t="e">
        <f t="shared" si="5"/>
        <v>#REF!</v>
      </c>
      <c r="N23" s="115" t="e">
        <f t="shared" si="5"/>
        <v>#REF!</v>
      </c>
      <c r="O23" s="5"/>
      <c r="P23" s="5"/>
      <c r="Q23" s="5"/>
      <c r="R23" s="5"/>
      <c r="S23" s="5"/>
      <c r="T23" s="5"/>
      <c r="U23" s="5"/>
      <c r="V23" s="5"/>
      <c r="W23" s="7"/>
      <c r="X23" s="7"/>
      <c r="Y23" s="7"/>
      <c r="Z23" s="7"/>
    </row>
    <row r="24" spans="1:26" ht="12.75" customHeight="1" x14ac:dyDescent="0.2">
      <c r="A24" s="112" t="s">
        <v>174</v>
      </c>
      <c r="B24" s="7" t="s">
        <v>191</v>
      </c>
      <c r="C24" s="115" t="e">
        <f t="shared" ref="C24:N24" si="6">SUMIFS(C$9:C$20,$B$9:$B$20,$B24)</f>
        <v>#REF!</v>
      </c>
      <c r="D24" s="115" t="e">
        <f t="shared" si="6"/>
        <v>#REF!</v>
      </c>
      <c r="E24" s="115" t="e">
        <f t="shared" si="6"/>
        <v>#REF!</v>
      </c>
      <c r="F24" s="115" t="e">
        <f t="shared" si="6"/>
        <v>#REF!</v>
      </c>
      <c r="G24" s="115" t="e">
        <f t="shared" si="6"/>
        <v>#REF!</v>
      </c>
      <c r="H24" s="115" t="e">
        <f t="shared" si="6"/>
        <v>#REF!</v>
      </c>
      <c r="I24" s="115" t="e">
        <f t="shared" si="6"/>
        <v>#REF!</v>
      </c>
      <c r="J24" s="115" t="e">
        <f t="shared" si="6"/>
        <v>#REF!</v>
      </c>
      <c r="K24" s="115" t="e">
        <f t="shared" si="6"/>
        <v>#REF!</v>
      </c>
      <c r="L24" s="115" t="e">
        <f t="shared" si="6"/>
        <v>#REF!</v>
      </c>
      <c r="M24" s="115" t="e">
        <f t="shared" si="6"/>
        <v>#REF!</v>
      </c>
      <c r="N24" s="115" t="e">
        <f t="shared" si="6"/>
        <v>#REF!</v>
      </c>
      <c r="O24" s="7"/>
      <c r="P24" s="7"/>
      <c r="Q24" s="7"/>
      <c r="R24" s="7"/>
      <c r="S24" s="7"/>
      <c r="T24" s="7"/>
      <c r="U24" s="7"/>
      <c r="V24" s="7"/>
      <c r="W24" s="7"/>
      <c r="X24" s="7"/>
      <c r="Y24" s="7"/>
      <c r="Z24" s="7"/>
    </row>
    <row r="25" spans="1:26" ht="27" customHeight="1" x14ac:dyDescent="0.2">
      <c r="A25" s="108" t="s">
        <v>194</v>
      </c>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ht="57.75" customHeight="1" x14ac:dyDescent="0.2">
      <c r="A26" s="195" t="s">
        <v>195</v>
      </c>
      <c r="B26" s="161"/>
      <c r="C26" s="161"/>
      <c r="D26" s="161"/>
      <c r="E26" s="161"/>
      <c r="F26" s="161"/>
      <c r="G26" s="161"/>
      <c r="H26" s="161"/>
      <c r="I26" s="161"/>
      <c r="J26" s="161"/>
      <c r="K26" s="162"/>
      <c r="L26" s="104"/>
      <c r="M26" s="104"/>
      <c r="N26" s="104"/>
      <c r="O26" s="104"/>
      <c r="P26" s="104"/>
      <c r="Q26" s="104"/>
      <c r="R26" s="104"/>
      <c r="S26" s="104"/>
      <c r="T26" s="104"/>
      <c r="U26" s="104"/>
      <c r="V26" s="104"/>
      <c r="W26" s="104"/>
      <c r="X26" s="104"/>
      <c r="Y26" s="104"/>
      <c r="Z26" s="104"/>
    </row>
    <row r="27" spans="1:26" ht="15" customHeight="1" x14ac:dyDescent="0.2">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row>
    <row r="28" spans="1:26" ht="12.75" customHeight="1" x14ac:dyDescent="0.2">
      <c r="A28" s="195" t="s">
        <v>196</v>
      </c>
      <c r="B28" s="161"/>
      <c r="C28" s="161"/>
      <c r="D28" s="161"/>
      <c r="E28" s="161"/>
      <c r="F28" s="161"/>
      <c r="G28" s="161"/>
      <c r="H28" s="161"/>
      <c r="I28" s="161"/>
      <c r="J28" s="161"/>
      <c r="K28" s="161"/>
      <c r="L28" s="161"/>
      <c r="M28" s="161"/>
      <c r="N28" s="161"/>
      <c r="O28" s="161"/>
      <c r="P28" s="161"/>
      <c r="Q28" s="161"/>
      <c r="R28" s="161"/>
      <c r="S28" s="161"/>
      <c r="T28" s="161"/>
      <c r="U28" s="161"/>
      <c r="V28" s="162"/>
      <c r="W28" s="17"/>
      <c r="X28" s="17"/>
      <c r="Y28" s="17"/>
      <c r="Z28" s="17"/>
    </row>
    <row r="29" spans="1:26" ht="27" customHeight="1" x14ac:dyDescent="0.2">
      <c r="A29" s="117" t="s">
        <v>174</v>
      </c>
      <c r="B29" s="110"/>
      <c r="C29" s="111" t="s">
        <v>175</v>
      </c>
      <c r="D29" s="111" t="s">
        <v>176</v>
      </c>
      <c r="E29" s="111" t="s">
        <v>177</v>
      </c>
      <c r="F29" s="111" t="s">
        <v>178</v>
      </c>
      <c r="G29" s="111" t="s">
        <v>179</v>
      </c>
      <c r="H29" s="111" t="s">
        <v>180</v>
      </c>
      <c r="I29" s="111" t="s">
        <v>181</v>
      </c>
      <c r="J29" s="111" t="s">
        <v>182</v>
      </c>
      <c r="K29" s="111" t="s">
        <v>183</v>
      </c>
      <c r="L29" s="111" t="s">
        <v>184</v>
      </c>
      <c r="M29" s="111" t="s">
        <v>185</v>
      </c>
      <c r="N29" s="111" t="s">
        <v>186</v>
      </c>
      <c r="O29" s="7"/>
      <c r="P29" s="7"/>
      <c r="Q29" s="7"/>
      <c r="R29" s="7"/>
      <c r="S29" s="7"/>
      <c r="T29" s="7"/>
      <c r="U29" s="7"/>
      <c r="V29" s="7"/>
      <c r="W29" s="7"/>
      <c r="X29" s="7"/>
      <c r="Y29" s="7"/>
      <c r="Z29" s="7"/>
    </row>
    <row r="30" spans="1:26" ht="12.75" customHeight="1" x14ac:dyDescent="0.2">
      <c r="A30" s="112" t="s">
        <v>187</v>
      </c>
      <c r="B30" s="113" t="s">
        <v>188</v>
      </c>
      <c r="C30" s="114" t="e">
        <f>SUMIFS(#REF!,#REF!,'Variance Analysis'!$B30,#REF!,'Variance Analysis'!$A30)</f>
        <v>#REF!</v>
      </c>
      <c r="D30" s="114" t="e">
        <f>SUMIFS(#REF!,#REF!,'Variance Analysis'!$B30,#REF!,'Variance Analysis'!$A30)</f>
        <v>#REF!</v>
      </c>
      <c r="E30" s="114" t="e">
        <f>SUMIFS(#REF!,#REF!,'Variance Analysis'!$B30,#REF!,'Variance Analysis'!$A30)</f>
        <v>#REF!</v>
      </c>
      <c r="F30" s="114" t="e">
        <f>SUMIFS(#REF!,#REF!,'Variance Analysis'!$B30,#REF!,'Variance Analysis'!$A30)</f>
        <v>#REF!</v>
      </c>
      <c r="G30" s="114" t="e">
        <f>SUMIFS(#REF!,#REF!,'Variance Analysis'!$B30,#REF!,'Variance Analysis'!$A30)</f>
        <v>#REF!</v>
      </c>
      <c r="H30" s="114" t="e">
        <f>SUMIFS(#REF!,#REF!,'Variance Analysis'!$B30,#REF!,'Variance Analysis'!$A30)</f>
        <v>#REF!</v>
      </c>
      <c r="I30" s="114" t="e">
        <f>SUMIFS(#REF!,#REF!,'Variance Analysis'!$B30,#REF!,'Variance Analysis'!$A30)</f>
        <v>#REF!</v>
      </c>
      <c r="J30" s="114" t="e">
        <f>SUMIFS(#REF!,#REF!,'Variance Analysis'!$B30,#REF!,'Variance Analysis'!$A30)</f>
        <v>#REF!</v>
      </c>
      <c r="K30" s="114" t="e">
        <f>SUMIFS(#REF!,#REF!,'Variance Analysis'!$B30,#REF!,'Variance Analysis'!$A30)</f>
        <v>#REF!</v>
      </c>
      <c r="L30" s="114" t="e">
        <f>SUMIFS(#REF!,#REF!,'Variance Analysis'!$B30,#REF!,'Variance Analysis'!$A30)</f>
        <v>#REF!</v>
      </c>
      <c r="M30" s="114" t="e">
        <f>SUMIFS(#REF!,#REF!,'Variance Analysis'!$B30,#REF!,'Variance Analysis'!$A30)</f>
        <v>#REF!</v>
      </c>
      <c r="N30" s="114" t="e">
        <f>SUMIFS(#REF!,#REF!,'Variance Analysis'!$B30,#REF!,'Variance Analysis'!$A30)</f>
        <v>#REF!</v>
      </c>
      <c r="O30" s="7"/>
      <c r="P30" s="7"/>
      <c r="Q30" s="7"/>
      <c r="R30" s="7"/>
      <c r="S30" s="7"/>
      <c r="T30" s="7"/>
      <c r="U30" s="7"/>
      <c r="V30" s="7"/>
      <c r="W30" s="7"/>
      <c r="X30" s="7"/>
      <c r="Y30" s="7"/>
      <c r="Z30" s="7"/>
    </row>
    <row r="31" spans="1:26" ht="12.75" customHeight="1" x14ac:dyDescent="0.2">
      <c r="A31" s="112" t="s">
        <v>187</v>
      </c>
      <c r="B31" s="112" t="s">
        <v>197</v>
      </c>
      <c r="C31" s="114" t="e">
        <f>SUMIFS(#REF!,#REF!,'Variance Analysis'!$B31,#REF!,'Variance Analysis'!$A31)</f>
        <v>#REF!</v>
      </c>
      <c r="D31" s="114" t="e">
        <f>SUMIFS(#REF!,#REF!,'Variance Analysis'!$B31,#REF!,'Variance Analysis'!$A31)</f>
        <v>#REF!</v>
      </c>
      <c r="E31" s="114" t="e">
        <f>SUMIFS(#REF!,#REF!,'Variance Analysis'!$B31,#REF!,'Variance Analysis'!$A31)</f>
        <v>#REF!</v>
      </c>
      <c r="F31" s="114" t="e">
        <f>SUMIFS(#REF!,#REF!,'Variance Analysis'!$B31,#REF!,'Variance Analysis'!$A31)</f>
        <v>#REF!</v>
      </c>
      <c r="G31" s="114" t="e">
        <f>SUMIFS(#REF!,#REF!,'Variance Analysis'!$B31,#REF!,'Variance Analysis'!$A31)</f>
        <v>#REF!</v>
      </c>
      <c r="H31" s="114" t="e">
        <f>SUMIFS(#REF!,#REF!,'Variance Analysis'!$B31,#REF!,'Variance Analysis'!$A31)</f>
        <v>#REF!</v>
      </c>
      <c r="I31" s="114" t="e">
        <f>SUMIFS(#REF!,#REF!,'Variance Analysis'!$B31,#REF!,'Variance Analysis'!$A31)</f>
        <v>#REF!</v>
      </c>
      <c r="J31" s="114" t="e">
        <f>SUMIFS(#REF!,#REF!,'Variance Analysis'!$B31,#REF!,'Variance Analysis'!$A31)</f>
        <v>#REF!</v>
      </c>
      <c r="K31" s="114" t="e">
        <f>SUMIFS(#REF!,#REF!,'Variance Analysis'!$B31,#REF!,'Variance Analysis'!$A31)</f>
        <v>#REF!</v>
      </c>
      <c r="L31" s="114" t="e">
        <f>SUMIFS(#REF!,#REF!,'Variance Analysis'!$B31,#REF!,'Variance Analysis'!$A31)</f>
        <v>#REF!</v>
      </c>
      <c r="M31" s="114" t="e">
        <f>SUMIFS(#REF!,#REF!,'Variance Analysis'!$B31,#REF!,'Variance Analysis'!$A31)</f>
        <v>#REF!</v>
      </c>
      <c r="N31" s="114" t="e">
        <f>SUMIFS(#REF!,#REF!,'Variance Analysis'!$B31,#REF!,'Variance Analysis'!$A31)</f>
        <v>#REF!</v>
      </c>
      <c r="O31" s="7"/>
      <c r="P31" s="7"/>
      <c r="Q31" s="7"/>
      <c r="R31" s="7"/>
      <c r="S31" s="7"/>
      <c r="T31" s="7"/>
      <c r="U31" s="7"/>
      <c r="V31" s="7"/>
      <c r="W31" s="7"/>
      <c r="X31" s="7"/>
      <c r="Y31" s="7"/>
      <c r="Z31" s="7"/>
    </row>
    <row r="32" spans="1:26" ht="12.75" customHeight="1" x14ac:dyDescent="0.2">
      <c r="A32" s="112" t="s">
        <v>187</v>
      </c>
      <c r="B32" s="112" t="s">
        <v>198</v>
      </c>
      <c r="C32" s="114" t="e">
        <f>SUMIFS(#REF!,#REF!,'Variance Analysis'!$B32,#REF!,'Variance Analysis'!$A32)</f>
        <v>#REF!</v>
      </c>
      <c r="D32" s="114" t="e">
        <f>SUMIFS(#REF!,#REF!,'Variance Analysis'!$B32,#REF!,'Variance Analysis'!$A32)</f>
        <v>#REF!</v>
      </c>
      <c r="E32" s="114" t="e">
        <f>SUMIFS(#REF!,#REF!,'Variance Analysis'!$B32,#REF!,'Variance Analysis'!$A32)</f>
        <v>#REF!</v>
      </c>
      <c r="F32" s="114" t="e">
        <f>SUMIFS(#REF!,#REF!,'Variance Analysis'!$B32,#REF!,'Variance Analysis'!$A32)</f>
        <v>#REF!</v>
      </c>
      <c r="G32" s="114" t="e">
        <f>SUMIFS(#REF!,#REF!,'Variance Analysis'!$B32,#REF!,'Variance Analysis'!$A32)</f>
        <v>#REF!</v>
      </c>
      <c r="H32" s="114" t="e">
        <f>SUMIFS(#REF!,#REF!,'Variance Analysis'!$B32,#REF!,'Variance Analysis'!$A32)</f>
        <v>#REF!</v>
      </c>
      <c r="I32" s="114" t="e">
        <f>SUMIFS(#REF!,#REF!,'Variance Analysis'!$B32,#REF!,'Variance Analysis'!$A32)</f>
        <v>#REF!</v>
      </c>
      <c r="J32" s="114" t="e">
        <f>SUMIFS(#REF!,#REF!,'Variance Analysis'!$B32,#REF!,'Variance Analysis'!$A32)</f>
        <v>#REF!</v>
      </c>
      <c r="K32" s="114" t="e">
        <f>SUMIFS(#REF!,#REF!,'Variance Analysis'!$B32,#REF!,'Variance Analysis'!$A32)</f>
        <v>#REF!</v>
      </c>
      <c r="L32" s="114" t="e">
        <f>SUMIFS(#REF!,#REF!,'Variance Analysis'!$B32,#REF!,'Variance Analysis'!$A32)</f>
        <v>#REF!</v>
      </c>
      <c r="M32" s="114" t="e">
        <f>SUMIFS(#REF!,#REF!,'Variance Analysis'!$B32,#REF!,'Variance Analysis'!$A32)</f>
        <v>#REF!</v>
      </c>
      <c r="N32" s="114" t="e">
        <f>SUMIFS(#REF!,#REF!,'Variance Analysis'!$B32,#REF!,'Variance Analysis'!$A32)</f>
        <v>#REF!</v>
      </c>
      <c r="O32" s="7"/>
      <c r="P32" s="7"/>
      <c r="Q32" s="7"/>
      <c r="R32" s="7"/>
      <c r="S32" s="7"/>
      <c r="T32" s="7"/>
      <c r="U32" s="7"/>
      <c r="V32" s="7"/>
      <c r="W32" s="7"/>
      <c r="X32" s="7"/>
      <c r="Y32" s="7"/>
      <c r="Z32" s="7"/>
    </row>
    <row r="33" spans="1:26" ht="12.75" customHeight="1" x14ac:dyDescent="0.2">
      <c r="A33" s="112" t="s">
        <v>187</v>
      </c>
      <c r="B33" s="112" t="s">
        <v>191</v>
      </c>
      <c r="C33" s="115" t="e">
        <f t="shared" ref="C33:N33" si="7">SUMIFS(#REF!,#REF!,#REF!)</f>
        <v>#REF!</v>
      </c>
      <c r="D33" s="115" t="e">
        <f t="shared" si="7"/>
        <v>#REF!</v>
      </c>
      <c r="E33" s="115" t="e">
        <f t="shared" si="7"/>
        <v>#REF!</v>
      </c>
      <c r="F33" s="115" t="e">
        <f t="shared" si="7"/>
        <v>#REF!</v>
      </c>
      <c r="G33" s="115" t="e">
        <f t="shared" si="7"/>
        <v>#REF!</v>
      </c>
      <c r="H33" s="115" t="e">
        <f t="shared" si="7"/>
        <v>#REF!</v>
      </c>
      <c r="I33" s="115" t="e">
        <f t="shared" si="7"/>
        <v>#REF!</v>
      </c>
      <c r="J33" s="115" t="e">
        <f t="shared" si="7"/>
        <v>#REF!</v>
      </c>
      <c r="K33" s="115" t="e">
        <f t="shared" si="7"/>
        <v>#REF!</v>
      </c>
      <c r="L33" s="115" t="e">
        <f t="shared" si="7"/>
        <v>#REF!</v>
      </c>
      <c r="M33" s="115" t="e">
        <f t="shared" si="7"/>
        <v>#REF!</v>
      </c>
      <c r="N33" s="115" t="e">
        <f t="shared" si="7"/>
        <v>#REF!</v>
      </c>
      <c r="O33" s="7"/>
      <c r="P33" s="7"/>
      <c r="Q33" s="7"/>
      <c r="R33" s="7"/>
      <c r="S33" s="7"/>
      <c r="T33" s="7"/>
      <c r="U33" s="7"/>
      <c r="V33" s="7"/>
      <c r="W33" s="7"/>
      <c r="X33" s="7"/>
      <c r="Y33" s="7"/>
      <c r="Z33" s="7"/>
    </row>
    <row r="34" spans="1:26" ht="12.75" customHeight="1" x14ac:dyDescent="0.2">
      <c r="A34" s="112" t="s">
        <v>192</v>
      </c>
      <c r="B34" s="112" t="s">
        <v>188</v>
      </c>
      <c r="C34" s="115" t="e">
        <f>SUMIFS(#REF!,#REF!,'Variance Analysis'!$B34,#REF!,'Variance Analysis'!$A34)</f>
        <v>#REF!</v>
      </c>
      <c r="D34" s="115" t="e">
        <f>SUMIFS(#REF!,#REF!,'Variance Analysis'!$B34,#REF!,'Variance Analysis'!$A34)</f>
        <v>#REF!</v>
      </c>
      <c r="E34" s="115" t="e">
        <f>SUMIFS(#REF!,#REF!,'Variance Analysis'!$B34,#REF!,'Variance Analysis'!$A34)</f>
        <v>#REF!</v>
      </c>
      <c r="F34" s="115" t="e">
        <f>SUMIFS(#REF!,#REF!,'Variance Analysis'!$B34,#REF!,'Variance Analysis'!$A34)</f>
        <v>#REF!</v>
      </c>
      <c r="G34" s="115" t="e">
        <f>SUMIFS(#REF!,#REF!,'Variance Analysis'!$B34,#REF!,'Variance Analysis'!$A34)</f>
        <v>#REF!</v>
      </c>
      <c r="H34" s="115" t="e">
        <f>SUMIFS(#REF!,#REF!,'Variance Analysis'!$B34,#REF!,'Variance Analysis'!$A34)</f>
        <v>#REF!</v>
      </c>
      <c r="I34" s="115" t="e">
        <f>SUMIFS(#REF!,#REF!,'Variance Analysis'!$B34,#REF!,'Variance Analysis'!$A34)</f>
        <v>#REF!</v>
      </c>
      <c r="J34" s="115" t="e">
        <f>SUMIFS(#REF!,#REF!,'Variance Analysis'!$B34,#REF!,'Variance Analysis'!$A34)</f>
        <v>#REF!</v>
      </c>
      <c r="K34" s="115" t="e">
        <f>SUMIFS(#REF!,#REF!,'Variance Analysis'!$B34,#REF!,'Variance Analysis'!$A34)</f>
        <v>#REF!</v>
      </c>
      <c r="L34" s="115" t="e">
        <f>SUMIFS(#REF!,#REF!,'Variance Analysis'!$B34,#REF!,'Variance Analysis'!$A34)</f>
        <v>#REF!</v>
      </c>
      <c r="M34" s="115" t="e">
        <f>SUMIFS(#REF!,#REF!,'Variance Analysis'!$B34,#REF!,'Variance Analysis'!$A34)</f>
        <v>#REF!</v>
      </c>
      <c r="N34" s="115" t="e">
        <f>SUMIFS(#REF!,#REF!,'Variance Analysis'!$B34,#REF!,'Variance Analysis'!$A34)</f>
        <v>#REF!</v>
      </c>
      <c r="O34" s="7"/>
      <c r="P34" s="7"/>
      <c r="Q34" s="7"/>
      <c r="R34" s="7"/>
      <c r="S34" s="7"/>
      <c r="T34" s="7"/>
      <c r="U34" s="7"/>
      <c r="V34" s="7"/>
      <c r="W34" s="7"/>
      <c r="X34" s="7"/>
      <c r="Y34" s="7"/>
      <c r="Z34" s="7"/>
    </row>
    <row r="35" spans="1:26" ht="12.75" customHeight="1" x14ac:dyDescent="0.2">
      <c r="A35" s="112" t="s">
        <v>192</v>
      </c>
      <c r="B35" s="112" t="s">
        <v>197</v>
      </c>
      <c r="C35" s="115" t="e">
        <f>SUMIFS(#REF!,#REF!,'Variance Analysis'!$B35,#REF!,'Variance Analysis'!$A35)</f>
        <v>#REF!</v>
      </c>
      <c r="D35" s="115" t="e">
        <f>SUMIFS(#REF!,#REF!,'Variance Analysis'!$B35,#REF!,'Variance Analysis'!$A35)</f>
        <v>#REF!</v>
      </c>
      <c r="E35" s="115" t="e">
        <f>SUMIFS(#REF!,#REF!,'Variance Analysis'!$B35,#REF!,'Variance Analysis'!$A35)</f>
        <v>#REF!</v>
      </c>
      <c r="F35" s="115" t="e">
        <f>SUMIFS(#REF!,#REF!,'Variance Analysis'!$B35,#REF!,'Variance Analysis'!$A35)</f>
        <v>#REF!</v>
      </c>
      <c r="G35" s="115" t="e">
        <f>SUMIFS(#REF!,#REF!,'Variance Analysis'!$B35,#REF!,'Variance Analysis'!$A35)</f>
        <v>#REF!</v>
      </c>
      <c r="H35" s="115" t="e">
        <f>SUMIFS(#REF!,#REF!,'Variance Analysis'!$B35,#REF!,'Variance Analysis'!$A35)</f>
        <v>#REF!</v>
      </c>
      <c r="I35" s="115" t="e">
        <f>SUMIFS(#REF!,#REF!,'Variance Analysis'!$B35,#REF!,'Variance Analysis'!$A35)</f>
        <v>#REF!</v>
      </c>
      <c r="J35" s="115" t="e">
        <f>SUMIFS(#REF!,#REF!,'Variance Analysis'!$B35,#REF!,'Variance Analysis'!$A35)</f>
        <v>#REF!</v>
      </c>
      <c r="K35" s="115" t="e">
        <f>SUMIFS(#REF!,#REF!,'Variance Analysis'!$B35,#REF!,'Variance Analysis'!$A35)</f>
        <v>#REF!</v>
      </c>
      <c r="L35" s="115" t="e">
        <f>SUMIFS(#REF!,#REF!,'Variance Analysis'!$B35,#REF!,'Variance Analysis'!$A35)</f>
        <v>#REF!</v>
      </c>
      <c r="M35" s="115" t="e">
        <f>SUMIFS(#REF!,#REF!,'Variance Analysis'!$B35,#REF!,'Variance Analysis'!$A35)</f>
        <v>#REF!</v>
      </c>
      <c r="N35" s="115" t="e">
        <f>SUMIFS(#REF!,#REF!,'Variance Analysis'!$B35,#REF!,'Variance Analysis'!$A35)</f>
        <v>#REF!</v>
      </c>
      <c r="O35" s="7"/>
      <c r="P35" s="7"/>
      <c r="Q35" s="7"/>
      <c r="R35" s="7"/>
      <c r="S35" s="7"/>
      <c r="T35" s="7"/>
      <c r="U35" s="7"/>
      <c r="V35" s="7"/>
      <c r="W35" s="7"/>
      <c r="X35" s="7"/>
      <c r="Y35" s="7"/>
      <c r="Z35" s="7"/>
    </row>
    <row r="36" spans="1:26" ht="12.75" customHeight="1" x14ac:dyDescent="0.2">
      <c r="A36" s="112" t="s">
        <v>192</v>
      </c>
      <c r="B36" s="112" t="s">
        <v>198</v>
      </c>
      <c r="C36" s="115" t="e">
        <f>SUMIFS(#REF!,#REF!,'Variance Analysis'!$B36,#REF!,'Variance Analysis'!$A36)</f>
        <v>#REF!</v>
      </c>
      <c r="D36" s="115" t="e">
        <f>SUMIFS(#REF!,#REF!,'Variance Analysis'!$B36,#REF!,'Variance Analysis'!$A36)</f>
        <v>#REF!</v>
      </c>
      <c r="E36" s="115" t="e">
        <f>SUMIFS(#REF!,#REF!,'Variance Analysis'!$B36,#REF!,'Variance Analysis'!$A36)</f>
        <v>#REF!</v>
      </c>
      <c r="F36" s="115" t="e">
        <f>SUMIFS(#REF!,#REF!,'Variance Analysis'!$B36,#REF!,'Variance Analysis'!$A36)</f>
        <v>#REF!</v>
      </c>
      <c r="G36" s="115" t="e">
        <f>SUMIFS(#REF!,#REF!,'Variance Analysis'!$B36,#REF!,'Variance Analysis'!$A36)</f>
        <v>#REF!</v>
      </c>
      <c r="H36" s="115" t="e">
        <f>SUMIFS(#REF!,#REF!,'Variance Analysis'!$B36,#REF!,'Variance Analysis'!$A36)</f>
        <v>#REF!</v>
      </c>
      <c r="I36" s="115" t="e">
        <f>SUMIFS(#REF!,#REF!,'Variance Analysis'!$B36,#REF!,'Variance Analysis'!$A36)</f>
        <v>#REF!</v>
      </c>
      <c r="J36" s="115" t="e">
        <f>SUMIFS(#REF!,#REF!,'Variance Analysis'!$B36,#REF!,'Variance Analysis'!$A36)</f>
        <v>#REF!</v>
      </c>
      <c r="K36" s="115" t="e">
        <f>SUMIFS(#REF!,#REF!,'Variance Analysis'!$B36,#REF!,'Variance Analysis'!$A36)</f>
        <v>#REF!</v>
      </c>
      <c r="L36" s="115" t="e">
        <f>SUMIFS(#REF!,#REF!,'Variance Analysis'!$B36,#REF!,'Variance Analysis'!$A36)</f>
        <v>#REF!</v>
      </c>
      <c r="M36" s="115" t="e">
        <f>SUMIFS(#REF!,#REF!,'Variance Analysis'!$B36,#REF!,'Variance Analysis'!$A36)</f>
        <v>#REF!</v>
      </c>
      <c r="N36" s="115" t="e">
        <f>SUMIFS(#REF!,#REF!,'Variance Analysis'!$B36,#REF!,'Variance Analysis'!$A36)</f>
        <v>#REF!</v>
      </c>
      <c r="O36" s="7"/>
      <c r="P36" s="7"/>
      <c r="Q36" s="7"/>
      <c r="R36" s="7"/>
      <c r="S36" s="7"/>
      <c r="T36" s="7"/>
      <c r="U36" s="7"/>
      <c r="V36" s="7"/>
      <c r="W36" s="7"/>
      <c r="X36" s="7"/>
      <c r="Y36" s="7"/>
      <c r="Z36" s="7"/>
    </row>
    <row r="37" spans="1:26" ht="12.75" customHeight="1" x14ac:dyDescent="0.2">
      <c r="A37" s="112" t="s">
        <v>192</v>
      </c>
      <c r="B37" s="112" t="s">
        <v>191</v>
      </c>
      <c r="C37" s="115" t="e">
        <f t="shared" ref="C37:N37" si="8">SUMIFS(#REF!,#REF!,$A$37)</f>
        <v>#REF!</v>
      </c>
      <c r="D37" s="115" t="e">
        <f t="shared" si="8"/>
        <v>#REF!</v>
      </c>
      <c r="E37" s="115" t="e">
        <f t="shared" si="8"/>
        <v>#REF!</v>
      </c>
      <c r="F37" s="115" t="e">
        <f t="shared" si="8"/>
        <v>#REF!</v>
      </c>
      <c r="G37" s="115" t="e">
        <f t="shared" si="8"/>
        <v>#REF!</v>
      </c>
      <c r="H37" s="115" t="e">
        <f t="shared" si="8"/>
        <v>#REF!</v>
      </c>
      <c r="I37" s="115" t="e">
        <f t="shared" si="8"/>
        <v>#REF!</v>
      </c>
      <c r="J37" s="115" t="e">
        <f t="shared" si="8"/>
        <v>#REF!</v>
      </c>
      <c r="K37" s="115" t="e">
        <f t="shared" si="8"/>
        <v>#REF!</v>
      </c>
      <c r="L37" s="115" t="e">
        <f t="shared" si="8"/>
        <v>#REF!</v>
      </c>
      <c r="M37" s="115" t="e">
        <f t="shared" si="8"/>
        <v>#REF!</v>
      </c>
      <c r="N37" s="115" t="e">
        <f t="shared" si="8"/>
        <v>#REF!</v>
      </c>
      <c r="O37" s="7"/>
      <c r="P37" s="7"/>
      <c r="Q37" s="7"/>
      <c r="R37" s="7"/>
      <c r="S37" s="7"/>
      <c r="T37" s="7"/>
      <c r="U37" s="7"/>
      <c r="V37" s="7"/>
      <c r="W37" s="7"/>
      <c r="X37" s="7"/>
      <c r="Y37" s="7"/>
      <c r="Z37" s="7"/>
    </row>
    <row r="38" spans="1:26" ht="12.75" customHeight="1" x14ac:dyDescent="0.2">
      <c r="A38" s="112" t="s">
        <v>199</v>
      </c>
      <c r="B38" s="112" t="s">
        <v>188</v>
      </c>
      <c r="C38" s="115" t="e">
        <f>SUMIFS(#REF!,#REF!,'Variance Analysis'!$B38,#REF!,'Variance Analysis'!$A38)</f>
        <v>#REF!</v>
      </c>
      <c r="D38" s="115" t="e">
        <f>SUMIFS(#REF!,#REF!,'Variance Analysis'!$B38,#REF!,'Variance Analysis'!$A38)</f>
        <v>#REF!</v>
      </c>
      <c r="E38" s="115" t="e">
        <f>SUMIFS(#REF!,#REF!,'Variance Analysis'!$B38,#REF!,'Variance Analysis'!$A38)</f>
        <v>#REF!</v>
      </c>
      <c r="F38" s="115" t="e">
        <f>SUMIFS(#REF!,#REF!,'Variance Analysis'!$B38,#REF!,'Variance Analysis'!$A38)</f>
        <v>#REF!</v>
      </c>
      <c r="G38" s="115" t="e">
        <f>SUMIFS(#REF!,#REF!,'Variance Analysis'!$B38,#REF!,'Variance Analysis'!$A38)</f>
        <v>#REF!</v>
      </c>
      <c r="H38" s="115" t="e">
        <f>SUMIFS(#REF!,#REF!,'Variance Analysis'!$B38,#REF!,'Variance Analysis'!$A38)</f>
        <v>#REF!</v>
      </c>
      <c r="I38" s="115" t="e">
        <f>SUMIFS(#REF!,#REF!,'Variance Analysis'!$B38,#REF!,'Variance Analysis'!$A38)</f>
        <v>#REF!</v>
      </c>
      <c r="J38" s="115" t="e">
        <f>SUMIFS(#REF!,#REF!,'Variance Analysis'!$B38,#REF!,'Variance Analysis'!$A38)</f>
        <v>#REF!</v>
      </c>
      <c r="K38" s="115" t="e">
        <f>SUMIFS(#REF!,#REF!,'Variance Analysis'!$B38,#REF!,'Variance Analysis'!$A38)</f>
        <v>#REF!</v>
      </c>
      <c r="L38" s="115" t="e">
        <f>SUMIFS(#REF!,#REF!,'Variance Analysis'!$B38,#REF!,'Variance Analysis'!$A38)</f>
        <v>#REF!</v>
      </c>
      <c r="M38" s="115" t="e">
        <f>SUMIFS(#REF!,#REF!,'Variance Analysis'!$B38,#REF!,'Variance Analysis'!$A38)</f>
        <v>#REF!</v>
      </c>
      <c r="N38" s="115" t="e">
        <f>SUMIFS(#REF!,#REF!,'Variance Analysis'!$B38,#REF!,'Variance Analysis'!$A38)</f>
        <v>#REF!</v>
      </c>
      <c r="O38" s="7"/>
      <c r="P38" s="7"/>
      <c r="Q38" s="7"/>
      <c r="R38" s="7"/>
      <c r="S38" s="7"/>
      <c r="T38" s="7"/>
      <c r="U38" s="7"/>
      <c r="V38" s="7"/>
      <c r="W38" s="7"/>
      <c r="X38" s="7"/>
      <c r="Y38" s="7"/>
      <c r="Z38" s="7"/>
    </row>
    <row r="39" spans="1:26" ht="12.75" customHeight="1" x14ac:dyDescent="0.2">
      <c r="A39" s="112" t="s">
        <v>199</v>
      </c>
      <c r="B39" s="112" t="s">
        <v>197</v>
      </c>
      <c r="C39" s="115" t="e">
        <f>SUMIFS(#REF!,#REF!,'Variance Analysis'!$B39,#REF!,'Variance Analysis'!$A39)</f>
        <v>#REF!</v>
      </c>
      <c r="D39" s="115" t="e">
        <f>SUMIFS(#REF!,#REF!,'Variance Analysis'!$B39,#REF!,'Variance Analysis'!$A39)</f>
        <v>#REF!</v>
      </c>
      <c r="E39" s="115" t="e">
        <f>SUMIFS(#REF!,#REF!,'Variance Analysis'!$B39,#REF!,'Variance Analysis'!$A39)</f>
        <v>#REF!</v>
      </c>
      <c r="F39" s="115" t="e">
        <f>SUMIFS(#REF!,#REF!,'Variance Analysis'!$B39,#REF!,'Variance Analysis'!$A39)</f>
        <v>#REF!</v>
      </c>
      <c r="G39" s="115" t="e">
        <f>SUMIFS(#REF!,#REF!,'Variance Analysis'!$B39,#REF!,'Variance Analysis'!$A39)</f>
        <v>#REF!</v>
      </c>
      <c r="H39" s="115" t="e">
        <f>SUMIFS(#REF!,#REF!,'Variance Analysis'!$B39,#REF!,'Variance Analysis'!$A39)</f>
        <v>#REF!</v>
      </c>
      <c r="I39" s="115" t="e">
        <f>SUMIFS(#REF!,#REF!,'Variance Analysis'!$B39,#REF!,'Variance Analysis'!$A39)</f>
        <v>#REF!</v>
      </c>
      <c r="J39" s="115" t="e">
        <f>SUMIFS(#REF!,#REF!,'Variance Analysis'!$B39,#REF!,'Variance Analysis'!$A39)</f>
        <v>#REF!</v>
      </c>
      <c r="K39" s="115" t="e">
        <f>SUMIFS(#REF!,#REF!,'Variance Analysis'!$B39,#REF!,'Variance Analysis'!$A39)</f>
        <v>#REF!</v>
      </c>
      <c r="L39" s="115" t="e">
        <f>SUMIFS(#REF!,#REF!,'Variance Analysis'!$B39,#REF!,'Variance Analysis'!$A39)</f>
        <v>#REF!</v>
      </c>
      <c r="M39" s="115" t="e">
        <f>SUMIFS(#REF!,#REF!,'Variance Analysis'!$B39,#REF!,'Variance Analysis'!$A39)</f>
        <v>#REF!</v>
      </c>
      <c r="N39" s="115" t="e">
        <f>SUMIFS(#REF!,#REF!,'Variance Analysis'!$B39,#REF!,'Variance Analysis'!$A39)</f>
        <v>#REF!</v>
      </c>
      <c r="O39" s="7"/>
      <c r="P39" s="7"/>
      <c r="Q39" s="7"/>
      <c r="R39" s="7"/>
      <c r="S39" s="7"/>
      <c r="T39" s="7"/>
      <c r="U39" s="7"/>
      <c r="V39" s="7"/>
      <c r="W39" s="7"/>
      <c r="X39" s="7"/>
      <c r="Y39" s="7"/>
      <c r="Z39" s="7"/>
    </row>
    <row r="40" spans="1:26" ht="12.75" customHeight="1" x14ac:dyDescent="0.2">
      <c r="A40" s="112" t="s">
        <v>199</v>
      </c>
      <c r="B40" s="112" t="s">
        <v>198</v>
      </c>
      <c r="C40" s="115" t="e">
        <f>SUMIFS(#REF!,#REF!,'Variance Analysis'!$B40,#REF!,'Variance Analysis'!$A40)</f>
        <v>#REF!</v>
      </c>
      <c r="D40" s="115" t="e">
        <f>SUMIFS(#REF!,#REF!,'Variance Analysis'!$B40,#REF!,'Variance Analysis'!$A40)</f>
        <v>#REF!</v>
      </c>
      <c r="E40" s="115" t="e">
        <f>SUMIFS(#REF!,#REF!,'Variance Analysis'!$B40,#REF!,'Variance Analysis'!$A40)</f>
        <v>#REF!</v>
      </c>
      <c r="F40" s="115" t="e">
        <f>SUMIFS(#REF!,#REF!,'Variance Analysis'!$B40,#REF!,'Variance Analysis'!$A40)</f>
        <v>#REF!</v>
      </c>
      <c r="G40" s="115" t="e">
        <f>SUMIFS(#REF!,#REF!,'Variance Analysis'!$B40,#REF!,'Variance Analysis'!$A40)</f>
        <v>#REF!</v>
      </c>
      <c r="H40" s="115" t="e">
        <f>SUMIFS(#REF!,#REF!,'Variance Analysis'!$B40,#REF!,'Variance Analysis'!$A40)</f>
        <v>#REF!</v>
      </c>
      <c r="I40" s="115" t="e">
        <f>SUMIFS(#REF!,#REF!,'Variance Analysis'!$B40,#REF!,'Variance Analysis'!$A40)</f>
        <v>#REF!</v>
      </c>
      <c r="J40" s="115" t="e">
        <f>SUMIFS(#REF!,#REF!,'Variance Analysis'!$B40,#REF!,'Variance Analysis'!$A40)</f>
        <v>#REF!</v>
      </c>
      <c r="K40" s="115" t="e">
        <f>SUMIFS(#REF!,#REF!,'Variance Analysis'!$B40,#REF!,'Variance Analysis'!$A40)</f>
        <v>#REF!</v>
      </c>
      <c r="L40" s="115" t="e">
        <f>SUMIFS(#REF!,#REF!,'Variance Analysis'!$B40,#REF!,'Variance Analysis'!$A40)</f>
        <v>#REF!</v>
      </c>
      <c r="M40" s="115" t="e">
        <f>SUMIFS(#REF!,#REF!,'Variance Analysis'!$B40,#REF!,'Variance Analysis'!$A40)</f>
        <v>#REF!</v>
      </c>
      <c r="N40" s="115" t="e">
        <f>SUMIFS(#REF!,#REF!,'Variance Analysis'!$B40,#REF!,'Variance Analysis'!$A40)</f>
        <v>#REF!</v>
      </c>
      <c r="O40" s="7"/>
      <c r="P40" s="7"/>
      <c r="Q40" s="7"/>
      <c r="R40" s="7"/>
      <c r="S40" s="7"/>
      <c r="T40" s="7"/>
      <c r="U40" s="7"/>
      <c r="V40" s="7"/>
      <c r="W40" s="7"/>
      <c r="X40" s="7"/>
      <c r="Y40" s="7"/>
      <c r="Z40" s="7"/>
    </row>
    <row r="41" spans="1:26" ht="12.75" customHeight="1" x14ac:dyDescent="0.2">
      <c r="A41" s="112" t="s">
        <v>199</v>
      </c>
      <c r="B41" s="112" t="s">
        <v>191</v>
      </c>
      <c r="C41" s="114" t="e">
        <f t="shared" ref="C41:N41" si="9">SUMIFS(#REF!,#REF!,$A$41)</f>
        <v>#REF!</v>
      </c>
      <c r="D41" s="114" t="e">
        <f t="shared" si="9"/>
        <v>#REF!</v>
      </c>
      <c r="E41" s="114" t="e">
        <f t="shared" si="9"/>
        <v>#REF!</v>
      </c>
      <c r="F41" s="114" t="e">
        <f t="shared" si="9"/>
        <v>#REF!</v>
      </c>
      <c r="G41" s="114" t="e">
        <f t="shared" si="9"/>
        <v>#REF!</v>
      </c>
      <c r="H41" s="114" t="e">
        <f t="shared" si="9"/>
        <v>#REF!</v>
      </c>
      <c r="I41" s="114" t="e">
        <f t="shared" si="9"/>
        <v>#REF!</v>
      </c>
      <c r="J41" s="114" t="e">
        <f t="shared" si="9"/>
        <v>#REF!</v>
      </c>
      <c r="K41" s="114" t="e">
        <f t="shared" si="9"/>
        <v>#REF!</v>
      </c>
      <c r="L41" s="114" t="e">
        <f t="shared" si="9"/>
        <v>#REF!</v>
      </c>
      <c r="M41" s="114" t="e">
        <f t="shared" si="9"/>
        <v>#REF!</v>
      </c>
      <c r="N41" s="114" t="e">
        <f t="shared" si="9"/>
        <v>#REF!</v>
      </c>
      <c r="O41" s="7"/>
      <c r="P41" s="7"/>
      <c r="Q41" s="7"/>
      <c r="R41" s="7"/>
      <c r="S41" s="7"/>
      <c r="T41" s="7"/>
      <c r="U41" s="7"/>
      <c r="V41" s="7"/>
      <c r="W41" s="7"/>
      <c r="X41" s="7"/>
      <c r="Y41" s="7"/>
      <c r="Z41" s="7"/>
    </row>
    <row r="42" spans="1:26" ht="12.75" customHeight="1" x14ac:dyDescent="0.2">
      <c r="A42" s="112" t="s">
        <v>174</v>
      </c>
      <c r="B42" s="112" t="s">
        <v>188</v>
      </c>
      <c r="C42" s="115" t="e">
        <f t="shared" ref="C42:N42" si="10">SUMIFS(C$30:C$41,$B$30:$B$41,$B$42)</f>
        <v>#REF!</v>
      </c>
      <c r="D42" s="115" t="e">
        <f t="shared" si="10"/>
        <v>#REF!</v>
      </c>
      <c r="E42" s="115" t="e">
        <f t="shared" si="10"/>
        <v>#REF!</v>
      </c>
      <c r="F42" s="115" t="e">
        <f t="shared" si="10"/>
        <v>#REF!</v>
      </c>
      <c r="G42" s="115" t="e">
        <f t="shared" si="10"/>
        <v>#REF!</v>
      </c>
      <c r="H42" s="115" t="e">
        <f t="shared" si="10"/>
        <v>#REF!</v>
      </c>
      <c r="I42" s="115" t="e">
        <f t="shared" si="10"/>
        <v>#REF!</v>
      </c>
      <c r="J42" s="115" t="e">
        <f t="shared" si="10"/>
        <v>#REF!</v>
      </c>
      <c r="K42" s="115" t="e">
        <f t="shared" si="10"/>
        <v>#REF!</v>
      </c>
      <c r="L42" s="115" t="e">
        <f t="shared" si="10"/>
        <v>#REF!</v>
      </c>
      <c r="M42" s="115" t="e">
        <f t="shared" si="10"/>
        <v>#REF!</v>
      </c>
      <c r="N42" s="115" t="e">
        <f t="shared" si="10"/>
        <v>#REF!</v>
      </c>
      <c r="O42" s="7"/>
      <c r="P42" s="7"/>
      <c r="Q42" s="7"/>
      <c r="R42" s="7"/>
      <c r="S42" s="7"/>
      <c r="T42" s="7"/>
      <c r="U42" s="7"/>
      <c r="V42" s="7"/>
      <c r="W42" s="7"/>
      <c r="X42" s="7"/>
      <c r="Y42" s="7"/>
      <c r="Z42" s="7"/>
    </row>
    <row r="43" spans="1:26" ht="12.75" customHeight="1" x14ac:dyDescent="0.2">
      <c r="A43" s="112" t="s">
        <v>174</v>
      </c>
      <c r="B43" s="112" t="s">
        <v>197</v>
      </c>
      <c r="C43" s="115" t="e">
        <f t="shared" ref="C43:N43" si="11">SUMIFS(C$30:C$41,$B$30:$B$41,$B$43)</f>
        <v>#REF!</v>
      </c>
      <c r="D43" s="115" t="e">
        <f t="shared" si="11"/>
        <v>#REF!</v>
      </c>
      <c r="E43" s="115" t="e">
        <f t="shared" si="11"/>
        <v>#REF!</v>
      </c>
      <c r="F43" s="115" t="e">
        <f t="shared" si="11"/>
        <v>#REF!</v>
      </c>
      <c r="G43" s="115" t="e">
        <f t="shared" si="11"/>
        <v>#REF!</v>
      </c>
      <c r="H43" s="115" t="e">
        <f t="shared" si="11"/>
        <v>#REF!</v>
      </c>
      <c r="I43" s="115" t="e">
        <f t="shared" si="11"/>
        <v>#REF!</v>
      </c>
      <c r="J43" s="115" t="e">
        <f t="shared" si="11"/>
        <v>#REF!</v>
      </c>
      <c r="K43" s="115" t="e">
        <f t="shared" si="11"/>
        <v>#REF!</v>
      </c>
      <c r="L43" s="115" t="e">
        <f t="shared" si="11"/>
        <v>#REF!</v>
      </c>
      <c r="M43" s="115" t="e">
        <f t="shared" si="11"/>
        <v>#REF!</v>
      </c>
      <c r="N43" s="115" t="e">
        <f t="shared" si="11"/>
        <v>#REF!</v>
      </c>
      <c r="O43" s="7"/>
      <c r="P43" s="7"/>
      <c r="Q43" s="7"/>
      <c r="R43" s="7"/>
      <c r="S43" s="7"/>
      <c r="T43" s="7"/>
      <c r="U43" s="7"/>
      <c r="V43" s="7"/>
      <c r="W43" s="7"/>
      <c r="X43" s="7"/>
      <c r="Y43" s="7"/>
      <c r="Z43" s="7"/>
    </row>
    <row r="44" spans="1:26" ht="12.75" customHeight="1" x14ac:dyDescent="0.2">
      <c r="A44" s="112" t="s">
        <v>174</v>
      </c>
      <c r="B44" s="112" t="s">
        <v>198</v>
      </c>
      <c r="C44" s="115" t="e">
        <f t="shared" ref="C44:N44" si="12">SUMIFS(C$30:C$41,$B$30:$B$41,$B$44)</f>
        <v>#REF!</v>
      </c>
      <c r="D44" s="115" t="e">
        <f t="shared" si="12"/>
        <v>#REF!</v>
      </c>
      <c r="E44" s="115" t="e">
        <f t="shared" si="12"/>
        <v>#REF!</v>
      </c>
      <c r="F44" s="115" t="e">
        <f t="shared" si="12"/>
        <v>#REF!</v>
      </c>
      <c r="G44" s="115" t="e">
        <f t="shared" si="12"/>
        <v>#REF!</v>
      </c>
      <c r="H44" s="115" t="e">
        <f t="shared" si="12"/>
        <v>#REF!</v>
      </c>
      <c r="I44" s="115" t="e">
        <f t="shared" si="12"/>
        <v>#REF!</v>
      </c>
      <c r="J44" s="115" t="e">
        <f t="shared" si="12"/>
        <v>#REF!</v>
      </c>
      <c r="K44" s="115" t="e">
        <f t="shared" si="12"/>
        <v>#REF!</v>
      </c>
      <c r="L44" s="115" t="e">
        <f t="shared" si="12"/>
        <v>#REF!</v>
      </c>
      <c r="M44" s="115" t="e">
        <f t="shared" si="12"/>
        <v>#REF!</v>
      </c>
      <c r="N44" s="115" t="e">
        <f t="shared" si="12"/>
        <v>#REF!</v>
      </c>
      <c r="O44" s="7"/>
      <c r="P44" s="7"/>
      <c r="Q44" s="7"/>
      <c r="R44" s="7"/>
      <c r="S44" s="7"/>
      <c r="T44" s="7"/>
      <c r="U44" s="7"/>
      <c r="V44" s="7"/>
      <c r="W44" s="7"/>
      <c r="X44" s="7"/>
      <c r="Y44" s="7"/>
      <c r="Z44" s="7"/>
    </row>
    <row r="45" spans="1:26" ht="12.75" customHeight="1" x14ac:dyDescent="0.2">
      <c r="A45" s="112" t="s">
        <v>174</v>
      </c>
      <c r="B45" s="7" t="s">
        <v>191</v>
      </c>
      <c r="C45" s="115" t="e">
        <f t="shared" ref="C45:N45" si="13">SUMIFS(C$30:C$41,$B$30:$B$41,$B$45)</f>
        <v>#REF!</v>
      </c>
      <c r="D45" s="115" t="e">
        <f t="shared" si="13"/>
        <v>#REF!</v>
      </c>
      <c r="E45" s="115" t="e">
        <f t="shared" si="13"/>
        <v>#REF!</v>
      </c>
      <c r="F45" s="115" t="e">
        <f t="shared" si="13"/>
        <v>#REF!</v>
      </c>
      <c r="G45" s="115" t="e">
        <f t="shared" si="13"/>
        <v>#REF!</v>
      </c>
      <c r="H45" s="115" t="e">
        <f t="shared" si="13"/>
        <v>#REF!</v>
      </c>
      <c r="I45" s="115" t="e">
        <f t="shared" si="13"/>
        <v>#REF!</v>
      </c>
      <c r="J45" s="115" t="e">
        <f t="shared" si="13"/>
        <v>#REF!</v>
      </c>
      <c r="K45" s="115" t="e">
        <f t="shared" si="13"/>
        <v>#REF!</v>
      </c>
      <c r="L45" s="115" t="e">
        <f t="shared" si="13"/>
        <v>#REF!</v>
      </c>
      <c r="M45" s="115" t="e">
        <f t="shared" si="13"/>
        <v>#REF!</v>
      </c>
      <c r="N45" s="115" t="e">
        <f t="shared" si="13"/>
        <v>#REF!</v>
      </c>
      <c r="O45" s="7"/>
      <c r="P45" s="7"/>
      <c r="Q45" s="7"/>
      <c r="R45" s="7"/>
      <c r="S45" s="7"/>
      <c r="T45" s="7"/>
      <c r="U45" s="7"/>
      <c r="V45" s="7"/>
      <c r="W45" s="7"/>
      <c r="X45" s="7"/>
      <c r="Y45" s="7"/>
      <c r="Z45" s="7"/>
    </row>
    <row r="46" spans="1:26" ht="39.75" customHeight="1" x14ac:dyDescent="0.2">
      <c r="A46" s="190" t="s">
        <v>200</v>
      </c>
      <c r="B46" s="191"/>
      <c r="C46" s="191"/>
      <c r="D46" s="191"/>
      <c r="E46" s="191"/>
      <c r="F46" s="191"/>
      <c r="G46" s="191"/>
      <c r="H46" s="191"/>
      <c r="I46" s="191"/>
      <c r="J46" s="192"/>
      <c r="K46" s="118"/>
      <c r="L46" s="118"/>
      <c r="M46" s="118"/>
      <c r="N46" s="118"/>
      <c r="O46" s="118"/>
      <c r="P46" s="118"/>
      <c r="Q46" s="118"/>
      <c r="R46" s="118"/>
      <c r="S46" s="118"/>
      <c r="T46" s="118"/>
      <c r="U46" s="118"/>
      <c r="V46" s="118"/>
      <c r="W46" s="118"/>
      <c r="X46" s="118"/>
      <c r="Y46" s="118"/>
      <c r="Z46" s="118"/>
    </row>
    <row r="47" spans="1:26" ht="30" customHeight="1" x14ac:dyDescent="0.2">
      <c r="A47" s="187" t="s">
        <v>201</v>
      </c>
      <c r="B47" s="188"/>
      <c r="C47" s="188"/>
      <c r="D47" s="188"/>
      <c r="E47" s="188"/>
      <c r="F47" s="188"/>
      <c r="G47" s="188"/>
      <c r="H47" s="188"/>
      <c r="I47" s="188"/>
      <c r="J47" s="189"/>
      <c r="K47" s="118"/>
      <c r="L47" s="118"/>
      <c r="M47" s="118"/>
      <c r="N47" s="118"/>
      <c r="O47" s="118"/>
      <c r="P47" s="118"/>
      <c r="Q47" s="118"/>
      <c r="R47" s="118"/>
      <c r="S47" s="118"/>
      <c r="T47" s="118"/>
      <c r="U47" s="118"/>
      <c r="V47" s="118"/>
      <c r="W47" s="118"/>
      <c r="X47" s="118"/>
      <c r="Y47" s="118"/>
      <c r="Z47" s="118"/>
    </row>
    <row r="48" spans="1:26" ht="45.75" customHeight="1" x14ac:dyDescent="0.2">
      <c r="A48" s="187" t="s">
        <v>202</v>
      </c>
      <c r="B48" s="188"/>
      <c r="C48" s="188"/>
      <c r="D48" s="188"/>
      <c r="E48" s="188"/>
      <c r="F48" s="188"/>
      <c r="G48" s="188"/>
      <c r="H48" s="188"/>
      <c r="I48" s="188"/>
      <c r="J48" s="189"/>
      <c r="K48" s="118"/>
      <c r="L48" s="118"/>
      <c r="M48" s="118"/>
      <c r="N48" s="118"/>
      <c r="O48" s="118"/>
      <c r="P48" s="118"/>
      <c r="Q48" s="118"/>
      <c r="R48" s="118"/>
      <c r="S48" s="118"/>
      <c r="T48" s="118"/>
      <c r="U48" s="118"/>
      <c r="V48" s="118"/>
      <c r="W48" s="118"/>
      <c r="X48" s="118"/>
      <c r="Y48" s="118"/>
      <c r="Z48" s="118"/>
    </row>
    <row r="49" spans="1:26" ht="45.75" customHeight="1" x14ac:dyDescent="0.2">
      <c r="A49" s="119" t="s">
        <v>203</v>
      </c>
      <c r="B49" s="120" t="s">
        <v>204</v>
      </c>
      <c r="C49" s="121"/>
      <c r="D49" s="121"/>
      <c r="E49" s="121"/>
      <c r="F49" s="121"/>
      <c r="G49" s="121"/>
      <c r="H49" s="121"/>
      <c r="I49" s="121"/>
      <c r="J49" s="121"/>
      <c r="K49" s="118"/>
      <c r="L49" s="118"/>
      <c r="M49" s="118"/>
      <c r="N49" s="118"/>
      <c r="O49" s="118"/>
      <c r="P49" s="118"/>
      <c r="Q49" s="118"/>
      <c r="R49" s="118"/>
      <c r="S49" s="118"/>
      <c r="T49" s="118"/>
      <c r="U49" s="118"/>
      <c r="V49" s="118"/>
      <c r="W49" s="118"/>
      <c r="X49" s="118"/>
      <c r="Y49" s="118"/>
      <c r="Z49" s="118"/>
    </row>
    <row r="50" spans="1:26" ht="28.5" customHeight="1" x14ac:dyDescent="0.2">
      <c r="A50" s="117" t="s">
        <v>174</v>
      </c>
      <c r="B50" s="110"/>
      <c r="C50" s="111" t="s">
        <v>175</v>
      </c>
      <c r="D50" s="111" t="s">
        <v>176</v>
      </c>
      <c r="E50" s="111" t="s">
        <v>177</v>
      </c>
      <c r="F50" s="111" t="s">
        <v>178</v>
      </c>
      <c r="G50" s="111" t="s">
        <v>179</v>
      </c>
      <c r="H50" s="111" t="s">
        <v>180</v>
      </c>
      <c r="I50" s="111" t="s">
        <v>181</v>
      </c>
      <c r="J50" s="111" t="s">
        <v>182</v>
      </c>
      <c r="K50" s="111" t="s">
        <v>183</v>
      </c>
      <c r="L50" s="111" t="s">
        <v>184</v>
      </c>
      <c r="M50" s="111" t="s">
        <v>185</v>
      </c>
      <c r="N50" s="111" t="s">
        <v>186</v>
      </c>
      <c r="O50" s="7"/>
      <c r="P50" s="7"/>
      <c r="Q50" s="7"/>
      <c r="R50" s="7"/>
      <c r="S50" s="7"/>
      <c r="T50" s="7"/>
      <c r="U50" s="7"/>
      <c r="V50" s="7"/>
      <c r="W50" s="7"/>
      <c r="X50" s="7"/>
      <c r="Y50" s="7"/>
      <c r="Z50" s="7"/>
    </row>
    <row r="51" spans="1:26" ht="12.75" customHeight="1" x14ac:dyDescent="0.2">
      <c r="A51" s="122" t="s">
        <v>187</v>
      </c>
      <c r="B51" s="113" t="s">
        <v>188</v>
      </c>
      <c r="C51" s="123" t="e">
        <f t="shared" ref="C51:N51" si="14">C30-C9</f>
        <v>#REF!</v>
      </c>
      <c r="D51" s="123" t="e">
        <f t="shared" si="14"/>
        <v>#REF!</v>
      </c>
      <c r="E51" s="123" t="e">
        <f t="shared" si="14"/>
        <v>#REF!</v>
      </c>
      <c r="F51" s="123" t="e">
        <f t="shared" si="14"/>
        <v>#REF!</v>
      </c>
      <c r="G51" s="123" t="e">
        <f t="shared" si="14"/>
        <v>#REF!</v>
      </c>
      <c r="H51" s="123" t="e">
        <f t="shared" si="14"/>
        <v>#REF!</v>
      </c>
      <c r="I51" s="123" t="e">
        <f t="shared" si="14"/>
        <v>#REF!</v>
      </c>
      <c r="J51" s="123" t="e">
        <f t="shared" si="14"/>
        <v>#REF!</v>
      </c>
      <c r="K51" s="123" t="e">
        <f t="shared" si="14"/>
        <v>#REF!</v>
      </c>
      <c r="L51" s="123" t="e">
        <f t="shared" si="14"/>
        <v>#REF!</v>
      </c>
      <c r="M51" s="123" t="e">
        <f t="shared" si="14"/>
        <v>#REF!</v>
      </c>
      <c r="N51" s="123" t="e">
        <f t="shared" si="14"/>
        <v>#REF!</v>
      </c>
      <c r="O51" s="7"/>
      <c r="P51" s="7"/>
      <c r="Q51" s="7"/>
      <c r="R51" s="7"/>
      <c r="S51" s="7"/>
      <c r="T51" s="7"/>
      <c r="U51" s="7"/>
      <c r="V51" s="7"/>
      <c r="W51" s="7"/>
      <c r="X51" s="7"/>
      <c r="Y51" s="7"/>
      <c r="Z51" s="7"/>
    </row>
    <row r="52" spans="1:26" ht="12.75" customHeight="1" x14ac:dyDescent="0.2">
      <c r="A52" s="112"/>
      <c r="B52" s="112" t="s">
        <v>189</v>
      </c>
      <c r="C52" s="123" t="e">
        <f t="shared" ref="C52:N52" si="15">C31-C10</f>
        <v>#REF!</v>
      </c>
      <c r="D52" s="123" t="e">
        <f t="shared" si="15"/>
        <v>#REF!</v>
      </c>
      <c r="E52" s="123" t="e">
        <f t="shared" si="15"/>
        <v>#REF!</v>
      </c>
      <c r="F52" s="123" t="e">
        <f t="shared" si="15"/>
        <v>#REF!</v>
      </c>
      <c r="G52" s="123" t="e">
        <f t="shared" si="15"/>
        <v>#REF!</v>
      </c>
      <c r="H52" s="123" t="e">
        <f t="shared" si="15"/>
        <v>#REF!</v>
      </c>
      <c r="I52" s="123" t="e">
        <f t="shared" si="15"/>
        <v>#REF!</v>
      </c>
      <c r="J52" s="123" t="e">
        <f t="shared" si="15"/>
        <v>#REF!</v>
      </c>
      <c r="K52" s="123" t="e">
        <f t="shared" si="15"/>
        <v>#REF!</v>
      </c>
      <c r="L52" s="123" t="e">
        <f t="shared" si="15"/>
        <v>#REF!</v>
      </c>
      <c r="M52" s="123" t="e">
        <f t="shared" si="15"/>
        <v>#REF!</v>
      </c>
      <c r="N52" s="123" t="e">
        <f t="shared" si="15"/>
        <v>#REF!</v>
      </c>
      <c r="O52" s="7"/>
      <c r="P52" s="7"/>
      <c r="Q52" s="7"/>
      <c r="R52" s="7"/>
      <c r="S52" s="7"/>
      <c r="T52" s="7"/>
      <c r="U52" s="7"/>
      <c r="V52" s="7"/>
      <c r="W52" s="7"/>
      <c r="X52" s="7"/>
      <c r="Y52" s="7"/>
      <c r="Z52" s="7"/>
    </row>
    <row r="53" spans="1:26" ht="12.75" customHeight="1" x14ac:dyDescent="0.2">
      <c r="A53" s="112"/>
      <c r="B53" s="112" t="s">
        <v>190</v>
      </c>
      <c r="C53" s="123" t="e">
        <f t="shared" ref="C53:N53" si="16">C32-C11</f>
        <v>#REF!</v>
      </c>
      <c r="D53" s="123" t="e">
        <f t="shared" si="16"/>
        <v>#REF!</v>
      </c>
      <c r="E53" s="123" t="e">
        <f t="shared" si="16"/>
        <v>#REF!</v>
      </c>
      <c r="F53" s="123" t="e">
        <f t="shared" si="16"/>
        <v>#REF!</v>
      </c>
      <c r="G53" s="123" t="e">
        <f t="shared" si="16"/>
        <v>#REF!</v>
      </c>
      <c r="H53" s="123" t="e">
        <f t="shared" si="16"/>
        <v>#REF!</v>
      </c>
      <c r="I53" s="123" t="e">
        <f t="shared" si="16"/>
        <v>#REF!</v>
      </c>
      <c r="J53" s="123" t="e">
        <f t="shared" si="16"/>
        <v>#REF!</v>
      </c>
      <c r="K53" s="123" t="e">
        <f t="shared" si="16"/>
        <v>#REF!</v>
      </c>
      <c r="L53" s="123" t="e">
        <f t="shared" si="16"/>
        <v>#REF!</v>
      </c>
      <c r="M53" s="123" t="e">
        <f t="shared" si="16"/>
        <v>#REF!</v>
      </c>
      <c r="N53" s="123" t="e">
        <f t="shared" si="16"/>
        <v>#REF!</v>
      </c>
      <c r="O53" s="7"/>
      <c r="P53" s="7"/>
      <c r="Q53" s="7"/>
      <c r="R53" s="7"/>
      <c r="S53" s="7"/>
      <c r="T53" s="7"/>
      <c r="U53" s="7"/>
      <c r="V53" s="7"/>
      <c r="W53" s="7"/>
      <c r="X53" s="7"/>
      <c r="Y53" s="7"/>
      <c r="Z53" s="7"/>
    </row>
    <row r="54" spans="1:26" ht="12.75" customHeight="1" x14ac:dyDescent="0.2">
      <c r="A54" s="112"/>
      <c r="B54" s="112" t="s">
        <v>191</v>
      </c>
      <c r="C54" s="123" t="e">
        <f t="shared" ref="C54:N54" si="17">C33-C12</f>
        <v>#REF!</v>
      </c>
      <c r="D54" s="123" t="e">
        <f t="shared" si="17"/>
        <v>#REF!</v>
      </c>
      <c r="E54" s="123" t="e">
        <f t="shared" si="17"/>
        <v>#REF!</v>
      </c>
      <c r="F54" s="123" t="e">
        <f t="shared" si="17"/>
        <v>#REF!</v>
      </c>
      <c r="G54" s="123" t="e">
        <f t="shared" si="17"/>
        <v>#REF!</v>
      </c>
      <c r="H54" s="123" t="e">
        <f t="shared" si="17"/>
        <v>#REF!</v>
      </c>
      <c r="I54" s="123" t="e">
        <f t="shared" si="17"/>
        <v>#REF!</v>
      </c>
      <c r="J54" s="123" t="e">
        <f t="shared" si="17"/>
        <v>#REF!</v>
      </c>
      <c r="K54" s="123" t="e">
        <f t="shared" si="17"/>
        <v>#REF!</v>
      </c>
      <c r="L54" s="123" t="e">
        <f t="shared" si="17"/>
        <v>#REF!</v>
      </c>
      <c r="M54" s="123" t="e">
        <f t="shared" si="17"/>
        <v>#REF!</v>
      </c>
      <c r="N54" s="123" t="e">
        <f t="shared" si="17"/>
        <v>#REF!</v>
      </c>
      <c r="O54" s="7"/>
      <c r="P54" s="7"/>
      <c r="Q54" s="7"/>
      <c r="R54" s="7"/>
      <c r="S54" s="7"/>
      <c r="T54" s="7"/>
      <c r="U54" s="7"/>
      <c r="V54" s="7"/>
      <c r="W54" s="7"/>
      <c r="X54" s="7"/>
      <c r="Y54" s="7"/>
      <c r="Z54" s="7"/>
    </row>
    <row r="55" spans="1:26" ht="12.75" customHeight="1" x14ac:dyDescent="0.2">
      <c r="A55" s="112" t="s">
        <v>192</v>
      </c>
      <c r="B55" s="112" t="s">
        <v>188</v>
      </c>
      <c r="C55" s="123" t="e">
        <f t="shared" ref="C55:N55" si="18">C34-C13</f>
        <v>#REF!</v>
      </c>
      <c r="D55" s="123" t="e">
        <f t="shared" si="18"/>
        <v>#REF!</v>
      </c>
      <c r="E55" s="123" t="e">
        <f t="shared" si="18"/>
        <v>#REF!</v>
      </c>
      <c r="F55" s="123" t="e">
        <f t="shared" si="18"/>
        <v>#REF!</v>
      </c>
      <c r="G55" s="123" t="e">
        <f t="shared" si="18"/>
        <v>#REF!</v>
      </c>
      <c r="H55" s="123" t="e">
        <f t="shared" si="18"/>
        <v>#REF!</v>
      </c>
      <c r="I55" s="123" t="e">
        <f t="shared" si="18"/>
        <v>#REF!</v>
      </c>
      <c r="J55" s="123" t="e">
        <f t="shared" si="18"/>
        <v>#REF!</v>
      </c>
      <c r="K55" s="123" t="e">
        <f t="shared" si="18"/>
        <v>#REF!</v>
      </c>
      <c r="L55" s="123" t="e">
        <f t="shared" si="18"/>
        <v>#REF!</v>
      </c>
      <c r="M55" s="123" t="e">
        <f t="shared" si="18"/>
        <v>#REF!</v>
      </c>
      <c r="N55" s="123" t="e">
        <f t="shared" si="18"/>
        <v>#REF!</v>
      </c>
      <c r="O55" s="7"/>
      <c r="P55" s="7"/>
      <c r="Q55" s="7"/>
      <c r="R55" s="7"/>
      <c r="S55" s="7"/>
      <c r="T55" s="7"/>
      <c r="U55" s="7"/>
      <c r="V55" s="7"/>
      <c r="W55" s="7"/>
      <c r="X55" s="7"/>
      <c r="Y55" s="7"/>
      <c r="Z55" s="7"/>
    </row>
    <row r="56" spans="1:26" ht="12.75" customHeight="1" x14ac:dyDescent="0.2">
      <c r="A56" s="112"/>
      <c r="B56" s="112" t="s">
        <v>189</v>
      </c>
      <c r="C56" s="123" t="e">
        <f t="shared" ref="C56:N56" si="19">C35-C14</f>
        <v>#REF!</v>
      </c>
      <c r="D56" s="123" t="e">
        <f t="shared" si="19"/>
        <v>#REF!</v>
      </c>
      <c r="E56" s="123" t="e">
        <f t="shared" si="19"/>
        <v>#REF!</v>
      </c>
      <c r="F56" s="123" t="e">
        <f t="shared" si="19"/>
        <v>#REF!</v>
      </c>
      <c r="G56" s="123" t="e">
        <f t="shared" si="19"/>
        <v>#REF!</v>
      </c>
      <c r="H56" s="123" t="e">
        <f t="shared" si="19"/>
        <v>#REF!</v>
      </c>
      <c r="I56" s="123" t="e">
        <f t="shared" si="19"/>
        <v>#REF!</v>
      </c>
      <c r="J56" s="123" t="e">
        <f t="shared" si="19"/>
        <v>#REF!</v>
      </c>
      <c r="K56" s="123" t="e">
        <f t="shared" si="19"/>
        <v>#REF!</v>
      </c>
      <c r="L56" s="123" t="e">
        <f t="shared" si="19"/>
        <v>#REF!</v>
      </c>
      <c r="M56" s="123" t="e">
        <f t="shared" si="19"/>
        <v>#REF!</v>
      </c>
      <c r="N56" s="123" t="e">
        <f t="shared" si="19"/>
        <v>#REF!</v>
      </c>
      <c r="O56" s="7"/>
      <c r="P56" s="7"/>
      <c r="Q56" s="7"/>
      <c r="R56" s="7"/>
      <c r="S56" s="7"/>
      <c r="T56" s="7"/>
      <c r="U56" s="7"/>
      <c r="V56" s="7"/>
      <c r="W56" s="7"/>
      <c r="X56" s="7"/>
      <c r="Y56" s="7"/>
      <c r="Z56" s="7"/>
    </row>
    <row r="57" spans="1:26" ht="12.75" customHeight="1" x14ac:dyDescent="0.2">
      <c r="A57" s="112"/>
      <c r="B57" s="112" t="s">
        <v>190</v>
      </c>
      <c r="C57" s="123" t="e">
        <f t="shared" ref="C57:N57" si="20">C36-C15</f>
        <v>#REF!</v>
      </c>
      <c r="D57" s="123" t="e">
        <f t="shared" si="20"/>
        <v>#REF!</v>
      </c>
      <c r="E57" s="123" t="e">
        <f t="shared" si="20"/>
        <v>#REF!</v>
      </c>
      <c r="F57" s="123" t="e">
        <f t="shared" si="20"/>
        <v>#REF!</v>
      </c>
      <c r="G57" s="123" t="e">
        <f t="shared" si="20"/>
        <v>#REF!</v>
      </c>
      <c r="H57" s="123" t="e">
        <f t="shared" si="20"/>
        <v>#REF!</v>
      </c>
      <c r="I57" s="123" t="e">
        <f t="shared" si="20"/>
        <v>#REF!</v>
      </c>
      <c r="J57" s="123" t="e">
        <f t="shared" si="20"/>
        <v>#REF!</v>
      </c>
      <c r="K57" s="123" t="e">
        <f t="shared" si="20"/>
        <v>#REF!</v>
      </c>
      <c r="L57" s="123" t="e">
        <f t="shared" si="20"/>
        <v>#REF!</v>
      </c>
      <c r="M57" s="123" t="e">
        <f t="shared" si="20"/>
        <v>#REF!</v>
      </c>
      <c r="N57" s="123" t="e">
        <f t="shared" si="20"/>
        <v>#REF!</v>
      </c>
      <c r="O57" s="7"/>
      <c r="P57" s="7"/>
      <c r="Q57" s="7"/>
      <c r="R57" s="7"/>
      <c r="S57" s="7"/>
      <c r="T57" s="7"/>
      <c r="U57" s="7"/>
      <c r="V57" s="7"/>
      <c r="W57" s="7"/>
      <c r="X57" s="7"/>
      <c r="Y57" s="7"/>
      <c r="Z57" s="7"/>
    </row>
    <row r="58" spans="1:26" ht="12.75" customHeight="1" x14ac:dyDescent="0.2">
      <c r="A58" s="112"/>
      <c r="B58" s="112" t="s">
        <v>191</v>
      </c>
      <c r="C58" s="123" t="e">
        <f t="shared" ref="C58:N58" si="21">C37-C16</f>
        <v>#REF!</v>
      </c>
      <c r="D58" s="123" t="e">
        <f t="shared" si="21"/>
        <v>#REF!</v>
      </c>
      <c r="E58" s="123" t="e">
        <f t="shared" si="21"/>
        <v>#REF!</v>
      </c>
      <c r="F58" s="123" t="e">
        <f t="shared" si="21"/>
        <v>#REF!</v>
      </c>
      <c r="G58" s="123" t="e">
        <f t="shared" si="21"/>
        <v>#REF!</v>
      </c>
      <c r="H58" s="123" t="e">
        <f t="shared" si="21"/>
        <v>#REF!</v>
      </c>
      <c r="I58" s="123" t="e">
        <f t="shared" si="21"/>
        <v>#REF!</v>
      </c>
      <c r="J58" s="123" t="e">
        <f t="shared" si="21"/>
        <v>#REF!</v>
      </c>
      <c r="K58" s="123" t="e">
        <f t="shared" si="21"/>
        <v>#REF!</v>
      </c>
      <c r="L58" s="123" t="e">
        <f t="shared" si="21"/>
        <v>#REF!</v>
      </c>
      <c r="M58" s="123" t="e">
        <f t="shared" si="21"/>
        <v>#REF!</v>
      </c>
      <c r="N58" s="123" t="e">
        <f t="shared" si="21"/>
        <v>#REF!</v>
      </c>
      <c r="O58" s="7"/>
      <c r="P58" s="7"/>
      <c r="Q58" s="7"/>
      <c r="R58" s="7"/>
      <c r="S58" s="7"/>
      <c r="T58" s="7"/>
      <c r="U58" s="7"/>
      <c r="V58" s="7"/>
      <c r="W58" s="7"/>
      <c r="X58" s="7"/>
      <c r="Y58" s="7"/>
      <c r="Z58" s="7"/>
    </row>
    <row r="59" spans="1:26" ht="12.75" customHeight="1" x14ac:dyDescent="0.2">
      <c r="A59" s="112" t="s">
        <v>193</v>
      </c>
      <c r="B59" s="112" t="s">
        <v>188</v>
      </c>
      <c r="C59" s="123" t="e">
        <f t="shared" ref="C59:N59" si="22">C38-C17</f>
        <v>#REF!</v>
      </c>
      <c r="D59" s="123" t="e">
        <f t="shared" si="22"/>
        <v>#REF!</v>
      </c>
      <c r="E59" s="123" t="e">
        <f t="shared" si="22"/>
        <v>#REF!</v>
      </c>
      <c r="F59" s="123" t="e">
        <f t="shared" si="22"/>
        <v>#REF!</v>
      </c>
      <c r="G59" s="123" t="e">
        <f t="shared" si="22"/>
        <v>#REF!</v>
      </c>
      <c r="H59" s="123" t="e">
        <f t="shared" si="22"/>
        <v>#REF!</v>
      </c>
      <c r="I59" s="123" t="e">
        <f t="shared" si="22"/>
        <v>#REF!</v>
      </c>
      <c r="J59" s="123" t="e">
        <f t="shared" si="22"/>
        <v>#REF!</v>
      </c>
      <c r="K59" s="123" t="e">
        <f t="shared" si="22"/>
        <v>#REF!</v>
      </c>
      <c r="L59" s="123" t="e">
        <f t="shared" si="22"/>
        <v>#REF!</v>
      </c>
      <c r="M59" s="123" t="e">
        <f t="shared" si="22"/>
        <v>#REF!</v>
      </c>
      <c r="N59" s="123" t="e">
        <f t="shared" si="22"/>
        <v>#REF!</v>
      </c>
      <c r="O59" s="7"/>
      <c r="P59" s="7"/>
      <c r="Q59" s="7"/>
      <c r="R59" s="7"/>
      <c r="S59" s="7"/>
      <c r="T59" s="7"/>
      <c r="U59" s="7"/>
      <c r="V59" s="7"/>
      <c r="W59" s="7"/>
      <c r="X59" s="7"/>
      <c r="Y59" s="7"/>
      <c r="Z59" s="7"/>
    </row>
    <row r="60" spans="1:26" ht="12.75" customHeight="1" x14ac:dyDescent="0.2">
      <c r="A60" s="112"/>
      <c r="B60" s="112" t="s">
        <v>189</v>
      </c>
      <c r="C60" s="123" t="e">
        <f t="shared" ref="C60:N60" si="23">C39-C18</f>
        <v>#REF!</v>
      </c>
      <c r="D60" s="123" t="e">
        <f t="shared" si="23"/>
        <v>#REF!</v>
      </c>
      <c r="E60" s="123" t="e">
        <f t="shared" si="23"/>
        <v>#REF!</v>
      </c>
      <c r="F60" s="123" t="e">
        <f t="shared" si="23"/>
        <v>#REF!</v>
      </c>
      <c r="G60" s="123" t="e">
        <f t="shared" si="23"/>
        <v>#REF!</v>
      </c>
      <c r="H60" s="123" t="e">
        <f t="shared" si="23"/>
        <v>#REF!</v>
      </c>
      <c r="I60" s="123" t="e">
        <f t="shared" si="23"/>
        <v>#REF!</v>
      </c>
      <c r="J60" s="123" t="e">
        <f t="shared" si="23"/>
        <v>#REF!</v>
      </c>
      <c r="K60" s="123" t="e">
        <f t="shared" si="23"/>
        <v>#REF!</v>
      </c>
      <c r="L60" s="123" t="e">
        <f t="shared" si="23"/>
        <v>#REF!</v>
      </c>
      <c r="M60" s="123" t="e">
        <f t="shared" si="23"/>
        <v>#REF!</v>
      </c>
      <c r="N60" s="123" t="e">
        <f t="shared" si="23"/>
        <v>#REF!</v>
      </c>
      <c r="O60" s="7"/>
      <c r="P60" s="7"/>
      <c r="Q60" s="7"/>
      <c r="R60" s="7"/>
      <c r="S60" s="7"/>
      <c r="T60" s="7"/>
      <c r="U60" s="7"/>
      <c r="V60" s="7"/>
      <c r="W60" s="7"/>
      <c r="X60" s="7"/>
      <c r="Y60" s="7"/>
      <c r="Z60" s="7"/>
    </row>
    <row r="61" spans="1:26" ht="12.75" customHeight="1" x14ac:dyDescent="0.2">
      <c r="A61" s="112"/>
      <c r="B61" s="112" t="s">
        <v>190</v>
      </c>
      <c r="C61" s="123" t="e">
        <f t="shared" ref="C61:N61" si="24">C40-C19</f>
        <v>#REF!</v>
      </c>
      <c r="D61" s="123" t="e">
        <f t="shared" si="24"/>
        <v>#REF!</v>
      </c>
      <c r="E61" s="123" t="e">
        <f t="shared" si="24"/>
        <v>#REF!</v>
      </c>
      <c r="F61" s="123" t="e">
        <f t="shared" si="24"/>
        <v>#REF!</v>
      </c>
      <c r="G61" s="123" t="e">
        <f t="shared" si="24"/>
        <v>#REF!</v>
      </c>
      <c r="H61" s="123" t="e">
        <f t="shared" si="24"/>
        <v>#REF!</v>
      </c>
      <c r="I61" s="123" t="e">
        <f t="shared" si="24"/>
        <v>#REF!</v>
      </c>
      <c r="J61" s="123" t="e">
        <f t="shared" si="24"/>
        <v>#REF!</v>
      </c>
      <c r="K61" s="123" t="e">
        <f t="shared" si="24"/>
        <v>#REF!</v>
      </c>
      <c r="L61" s="123" t="e">
        <f t="shared" si="24"/>
        <v>#REF!</v>
      </c>
      <c r="M61" s="123" t="e">
        <f t="shared" si="24"/>
        <v>#REF!</v>
      </c>
      <c r="N61" s="123" t="e">
        <f t="shared" si="24"/>
        <v>#REF!</v>
      </c>
      <c r="O61" s="7"/>
      <c r="P61" s="7"/>
      <c r="Q61" s="7"/>
      <c r="R61" s="7"/>
      <c r="S61" s="7"/>
      <c r="T61" s="7"/>
      <c r="U61" s="7"/>
      <c r="V61" s="7"/>
      <c r="W61" s="7"/>
      <c r="X61" s="7"/>
      <c r="Y61" s="7"/>
      <c r="Z61" s="7"/>
    </row>
    <row r="62" spans="1:26" ht="12.75" customHeight="1" x14ac:dyDescent="0.2">
      <c r="A62" s="112"/>
      <c r="B62" s="112" t="s">
        <v>191</v>
      </c>
      <c r="C62" s="123" t="e">
        <f t="shared" ref="C62:N62" si="25">C41-C20</f>
        <v>#REF!</v>
      </c>
      <c r="D62" s="123" t="e">
        <f t="shared" si="25"/>
        <v>#REF!</v>
      </c>
      <c r="E62" s="123" t="e">
        <f t="shared" si="25"/>
        <v>#REF!</v>
      </c>
      <c r="F62" s="123" t="e">
        <f t="shared" si="25"/>
        <v>#REF!</v>
      </c>
      <c r="G62" s="123" t="e">
        <f t="shared" si="25"/>
        <v>#REF!</v>
      </c>
      <c r="H62" s="123" t="e">
        <f t="shared" si="25"/>
        <v>#REF!</v>
      </c>
      <c r="I62" s="123" t="e">
        <f t="shared" si="25"/>
        <v>#REF!</v>
      </c>
      <c r="J62" s="123" t="e">
        <f t="shared" si="25"/>
        <v>#REF!</v>
      </c>
      <c r="K62" s="123" t="e">
        <f t="shared" si="25"/>
        <v>#REF!</v>
      </c>
      <c r="L62" s="123" t="e">
        <f t="shared" si="25"/>
        <v>#REF!</v>
      </c>
      <c r="M62" s="123" t="e">
        <f t="shared" si="25"/>
        <v>#REF!</v>
      </c>
      <c r="N62" s="123" t="e">
        <f t="shared" si="25"/>
        <v>#REF!</v>
      </c>
      <c r="O62" s="7"/>
      <c r="P62" s="7"/>
      <c r="Q62" s="7"/>
      <c r="R62" s="7"/>
      <c r="S62" s="7"/>
      <c r="T62" s="7"/>
      <c r="U62" s="7"/>
      <c r="V62" s="7"/>
      <c r="W62" s="7"/>
      <c r="X62" s="7"/>
      <c r="Y62" s="7"/>
      <c r="Z62" s="7"/>
    </row>
    <row r="63" spans="1:26" ht="12.75" customHeight="1" x14ac:dyDescent="0.2">
      <c r="A63" s="112" t="s">
        <v>174</v>
      </c>
      <c r="B63" s="112" t="s">
        <v>188</v>
      </c>
      <c r="C63" s="123" t="e">
        <f t="shared" ref="C63:N63" si="26">C42-C21</f>
        <v>#REF!</v>
      </c>
      <c r="D63" s="123" t="e">
        <f t="shared" si="26"/>
        <v>#REF!</v>
      </c>
      <c r="E63" s="123" t="e">
        <f t="shared" si="26"/>
        <v>#REF!</v>
      </c>
      <c r="F63" s="123" t="e">
        <f t="shared" si="26"/>
        <v>#REF!</v>
      </c>
      <c r="G63" s="123" t="e">
        <f t="shared" si="26"/>
        <v>#REF!</v>
      </c>
      <c r="H63" s="123" t="e">
        <f t="shared" si="26"/>
        <v>#REF!</v>
      </c>
      <c r="I63" s="123" t="e">
        <f t="shared" si="26"/>
        <v>#REF!</v>
      </c>
      <c r="J63" s="123" t="e">
        <f t="shared" si="26"/>
        <v>#REF!</v>
      </c>
      <c r="K63" s="123" t="e">
        <f t="shared" si="26"/>
        <v>#REF!</v>
      </c>
      <c r="L63" s="123" t="e">
        <f t="shared" si="26"/>
        <v>#REF!</v>
      </c>
      <c r="M63" s="123" t="e">
        <f t="shared" si="26"/>
        <v>#REF!</v>
      </c>
      <c r="N63" s="123" t="e">
        <f t="shared" si="26"/>
        <v>#REF!</v>
      </c>
      <c r="O63" s="7"/>
      <c r="P63" s="7"/>
      <c r="Q63" s="7"/>
      <c r="R63" s="7"/>
      <c r="S63" s="7"/>
      <c r="T63" s="7"/>
      <c r="U63" s="7"/>
      <c r="V63" s="7"/>
      <c r="W63" s="7"/>
      <c r="X63" s="7"/>
      <c r="Y63" s="7"/>
      <c r="Z63" s="7"/>
    </row>
    <row r="64" spans="1:26" ht="12.75" customHeight="1" x14ac:dyDescent="0.2">
      <c r="A64" s="112"/>
      <c r="B64" s="112" t="s">
        <v>189</v>
      </c>
      <c r="C64" s="123" t="e">
        <f t="shared" ref="C64:N64" si="27">C43-C22</f>
        <v>#REF!</v>
      </c>
      <c r="D64" s="123" t="e">
        <f t="shared" si="27"/>
        <v>#REF!</v>
      </c>
      <c r="E64" s="123" t="e">
        <f t="shared" si="27"/>
        <v>#REF!</v>
      </c>
      <c r="F64" s="123" t="e">
        <f t="shared" si="27"/>
        <v>#REF!</v>
      </c>
      <c r="G64" s="123" t="e">
        <f t="shared" si="27"/>
        <v>#REF!</v>
      </c>
      <c r="H64" s="123" t="e">
        <f t="shared" si="27"/>
        <v>#REF!</v>
      </c>
      <c r="I64" s="123" t="e">
        <f t="shared" si="27"/>
        <v>#REF!</v>
      </c>
      <c r="J64" s="123" t="e">
        <f t="shared" si="27"/>
        <v>#REF!</v>
      </c>
      <c r="K64" s="123" t="e">
        <f t="shared" si="27"/>
        <v>#REF!</v>
      </c>
      <c r="L64" s="123" t="e">
        <f t="shared" si="27"/>
        <v>#REF!</v>
      </c>
      <c r="M64" s="123" t="e">
        <f t="shared" si="27"/>
        <v>#REF!</v>
      </c>
      <c r="N64" s="123" t="e">
        <f t="shared" si="27"/>
        <v>#REF!</v>
      </c>
      <c r="O64" s="7"/>
      <c r="P64" s="7"/>
      <c r="Q64" s="7"/>
      <c r="R64" s="7"/>
      <c r="S64" s="7"/>
      <c r="T64" s="7"/>
      <c r="U64" s="7"/>
      <c r="V64" s="7"/>
      <c r="W64" s="7"/>
      <c r="X64" s="7"/>
      <c r="Y64" s="7"/>
      <c r="Z64" s="7"/>
    </row>
    <row r="65" spans="1:26" ht="12.75" customHeight="1" x14ac:dyDescent="0.2">
      <c r="A65" s="112"/>
      <c r="B65" s="112" t="s">
        <v>190</v>
      </c>
      <c r="C65" s="123" t="e">
        <f t="shared" ref="C65:N65" si="28">C44-C23</f>
        <v>#REF!</v>
      </c>
      <c r="D65" s="123" t="e">
        <f t="shared" si="28"/>
        <v>#REF!</v>
      </c>
      <c r="E65" s="123" t="e">
        <f t="shared" si="28"/>
        <v>#REF!</v>
      </c>
      <c r="F65" s="123" t="e">
        <f t="shared" si="28"/>
        <v>#REF!</v>
      </c>
      <c r="G65" s="123" t="e">
        <f t="shared" si="28"/>
        <v>#REF!</v>
      </c>
      <c r="H65" s="123" t="e">
        <f t="shared" si="28"/>
        <v>#REF!</v>
      </c>
      <c r="I65" s="123" t="e">
        <f t="shared" si="28"/>
        <v>#REF!</v>
      </c>
      <c r="J65" s="123" t="e">
        <f t="shared" si="28"/>
        <v>#REF!</v>
      </c>
      <c r="K65" s="123" t="e">
        <f t="shared" si="28"/>
        <v>#REF!</v>
      </c>
      <c r="L65" s="123" t="e">
        <f t="shared" si="28"/>
        <v>#REF!</v>
      </c>
      <c r="M65" s="123" t="e">
        <f t="shared" si="28"/>
        <v>#REF!</v>
      </c>
      <c r="N65" s="123" t="e">
        <f t="shared" si="28"/>
        <v>#REF!</v>
      </c>
      <c r="O65" s="7"/>
      <c r="P65" s="7"/>
      <c r="Q65" s="7"/>
      <c r="R65" s="7"/>
      <c r="S65" s="7"/>
      <c r="T65" s="7"/>
      <c r="U65" s="7"/>
      <c r="V65" s="7"/>
      <c r="W65" s="7"/>
      <c r="X65" s="7"/>
      <c r="Y65" s="7"/>
      <c r="Z65" s="7"/>
    </row>
    <row r="66" spans="1:26" ht="12.75" customHeight="1" x14ac:dyDescent="0.2">
      <c r="A66" s="7"/>
      <c r="B66" s="7" t="s">
        <v>191</v>
      </c>
      <c r="C66" s="123" t="e">
        <f t="shared" ref="C66:N66" si="29">C45-C24</f>
        <v>#REF!</v>
      </c>
      <c r="D66" s="123" t="e">
        <f t="shared" si="29"/>
        <v>#REF!</v>
      </c>
      <c r="E66" s="123" t="e">
        <f t="shared" si="29"/>
        <v>#REF!</v>
      </c>
      <c r="F66" s="123" t="e">
        <f t="shared" si="29"/>
        <v>#REF!</v>
      </c>
      <c r="G66" s="123" t="e">
        <f t="shared" si="29"/>
        <v>#REF!</v>
      </c>
      <c r="H66" s="123" t="e">
        <f t="shared" si="29"/>
        <v>#REF!</v>
      </c>
      <c r="I66" s="123" t="e">
        <f t="shared" si="29"/>
        <v>#REF!</v>
      </c>
      <c r="J66" s="123" t="e">
        <f t="shared" si="29"/>
        <v>#REF!</v>
      </c>
      <c r="K66" s="123" t="e">
        <f t="shared" si="29"/>
        <v>#REF!</v>
      </c>
      <c r="L66" s="123" t="e">
        <f t="shared" si="29"/>
        <v>#REF!</v>
      </c>
      <c r="M66" s="123" t="e">
        <f t="shared" si="29"/>
        <v>#REF!</v>
      </c>
      <c r="N66" s="123" t="e">
        <f t="shared" si="29"/>
        <v>#REF!</v>
      </c>
      <c r="O66" s="7"/>
      <c r="P66" s="7"/>
      <c r="Q66" s="7"/>
      <c r="R66" s="7"/>
      <c r="S66" s="7"/>
      <c r="T66" s="7"/>
      <c r="U66" s="7"/>
      <c r="V66" s="7"/>
      <c r="W66" s="7"/>
      <c r="X66" s="7"/>
      <c r="Y66" s="7"/>
      <c r="Z66" s="7"/>
    </row>
    <row r="67" spans="1:26" ht="189" customHeight="1" x14ac:dyDescent="0.2">
      <c r="A67" s="190" t="s">
        <v>205</v>
      </c>
      <c r="B67" s="191"/>
      <c r="C67" s="191"/>
      <c r="D67" s="191"/>
      <c r="E67" s="191"/>
      <c r="F67" s="191"/>
      <c r="G67" s="191"/>
      <c r="H67" s="191"/>
      <c r="I67" s="191"/>
      <c r="J67" s="192"/>
      <c r="K67" s="124"/>
      <c r="L67" s="124"/>
      <c r="M67" s="124"/>
      <c r="N67" s="124"/>
      <c r="O67" s="7"/>
      <c r="P67" s="7"/>
      <c r="Q67" s="7"/>
      <c r="R67" s="7"/>
      <c r="S67" s="7"/>
      <c r="T67" s="7"/>
      <c r="U67" s="7"/>
      <c r="V67" s="7"/>
      <c r="W67" s="7"/>
      <c r="X67" s="7"/>
      <c r="Y67" s="7"/>
      <c r="Z67" s="7"/>
    </row>
    <row r="68" spans="1:26" ht="24" customHeight="1" x14ac:dyDescent="0.2">
      <c r="A68" s="187" t="s">
        <v>206</v>
      </c>
      <c r="B68" s="188"/>
      <c r="C68" s="188"/>
      <c r="D68" s="188"/>
      <c r="E68" s="188"/>
      <c r="F68" s="188"/>
      <c r="G68" s="188"/>
      <c r="H68" s="188"/>
      <c r="I68" s="188"/>
      <c r="J68" s="189"/>
      <c r="K68" s="124"/>
      <c r="L68" s="124"/>
      <c r="M68" s="124"/>
      <c r="N68" s="124"/>
      <c r="O68" s="7"/>
      <c r="P68" s="7"/>
      <c r="Q68" s="7"/>
      <c r="R68" s="7"/>
      <c r="S68" s="7"/>
      <c r="T68" s="7"/>
      <c r="U68" s="7"/>
      <c r="V68" s="7"/>
      <c r="W68" s="7"/>
      <c r="X68" s="7"/>
      <c r="Y68" s="7"/>
      <c r="Z68" s="7"/>
    </row>
    <row r="69" spans="1:26" ht="24" customHeight="1" x14ac:dyDescent="0.2">
      <c r="A69" s="187" t="s">
        <v>207</v>
      </c>
      <c r="B69" s="188"/>
      <c r="C69" s="188"/>
      <c r="D69" s="188"/>
      <c r="E69" s="188"/>
      <c r="F69" s="188"/>
      <c r="G69" s="188"/>
      <c r="H69" s="188"/>
      <c r="I69" s="188"/>
      <c r="J69" s="189"/>
      <c r="K69" s="124"/>
      <c r="L69" s="124"/>
      <c r="M69" s="124"/>
      <c r="N69" s="124"/>
      <c r="O69" s="7"/>
      <c r="P69" s="7"/>
      <c r="Q69" s="7"/>
      <c r="R69" s="7"/>
      <c r="S69" s="7"/>
      <c r="T69" s="7"/>
      <c r="U69" s="7"/>
      <c r="V69" s="7"/>
      <c r="W69" s="7"/>
      <c r="X69" s="7"/>
      <c r="Y69" s="7"/>
      <c r="Z69" s="7"/>
    </row>
    <row r="70" spans="1:26" ht="27.75" customHeight="1" x14ac:dyDescent="0.2">
      <c r="A70" s="187"/>
      <c r="B70" s="188"/>
      <c r="C70" s="188"/>
      <c r="D70" s="188"/>
      <c r="E70" s="188"/>
      <c r="F70" s="188"/>
      <c r="G70" s="188"/>
      <c r="H70" s="188"/>
      <c r="I70" s="188"/>
      <c r="J70" s="189"/>
      <c r="K70" s="124"/>
      <c r="L70" s="124"/>
      <c r="M70" s="124"/>
      <c r="N70" s="124"/>
      <c r="O70" s="7"/>
      <c r="P70" s="7"/>
      <c r="Q70" s="7"/>
      <c r="R70" s="7"/>
      <c r="S70" s="7"/>
      <c r="T70" s="7"/>
      <c r="U70" s="7"/>
      <c r="V70" s="7"/>
      <c r="W70" s="7"/>
      <c r="X70" s="7"/>
      <c r="Y70" s="7"/>
      <c r="Z70" s="7"/>
    </row>
    <row r="71" spans="1:26" ht="28.5" customHeight="1" x14ac:dyDescent="0.2">
      <c r="A71" s="117" t="s">
        <v>174</v>
      </c>
      <c r="B71" s="110"/>
      <c r="C71" s="111" t="s">
        <v>175</v>
      </c>
      <c r="D71" s="111" t="s">
        <v>176</v>
      </c>
      <c r="E71" s="111" t="s">
        <v>177</v>
      </c>
      <c r="F71" s="111" t="s">
        <v>178</v>
      </c>
      <c r="G71" s="111" t="s">
        <v>179</v>
      </c>
      <c r="H71" s="111" t="s">
        <v>180</v>
      </c>
      <c r="I71" s="111" t="s">
        <v>181</v>
      </c>
      <c r="J71" s="111" t="s">
        <v>182</v>
      </c>
      <c r="K71" s="111" t="s">
        <v>183</v>
      </c>
      <c r="L71" s="111" t="s">
        <v>184</v>
      </c>
      <c r="M71" s="111" t="s">
        <v>185</v>
      </c>
      <c r="N71" s="111" t="s">
        <v>186</v>
      </c>
      <c r="O71" s="7"/>
      <c r="P71" s="7"/>
      <c r="Q71" s="7"/>
      <c r="R71" s="7"/>
      <c r="S71" s="7"/>
      <c r="T71" s="7"/>
      <c r="U71" s="7"/>
      <c r="V71" s="7"/>
      <c r="W71" s="7"/>
      <c r="X71" s="7"/>
      <c r="Y71" s="7"/>
      <c r="Z71" s="7"/>
    </row>
    <row r="72" spans="1:26" ht="12.75" customHeight="1" x14ac:dyDescent="0.2">
      <c r="A72" s="125" t="s">
        <v>187</v>
      </c>
      <c r="B72" s="126" t="s">
        <v>188</v>
      </c>
      <c r="C72" s="127" t="e">
        <f t="shared" ref="C72:N72" si="30">(C51/C9)*100</f>
        <v>#REF!</v>
      </c>
      <c r="D72" s="127" t="e">
        <f t="shared" si="30"/>
        <v>#REF!</v>
      </c>
      <c r="E72" s="127" t="e">
        <f t="shared" si="30"/>
        <v>#REF!</v>
      </c>
      <c r="F72" s="127" t="e">
        <f t="shared" si="30"/>
        <v>#REF!</v>
      </c>
      <c r="G72" s="127" t="e">
        <f t="shared" si="30"/>
        <v>#REF!</v>
      </c>
      <c r="H72" s="127" t="e">
        <f t="shared" si="30"/>
        <v>#REF!</v>
      </c>
      <c r="I72" s="127" t="e">
        <f t="shared" si="30"/>
        <v>#REF!</v>
      </c>
      <c r="J72" s="127" t="e">
        <f t="shared" si="30"/>
        <v>#REF!</v>
      </c>
      <c r="K72" s="127" t="e">
        <f t="shared" si="30"/>
        <v>#REF!</v>
      </c>
      <c r="L72" s="127" t="e">
        <f t="shared" si="30"/>
        <v>#REF!</v>
      </c>
      <c r="M72" s="127" t="e">
        <f t="shared" si="30"/>
        <v>#REF!</v>
      </c>
      <c r="N72" s="127" t="e">
        <f t="shared" si="30"/>
        <v>#REF!</v>
      </c>
      <c r="O72" s="7"/>
      <c r="P72" s="7"/>
      <c r="Q72" s="7"/>
      <c r="R72" s="7"/>
      <c r="S72" s="7"/>
      <c r="T72" s="7"/>
      <c r="U72" s="7"/>
      <c r="V72" s="7"/>
      <c r="W72" s="7"/>
      <c r="X72" s="7"/>
      <c r="Y72" s="7"/>
      <c r="Z72" s="7"/>
    </row>
    <row r="73" spans="1:26" ht="12.75" customHeight="1" x14ac:dyDescent="0.2">
      <c r="A73" s="125"/>
      <c r="B73" s="126" t="s">
        <v>189</v>
      </c>
      <c r="C73" s="127" t="e">
        <f t="shared" ref="C73:N73" si="31">(C52/C10)*100</f>
        <v>#REF!</v>
      </c>
      <c r="D73" s="127" t="e">
        <f t="shared" si="31"/>
        <v>#REF!</v>
      </c>
      <c r="E73" s="127" t="e">
        <f t="shared" si="31"/>
        <v>#REF!</v>
      </c>
      <c r="F73" s="127" t="e">
        <f t="shared" si="31"/>
        <v>#REF!</v>
      </c>
      <c r="G73" s="127" t="e">
        <f t="shared" si="31"/>
        <v>#REF!</v>
      </c>
      <c r="H73" s="127" t="e">
        <f t="shared" si="31"/>
        <v>#REF!</v>
      </c>
      <c r="I73" s="127" t="e">
        <f t="shared" si="31"/>
        <v>#REF!</v>
      </c>
      <c r="J73" s="127" t="e">
        <f t="shared" si="31"/>
        <v>#REF!</v>
      </c>
      <c r="K73" s="127" t="e">
        <f t="shared" si="31"/>
        <v>#REF!</v>
      </c>
      <c r="L73" s="127" t="e">
        <f t="shared" si="31"/>
        <v>#REF!</v>
      </c>
      <c r="M73" s="127" t="e">
        <f t="shared" si="31"/>
        <v>#REF!</v>
      </c>
      <c r="N73" s="127" t="e">
        <f t="shared" si="31"/>
        <v>#REF!</v>
      </c>
      <c r="O73" s="7"/>
      <c r="P73" s="7"/>
      <c r="Q73" s="7"/>
      <c r="R73" s="7"/>
      <c r="S73" s="7"/>
      <c r="T73" s="7"/>
      <c r="U73" s="7"/>
      <c r="V73" s="7"/>
      <c r="W73" s="7"/>
      <c r="X73" s="7"/>
      <c r="Y73" s="7"/>
      <c r="Z73" s="7"/>
    </row>
    <row r="74" spans="1:26" ht="12.75" customHeight="1" x14ac:dyDescent="0.2">
      <c r="A74" s="125"/>
      <c r="B74" s="126" t="s">
        <v>190</v>
      </c>
      <c r="C74" s="127" t="e">
        <f t="shared" ref="C74:N74" si="32">(C53/C11)*100</f>
        <v>#REF!</v>
      </c>
      <c r="D74" s="127" t="e">
        <f t="shared" si="32"/>
        <v>#REF!</v>
      </c>
      <c r="E74" s="127" t="e">
        <f t="shared" si="32"/>
        <v>#REF!</v>
      </c>
      <c r="F74" s="127" t="e">
        <f t="shared" si="32"/>
        <v>#REF!</v>
      </c>
      <c r="G74" s="127" t="e">
        <f t="shared" si="32"/>
        <v>#REF!</v>
      </c>
      <c r="H74" s="127" t="e">
        <f t="shared" si="32"/>
        <v>#REF!</v>
      </c>
      <c r="I74" s="127" t="e">
        <f t="shared" si="32"/>
        <v>#REF!</v>
      </c>
      <c r="J74" s="127" t="e">
        <f t="shared" si="32"/>
        <v>#REF!</v>
      </c>
      <c r="K74" s="127" t="e">
        <f t="shared" si="32"/>
        <v>#REF!</v>
      </c>
      <c r="L74" s="127" t="e">
        <f t="shared" si="32"/>
        <v>#REF!</v>
      </c>
      <c r="M74" s="127" t="e">
        <f t="shared" si="32"/>
        <v>#REF!</v>
      </c>
      <c r="N74" s="127" t="e">
        <f t="shared" si="32"/>
        <v>#REF!</v>
      </c>
      <c r="O74" s="7"/>
      <c r="P74" s="7"/>
      <c r="Q74" s="7"/>
      <c r="R74" s="7"/>
      <c r="S74" s="7"/>
      <c r="T74" s="7"/>
      <c r="U74" s="7"/>
      <c r="V74" s="7"/>
      <c r="W74" s="7"/>
      <c r="X74" s="7"/>
      <c r="Y74" s="7"/>
      <c r="Z74" s="7"/>
    </row>
    <row r="75" spans="1:26" ht="12.75" customHeight="1" x14ac:dyDescent="0.2">
      <c r="A75" s="125"/>
      <c r="B75" s="126" t="s">
        <v>191</v>
      </c>
      <c r="C75" s="127" t="e">
        <f t="shared" ref="C75:N75" si="33">(C54/C12)*100</f>
        <v>#REF!</v>
      </c>
      <c r="D75" s="127" t="e">
        <f t="shared" si="33"/>
        <v>#REF!</v>
      </c>
      <c r="E75" s="127" t="e">
        <f t="shared" si="33"/>
        <v>#REF!</v>
      </c>
      <c r="F75" s="127" t="e">
        <f t="shared" si="33"/>
        <v>#REF!</v>
      </c>
      <c r="G75" s="127" t="e">
        <f t="shared" si="33"/>
        <v>#REF!</v>
      </c>
      <c r="H75" s="127" t="e">
        <f t="shared" si="33"/>
        <v>#REF!</v>
      </c>
      <c r="I75" s="127" t="e">
        <f t="shared" si="33"/>
        <v>#REF!</v>
      </c>
      <c r="J75" s="127" t="e">
        <f t="shared" si="33"/>
        <v>#REF!</v>
      </c>
      <c r="K75" s="127" t="e">
        <f t="shared" si="33"/>
        <v>#REF!</v>
      </c>
      <c r="L75" s="127" t="e">
        <f t="shared" si="33"/>
        <v>#REF!</v>
      </c>
      <c r="M75" s="127" t="e">
        <f t="shared" si="33"/>
        <v>#REF!</v>
      </c>
      <c r="N75" s="127" t="e">
        <f t="shared" si="33"/>
        <v>#REF!</v>
      </c>
      <c r="O75" s="7"/>
      <c r="P75" s="7"/>
      <c r="Q75" s="7"/>
      <c r="R75" s="7"/>
      <c r="S75" s="7"/>
      <c r="T75" s="7"/>
      <c r="U75" s="7"/>
      <c r="V75" s="7"/>
      <c r="W75" s="7"/>
      <c r="X75" s="7"/>
      <c r="Y75" s="7"/>
      <c r="Z75" s="7"/>
    </row>
    <row r="76" spans="1:26" ht="12.75" customHeight="1" x14ac:dyDescent="0.2">
      <c r="A76" s="125" t="s">
        <v>192</v>
      </c>
      <c r="B76" s="126" t="s">
        <v>188</v>
      </c>
      <c r="C76" s="127" t="e">
        <f t="shared" ref="C76:N76" si="34">(C55/C13)*100</f>
        <v>#REF!</v>
      </c>
      <c r="D76" s="127" t="e">
        <f t="shared" si="34"/>
        <v>#REF!</v>
      </c>
      <c r="E76" s="127" t="e">
        <f t="shared" si="34"/>
        <v>#REF!</v>
      </c>
      <c r="F76" s="127" t="e">
        <f t="shared" si="34"/>
        <v>#REF!</v>
      </c>
      <c r="G76" s="127" t="e">
        <f t="shared" si="34"/>
        <v>#REF!</v>
      </c>
      <c r="H76" s="127" t="e">
        <f t="shared" si="34"/>
        <v>#REF!</v>
      </c>
      <c r="I76" s="127" t="e">
        <f t="shared" si="34"/>
        <v>#REF!</v>
      </c>
      <c r="J76" s="127" t="e">
        <f t="shared" si="34"/>
        <v>#REF!</v>
      </c>
      <c r="K76" s="127" t="e">
        <f t="shared" si="34"/>
        <v>#REF!</v>
      </c>
      <c r="L76" s="127" t="e">
        <f t="shared" si="34"/>
        <v>#REF!</v>
      </c>
      <c r="M76" s="127" t="e">
        <f t="shared" si="34"/>
        <v>#REF!</v>
      </c>
      <c r="N76" s="127" t="e">
        <f t="shared" si="34"/>
        <v>#REF!</v>
      </c>
      <c r="O76" s="7"/>
      <c r="P76" s="7"/>
      <c r="Q76" s="7"/>
      <c r="R76" s="7"/>
      <c r="S76" s="7"/>
      <c r="T76" s="7"/>
      <c r="U76" s="7"/>
      <c r="V76" s="7"/>
      <c r="W76" s="7"/>
      <c r="X76" s="7"/>
      <c r="Y76" s="7"/>
      <c r="Z76" s="7"/>
    </row>
    <row r="77" spans="1:26" ht="12.75" customHeight="1" x14ac:dyDescent="0.2">
      <c r="A77" s="125"/>
      <c r="B77" s="126" t="s">
        <v>189</v>
      </c>
      <c r="C77" s="127" t="e">
        <f t="shared" ref="C77:N77" si="35">(C56/C14)*100</f>
        <v>#REF!</v>
      </c>
      <c r="D77" s="127" t="e">
        <f t="shared" si="35"/>
        <v>#REF!</v>
      </c>
      <c r="E77" s="127" t="e">
        <f t="shared" si="35"/>
        <v>#REF!</v>
      </c>
      <c r="F77" s="127" t="e">
        <f t="shared" si="35"/>
        <v>#REF!</v>
      </c>
      <c r="G77" s="127" t="e">
        <f t="shared" si="35"/>
        <v>#REF!</v>
      </c>
      <c r="H77" s="127" t="e">
        <f t="shared" si="35"/>
        <v>#REF!</v>
      </c>
      <c r="I77" s="127" t="e">
        <f t="shared" si="35"/>
        <v>#REF!</v>
      </c>
      <c r="J77" s="127" t="e">
        <f t="shared" si="35"/>
        <v>#REF!</v>
      </c>
      <c r="K77" s="127" t="e">
        <f t="shared" si="35"/>
        <v>#REF!</v>
      </c>
      <c r="L77" s="127" t="e">
        <f t="shared" si="35"/>
        <v>#REF!</v>
      </c>
      <c r="M77" s="127" t="e">
        <f t="shared" si="35"/>
        <v>#REF!</v>
      </c>
      <c r="N77" s="127" t="e">
        <f t="shared" si="35"/>
        <v>#REF!</v>
      </c>
      <c r="O77" s="7"/>
      <c r="P77" s="7"/>
      <c r="Q77" s="7"/>
      <c r="R77" s="7"/>
      <c r="S77" s="7"/>
      <c r="T77" s="7"/>
      <c r="U77" s="7"/>
      <c r="V77" s="7"/>
      <c r="W77" s="7"/>
      <c r="X77" s="7"/>
      <c r="Y77" s="7"/>
      <c r="Z77" s="7"/>
    </row>
    <row r="78" spans="1:26" ht="12.75" customHeight="1" x14ac:dyDescent="0.2">
      <c r="A78" s="125"/>
      <c r="B78" s="126" t="s">
        <v>190</v>
      </c>
      <c r="C78" s="127" t="e">
        <f t="shared" ref="C78:N78" si="36">(C57/C15)*100</f>
        <v>#REF!</v>
      </c>
      <c r="D78" s="127" t="e">
        <f t="shared" si="36"/>
        <v>#REF!</v>
      </c>
      <c r="E78" s="127" t="e">
        <f t="shared" si="36"/>
        <v>#REF!</v>
      </c>
      <c r="F78" s="127" t="e">
        <f t="shared" si="36"/>
        <v>#REF!</v>
      </c>
      <c r="G78" s="127" t="e">
        <f t="shared" si="36"/>
        <v>#REF!</v>
      </c>
      <c r="H78" s="127" t="e">
        <f t="shared" si="36"/>
        <v>#REF!</v>
      </c>
      <c r="I78" s="127" t="e">
        <f t="shared" si="36"/>
        <v>#REF!</v>
      </c>
      <c r="J78" s="127" t="e">
        <f t="shared" si="36"/>
        <v>#REF!</v>
      </c>
      <c r="K78" s="127" t="e">
        <f t="shared" si="36"/>
        <v>#REF!</v>
      </c>
      <c r="L78" s="127" t="e">
        <f t="shared" si="36"/>
        <v>#REF!</v>
      </c>
      <c r="M78" s="127" t="e">
        <f t="shared" si="36"/>
        <v>#REF!</v>
      </c>
      <c r="N78" s="127" t="e">
        <f t="shared" si="36"/>
        <v>#REF!</v>
      </c>
      <c r="O78" s="7"/>
      <c r="P78" s="7"/>
      <c r="Q78" s="7"/>
      <c r="R78" s="7"/>
      <c r="S78" s="7"/>
      <c r="T78" s="7"/>
      <c r="U78" s="7"/>
      <c r="V78" s="7"/>
      <c r="W78" s="7"/>
      <c r="X78" s="7"/>
      <c r="Y78" s="7"/>
      <c r="Z78" s="7"/>
    </row>
    <row r="79" spans="1:26" ht="12.75" customHeight="1" x14ac:dyDescent="0.2">
      <c r="A79" s="125"/>
      <c r="B79" s="126" t="s">
        <v>191</v>
      </c>
      <c r="C79" s="127" t="e">
        <f t="shared" ref="C79:N79" si="37">(C58/C16)*100</f>
        <v>#REF!</v>
      </c>
      <c r="D79" s="127" t="e">
        <f t="shared" si="37"/>
        <v>#REF!</v>
      </c>
      <c r="E79" s="127" t="e">
        <f t="shared" si="37"/>
        <v>#REF!</v>
      </c>
      <c r="F79" s="127" t="e">
        <f t="shared" si="37"/>
        <v>#REF!</v>
      </c>
      <c r="G79" s="127" t="e">
        <f t="shared" si="37"/>
        <v>#REF!</v>
      </c>
      <c r="H79" s="127" t="e">
        <f t="shared" si="37"/>
        <v>#REF!</v>
      </c>
      <c r="I79" s="127" t="e">
        <f t="shared" si="37"/>
        <v>#REF!</v>
      </c>
      <c r="J79" s="127" t="e">
        <f t="shared" si="37"/>
        <v>#REF!</v>
      </c>
      <c r="K79" s="127" t="e">
        <f t="shared" si="37"/>
        <v>#REF!</v>
      </c>
      <c r="L79" s="127" t="e">
        <f t="shared" si="37"/>
        <v>#REF!</v>
      </c>
      <c r="M79" s="127" t="e">
        <f t="shared" si="37"/>
        <v>#REF!</v>
      </c>
      <c r="N79" s="127" t="e">
        <f t="shared" si="37"/>
        <v>#REF!</v>
      </c>
      <c r="O79" s="7"/>
      <c r="P79" s="7"/>
      <c r="Q79" s="7"/>
      <c r="R79" s="7"/>
      <c r="S79" s="7"/>
      <c r="T79" s="7"/>
      <c r="U79" s="7"/>
      <c r="V79" s="7"/>
      <c r="W79" s="7"/>
      <c r="X79" s="7"/>
      <c r="Y79" s="7"/>
      <c r="Z79" s="7"/>
    </row>
    <row r="80" spans="1:26" ht="12.75" customHeight="1" x14ac:dyDescent="0.2">
      <c r="A80" s="125" t="s">
        <v>193</v>
      </c>
      <c r="B80" s="126" t="s">
        <v>188</v>
      </c>
      <c r="C80" s="127" t="e">
        <f t="shared" ref="C80:N80" si="38">(C59/C17)*100</f>
        <v>#REF!</v>
      </c>
      <c r="D80" s="127" t="e">
        <f t="shared" si="38"/>
        <v>#REF!</v>
      </c>
      <c r="E80" s="127" t="e">
        <f t="shared" si="38"/>
        <v>#REF!</v>
      </c>
      <c r="F80" s="127" t="e">
        <f t="shared" si="38"/>
        <v>#REF!</v>
      </c>
      <c r="G80" s="127" t="e">
        <f t="shared" si="38"/>
        <v>#REF!</v>
      </c>
      <c r="H80" s="127" t="e">
        <f t="shared" si="38"/>
        <v>#REF!</v>
      </c>
      <c r="I80" s="127" t="e">
        <f t="shared" si="38"/>
        <v>#REF!</v>
      </c>
      <c r="J80" s="127" t="e">
        <f t="shared" si="38"/>
        <v>#REF!</v>
      </c>
      <c r="K80" s="127" t="e">
        <f t="shared" si="38"/>
        <v>#REF!</v>
      </c>
      <c r="L80" s="127" t="e">
        <f t="shared" si="38"/>
        <v>#REF!</v>
      </c>
      <c r="M80" s="127" t="e">
        <f t="shared" si="38"/>
        <v>#REF!</v>
      </c>
      <c r="N80" s="127" t="e">
        <f t="shared" si="38"/>
        <v>#REF!</v>
      </c>
      <c r="O80" s="7"/>
      <c r="P80" s="7"/>
      <c r="Q80" s="7"/>
      <c r="R80" s="7"/>
      <c r="S80" s="7"/>
      <c r="T80" s="7"/>
      <c r="U80" s="7"/>
      <c r="V80" s="7"/>
      <c r="W80" s="7"/>
      <c r="X80" s="7"/>
      <c r="Y80" s="7"/>
      <c r="Z80" s="7"/>
    </row>
    <row r="81" spans="1:26" ht="12.75" customHeight="1" x14ac:dyDescent="0.2">
      <c r="A81" s="125"/>
      <c r="B81" s="126" t="s">
        <v>189</v>
      </c>
      <c r="C81" s="127" t="e">
        <f t="shared" ref="C81:N81" si="39">(C60/C18)*100</f>
        <v>#REF!</v>
      </c>
      <c r="D81" s="127" t="e">
        <f t="shared" si="39"/>
        <v>#REF!</v>
      </c>
      <c r="E81" s="127" t="e">
        <f t="shared" si="39"/>
        <v>#REF!</v>
      </c>
      <c r="F81" s="127" t="e">
        <f t="shared" si="39"/>
        <v>#REF!</v>
      </c>
      <c r="G81" s="127" t="e">
        <f t="shared" si="39"/>
        <v>#REF!</v>
      </c>
      <c r="H81" s="127" t="e">
        <f t="shared" si="39"/>
        <v>#REF!</v>
      </c>
      <c r="I81" s="127" t="e">
        <f t="shared" si="39"/>
        <v>#REF!</v>
      </c>
      <c r="J81" s="127" t="e">
        <f t="shared" si="39"/>
        <v>#REF!</v>
      </c>
      <c r="K81" s="127" t="e">
        <f t="shared" si="39"/>
        <v>#REF!</v>
      </c>
      <c r="L81" s="127" t="e">
        <f t="shared" si="39"/>
        <v>#REF!</v>
      </c>
      <c r="M81" s="127" t="e">
        <f t="shared" si="39"/>
        <v>#REF!</v>
      </c>
      <c r="N81" s="127" t="e">
        <f t="shared" si="39"/>
        <v>#REF!</v>
      </c>
      <c r="O81" s="7"/>
      <c r="P81" s="7"/>
      <c r="Q81" s="7"/>
      <c r="R81" s="7"/>
      <c r="S81" s="7"/>
      <c r="T81" s="7"/>
      <c r="U81" s="7"/>
      <c r="V81" s="7"/>
      <c r="W81" s="7"/>
      <c r="X81" s="7"/>
      <c r="Y81" s="7"/>
      <c r="Z81" s="7"/>
    </row>
    <row r="82" spans="1:26" ht="12.75" customHeight="1" x14ac:dyDescent="0.2">
      <c r="A82" s="125"/>
      <c r="B82" s="126" t="s">
        <v>190</v>
      </c>
      <c r="C82" s="127" t="e">
        <f t="shared" ref="C82:N82" si="40">(C61/C19)*100</f>
        <v>#REF!</v>
      </c>
      <c r="D82" s="127" t="e">
        <f t="shared" si="40"/>
        <v>#REF!</v>
      </c>
      <c r="E82" s="127" t="e">
        <f t="shared" si="40"/>
        <v>#REF!</v>
      </c>
      <c r="F82" s="127" t="e">
        <f t="shared" si="40"/>
        <v>#REF!</v>
      </c>
      <c r="G82" s="127" t="e">
        <f t="shared" si="40"/>
        <v>#REF!</v>
      </c>
      <c r="H82" s="127" t="e">
        <f t="shared" si="40"/>
        <v>#REF!</v>
      </c>
      <c r="I82" s="127" t="e">
        <f t="shared" si="40"/>
        <v>#REF!</v>
      </c>
      <c r="J82" s="127" t="e">
        <f t="shared" si="40"/>
        <v>#REF!</v>
      </c>
      <c r="K82" s="127" t="e">
        <f t="shared" si="40"/>
        <v>#REF!</v>
      </c>
      <c r="L82" s="127" t="e">
        <f t="shared" si="40"/>
        <v>#REF!</v>
      </c>
      <c r="M82" s="127" t="e">
        <f t="shared" si="40"/>
        <v>#REF!</v>
      </c>
      <c r="N82" s="127" t="e">
        <f t="shared" si="40"/>
        <v>#REF!</v>
      </c>
      <c r="O82" s="7"/>
      <c r="P82" s="7"/>
      <c r="Q82" s="7"/>
      <c r="R82" s="7"/>
      <c r="S82" s="7"/>
      <c r="T82" s="7"/>
      <c r="U82" s="7"/>
      <c r="V82" s="7"/>
      <c r="W82" s="7"/>
      <c r="X82" s="7"/>
      <c r="Y82" s="7"/>
      <c r="Z82" s="7"/>
    </row>
    <row r="83" spans="1:26" ht="12.75" customHeight="1" x14ac:dyDescent="0.2">
      <c r="A83" s="125"/>
      <c r="B83" s="126" t="s">
        <v>191</v>
      </c>
      <c r="C83" s="127" t="e">
        <f t="shared" ref="C83:N83" si="41">(C62/C20)*100</f>
        <v>#REF!</v>
      </c>
      <c r="D83" s="127" t="e">
        <f t="shared" si="41"/>
        <v>#REF!</v>
      </c>
      <c r="E83" s="127" t="e">
        <f t="shared" si="41"/>
        <v>#REF!</v>
      </c>
      <c r="F83" s="127" t="e">
        <f t="shared" si="41"/>
        <v>#REF!</v>
      </c>
      <c r="G83" s="127" t="e">
        <f t="shared" si="41"/>
        <v>#REF!</v>
      </c>
      <c r="H83" s="127" t="e">
        <f t="shared" si="41"/>
        <v>#REF!</v>
      </c>
      <c r="I83" s="127" t="e">
        <f t="shared" si="41"/>
        <v>#REF!</v>
      </c>
      <c r="J83" s="127" t="e">
        <f t="shared" si="41"/>
        <v>#REF!</v>
      </c>
      <c r="K83" s="127" t="e">
        <f t="shared" si="41"/>
        <v>#REF!</v>
      </c>
      <c r="L83" s="127" t="e">
        <f t="shared" si="41"/>
        <v>#REF!</v>
      </c>
      <c r="M83" s="127" t="e">
        <f t="shared" si="41"/>
        <v>#REF!</v>
      </c>
      <c r="N83" s="127" t="e">
        <f t="shared" si="41"/>
        <v>#REF!</v>
      </c>
      <c r="O83" s="7"/>
      <c r="P83" s="7"/>
      <c r="Q83" s="7"/>
      <c r="R83" s="7"/>
      <c r="S83" s="7"/>
      <c r="T83" s="7"/>
      <c r="U83" s="7"/>
      <c r="V83" s="7"/>
      <c r="W83" s="7"/>
      <c r="X83" s="7"/>
      <c r="Y83" s="7"/>
      <c r="Z83" s="7"/>
    </row>
    <row r="84" spans="1:26" ht="12.75" customHeight="1" x14ac:dyDescent="0.2">
      <c r="A84" s="125" t="s">
        <v>174</v>
      </c>
      <c r="B84" s="126" t="s">
        <v>188</v>
      </c>
      <c r="C84" s="127" t="e">
        <f t="shared" ref="C84:N84" si="42">(C63/C21)*100</f>
        <v>#REF!</v>
      </c>
      <c r="D84" s="127" t="e">
        <f t="shared" si="42"/>
        <v>#REF!</v>
      </c>
      <c r="E84" s="127" t="e">
        <f t="shared" si="42"/>
        <v>#REF!</v>
      </c>
      <c r="F84" s="127" t="e">
        <f t="shared" si="42"/>
        <v>#REF!</v>
      </c>
      <c r="G84" s="127" t="e">
        <f t="shared" si="42"/>
        <v>#REF!</v>
      </c>
      <c r="H84" s="127" t="e">
        <f t="shared" si="42"/>
        <v>#REF!</v>
      </c>
      <c r="I84" s="127" t="e">
        <f t="shared" si="42"/>
        <v>#REF!</v>
      </c>
      <c r="J84" s="127" t="e">
        <f t="shared" si="42"/>
        <v>#REF!</v>
      </c>
      <c r="K84" s="127" t="e">
        <f t="shared" si="42"/>
        <v>#REF!</v>
      </c>
      <c r="L84" s="127" t="e">
        <f t="shared" si="42"/>
        <v>#REF!</v>
      </c>
      <c r="M84" s="127" t="e">
        <f t="shared" si="42"/>
        <v>#REF!</v>
      </c>
      <c r="N84" s="127" t="e">
        <f t="shared" si="42"/>
        <v>#REF!</v>
      </c>
      <c r="O84" s="7"/>
      <c r="P84" s="7"/>
      <c r="Q84" s="7"/>
      <c r="R84" s="7"/>
      <c r="S84" s="7"/>
      <c r="T84" s="7"/>
      <c r="U84" s="7"/>
      <c r="V84" s="7"/>
      <c r="W84" s="7"/>
      <c r="X84" s="7"/>
      <c r="Y84" s="7"/>
      <c r="Z84" s="7"/>
    </row>
    <row r="85" spans="1:26" ht="12.75" customHeight="1" x14ac:dyDescent="0.2">
      <c r="A85" s="125"/>
      <c r="B85" s="126" t="s">
        <v>189</v>
      </c>
      <c r="C85" s="127" t="e">
        <f t="shared" ref="C85:N85" si="43">(C64/C22)*100</f>
        <v>#REF!</v>
      </c>
      <c r="D85" s="127" t="e">
        <f t="shared" si="43"/>
        <v>#REF!</v>
      </c>
      <c r="E85" s="127" t="e">
        <f t="shared" si="43"/>
        <v>#REF!</v>
      </c>
      <c r="F85" s="127" t="e">
        <f t="shared" si="43"/>
        <v>#REF!</v>
      </c>
      <c r="G85" s="127" t="e">
        <f t="shared" si="43"/>
        <v>#REF!</v>
      </c>
      <c r="H85" s="127" t="e">
        <f t="shared" si="43"/>
        <v>#REF!</v>
      </c>
      <c r="I85" s="127" t="e">
        <f t="shared" si="43"/>
        <v>#REF!</v>
      </c>
      <c r="J85" s="127" t="e">
        <f t="shared" si="43"/>
        <v>#REF!</v>
      </c>
      <c r="K85" s="127" t="e">
        <f t="shared" si="43"/>
        <v>#REF!</v>
      </c>
      <c r="L85" s="127" t="e">
        <f t="shared" si="43"/>
        <v>#REF!</v>
      </c>
      <c r="M85" s="127" t="e">
        <f t="shared" si="43"/>
        <v>#REF!</v>
      </c>
      <c r="N85" s="127" t="e">
        <f t="shared" si="43"/>
        <v>#REF!</v>
      </c>
      <c r="O85" s="7"/>
      <c r="P85" s="7"/>
      <c r="Q85" s="7"/>
      <c r="R85" s="7"/>
      <c r="S85" s="7"/>
      <c r="T85" s="7"/>
      <c r="U85" s="7"/>
      <c r="V85" s="7"/>
      <c r="W85" s="7"/>
      <c r="X85" s="7"/>
      <c r="Y85" s="7"/>
      <c r="Z85" s="7"/>
    </row>
    <row r="86" spans="1:26" ht="12.75" customHeight="1" x14ac:dyDescent="0.2">
      <c r="A86" s="125"/>
      <c r="B86" s="128" t="s">
        <v>190</v>
      </c>
      <c r="C86" s="127" t="e">
        <f t="shared" ref="C86:N86" si="44">(C65/C23)*100</f>
        <v>#REF!</v>
      </c>
      <c r="D86" s="127" t="e">
        <f t="shared" si="44"/>
        <v>#REF!</v>
      </c>
      <c r="E86" s="127" t="e">
        <f t="shared" si="44"/>
        <v>#REF!</v>
      </c>
      <c r="F86" s="127" t="e">
        <f t="shared" si="44"/>
        <v>#REF!</v>
      </c>
      <c r="G86" s="127" t="e">
        <f t="shared" si="44"/>
        <v>#REF!</v>
      </c>
      <c r="H86" s="127" t="e">
        <f t="shared" si="44"/>
        <v>#REF!</v>
      </c>
      <c r="I86" s="127" t="e">
        <f t="shared" si="44"/>
        <v>#REF!</v>
      </c>
      <c r="J86" s="127" t="e">
        <f t="shared" si="44"/>
        <v>#REF!</v>
      </c>
      <c r="K86" s="127" t="e">
        <f t="shared" si="44"/>
        <v>#REF!</v>
      </c>
      <c r="L86" s="127" t="e">
        <f t="shared" si="44"/>
        <v>#REF!</v>
      </c>
      <c r="M86" s="127" t="e">
        <f t="shared" si="44"/>
        <v>#REF!</v>
      </c>
      <c r="N86" s="127" t="e">
        <f t="shared" si="44"/>
        <v>#REF!</v>
      </c>
      <c r="O86" s="7"/>
      <c r="P86" s="7"/>
      <c r="Q86" s="7"/>
      <c r="R86" s="7"/>
      <c r="S86" s="7"/>
      <c r="T86" s="7"/>
      <c r="U86" s="7"/>
      <c r="V86" s="7"/>
      <c r="W86" s="7"/>
      <c r="X86" s="7"/>
      <c r="Y86" s="7"/>
      <c r="Z86" s="7"/>
    </row>
    <row r="87" spans="1:26" ht="12.75" customHeight="1" x14ac:dyDescent="0.2">
      <c r="A87" s="125"/>
      <c r="B87" s="128" t="s">
        <v>191</v>
      </c>
      <c r="C87" s="127" t="e">
        <f t="shared" ref="C87:N87" si="45">(C66/C24)*100</f>
        <v>#REF!</v>
      </c>
      <c r="D87" s="127" t="e">
        <f t="shared" si="45"/>
        <v>#REF!</v>
      </c>
      <c r="E87" s="127" t="e">
        <f t="shared" si="45"/>
        <v>#REF!</v>
      </c>
      <c r="F87" s="127" t="e">
        <f t="shared" si="45"/>
        <v>#REF!</v>
      </c>
      <c r="G87" s="127" t="e">
        <f t="shared" si="45"/>
        <v>#REF!</v>
      </c>
      <c r="H87" s="127" t="e">
        <f t="shared" si="45"/>
        <v>#REF!</v>
      </c>
      <c r="I87" s="127" t="e">
        <f t="shared" si="45"/>
        <v>#REF!</v>
      </c>
      <c r="J87" s="127" t="e">
        <f t="shared" si="45"/>
        <v>#REF!</v>
      </c>
      <c r="K87" s="127" t="e">
        <f t="shared" si="45"/>
        <v>#REF!</v>
      </c>
      <c r="L87" s="127" t="e">
        <f t="shared" si="45"/>
        <v>#REF!</v>
      </c>
      <c r="M87" s="127" t="e">
        <f t="shared" si="45"/>
        <v>#REF!</v>
      </c>
      <c r="N87" s="127"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208</v>
      </c>
      <c r="B120" s="129" t="s">
        <v>175</v>
      </c>
      <c r="C120" s="129" t="s">
        <v>176</v>
      </c>
      <c r="D120" s="129" t="s">
        <v>177</v>
      </c>
      <c r="E120" s="129" t="s">
        <v>178</v>
      </c>
      <c r="F120" s="129" t="s">
        <v>179</v>
      </c>
      <c r="G120" s="129" t="s">
        <v>180</v>
      </c>
      <c r="H120" s="129" t="s">
        <v>181</v>
      </c>
      <c r="I120" s="129" t="s">
        <v>182</v>
      </c>
      <c r="J120" s="129" t="s">
        <v>183</v>
      </c>
      <c r="K120" s="129" t="s">
        <v>184</v>
      </c>
      <c r="L120" s="129" t="s">
        <v>185</v>
      </c>
      <c r="M120" s="129" t="s">
        <v>186</v>
      </c>
      <c r="N120" s="7"/>
      <c r="O120" s="7"/>
      <c r="P120" s="7"/>
      <c r="Q120" s="7"/>
      <c r="R120" s="7"/>
      <c r="S120" s="7"/>
      <c r="T120" s="7"/>
      <c r="U120" s="7"/>
      <c r="V120" s="7"/>
      <c r="W120" s="7"/>
      <c r="X120" s="7"/>
      <c r="Y120" s="7"/>
      <c r="Z120" s="7"/>
    </row>
    <row r="121" spans="1:26" ht="12.75" customHeight="1" x14ac:dyDescent="0.2">
      <c r="A121" s="130" t="s">
        <v>209</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30" t="s">
        <v>210</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30" t="s">
        <v>211</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1" t="s">
        <v>188</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2" t="s">
        <v>212</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196" t="s">
        <v>213</v>
      </c>
      <c r="B1" s="171"/>
      <c r="C1" s="171"/>
      <c r="D1" s="171"/>
      <c r="E1" s="171"/>
      <c r="F1" s="171"/>
      <c r="G1" s="171"/>
      <c r="H1" s="171"/>
      <c r="I1" s="171"/>
      <c r="J1" s="171"/>
      <c r="K1" s="172"/>
      <c r="L1" s="133"/>
      <c r="M1" s="133"/>
      <c r="N1" s="133"/>
      <c r="O1" s="133"/>
      <c r="P1" s="133"/>
      <c r="Q1" s="133"/>
      <c r="R1" s="133"/>
      <c r="S1" s="133"/>
      <c r="T1" s="133"/>
      <c r="U1" s="133"/>
      <c r="V1" s="133"/>
      <c r="W1" s="133"/>
      <c r="X1" s="133"/>
      <c r="Y1" s="133"/>
      <c r="Z1" s="133"/>
    </row>
    <row r="2" spans="1:26" ht="36.75" customHeight="1" x14ac:dyDescent="0.2">
      <c r="A2" s="173"/>
      <c r="B2" s="174"/>
      <c r="C2" s="174"/>
      <c r="D2" s="174"/>
      <c r="E2" s="174"/>
      <c r="F2" s="174"/>
      <c r="G2" s="174"/>
      <c r="H2" s="174"/>
      <c r="I2" s="174"/>
      <c r="J2" s="174"/>
      <c r="K2" s="175"/>
      <c r="L2" s="133"/>
      <c r="M2" s="133"/>
      <c r="N2" s="133"/>
      <c r="O2" s="133"/>
      <c r="P2" s="133"/>
      <c r="Q2" s="133"/>
      <c r="R2" s="133"/>
      <c r="S2" s="133"/>
      <c r="T2" s="133"/>
      <c r="U2" s="133"/>
      <c r="V2" s="133"/>
      <c r="W2" s="133"/>
      <c r="X2" s="133"/>
      <c r="Y2" s="133"/>
      <c r="Z2" s="133"/>
    </row>
    <row r="3" spans="1:26" ht="13.5" customHeight="1" x14ac:dyDescent="0.2">
      <c r="A3" s="134" t="s">
        <v>214</v>
      </c>
      <c r="B3" s="134"/>
      <c r="C3" s="135"/>
      <c r="D3" s="135"/>
      <c r="E3" s="135"/>
      <c r="F3" s="135"/>
      <c r="G3" s="104"/>
      <c r="H3" s="104"/>
      <c r="I3" s="104"/>
      <c r="J3" s="104"/>
      <c r="K3" s="104"/>
      <c r="L3" s="104"/>
      <c r="M3" s="104"/>
      <c r="N3" s="104"/>
      <c r="O3" s="104"/>
      <c r="P3" s="104"/>
      <c r="Q3" s="104"/>
      <c r="R3" s="104"/>
      <c r="S3" s="104"/>
      <c r="T3" s="104"/>
      <c r="U3" s="104"/>
      <c r="V3" s="104"/>
      <c r="W3" s="104"/>
      <c r="X3" s="104"/>
      <c r="Y3" s="104"/>
      <c r="Z3" s="104"/>
    </row>
    <row r="4" spans="1:26" ht="13.5" customHeight="1" x14ac:dyDescent="0.2">
      <c r="A4" s="104" t="s">
        <v>215</v>
      </c>
      <c r="B4" s="104"/>
      <c r="C4" s="135"/>
      <c r="D4" s="135"/>
      <c r="E4" s="135"/>
      <c r="F4" s="135"/>
      <c r="G4" s="104"/>
      <c r="H4" s="104"/>
      <c r="I4" s="104"/>
      <c r="J4" s="104"/>
      <c r="K4" s="104"/>
      <c r="L4" s="104"/>
      <c r="M4" s="104"/>
      <c r="N4" s="104"/>
      <c r="O4" s="104"/>
      <c r="P4" s="104"/>
      <c r="Q4" s="104"/>
      <c r="R4" s="104"/>
      <c r="S4" s="104"/>
      <c r="T4" s="104"/>
      <c r="U4" s="104"/>
      <c r="V4" s="104"/>
      <c r="W4" s="104"/>
      <c r="X4" s="104"/>
      <c r="Y4" s="104"/>
      <c r="Z4" s="104"/>
    </row>
    <row r="5" spans="1:26" ht="41.25" customHeight="1" x14ac:dyDescent="0.2">
      <c r="A5" s="197" t="s">
        <v>216</v>
      </c>
      <c r="B5" s="161"/>
      <c r="C5" s="161"/>
      <c r="D5" s="161"/>
      <c r="E5" s="161"/>
      <c r="F5" s="161"/>
      <c r="G5" s="161"/>
      <c r="H5" s="161"/>
      <c r="I5" s="161"/>
      <c r="J5" s="161"/>
      <c r="K5" s="161"/>
      <c r="L5" s="162"/>
      <c r="M5" s="116"/>
      <c r="N5" s="116"/>
      <c r="O5" s="116"/>
      <c r="P5" s="116"/>
      <c r="Q5" s="116"/>
      <c r="R5" s="116"/>
      <c r="S5" s="116"/>
      <c r="T5" s="116"/>
      <c r="U5" s="116"/>
      <c r="V5" s="116"/>
      <c r="W5" s="116"/>
      <c r="X5" s="116"/>
      <c r="Y5" s="116"/>
      <c r="Z5" s="116"/>
    </row>
    <row r="6" spans="1:26" ht="13.5" customHeight="1" x14ac:dyDescent="0.2">
      <c r="A6" s="134" t="s">
        <v>217</v>
      </c>
      <c r="B6" s="134"/>
      <c r="C6" s="135"/>
      <c r="D6" s="135"/>
      <c r="E6" s="135"/>
      <c r="F6" s="135"/>
      <c r="G6" s="104"/>
      <c r="H6" s="104"/>
      <c r="I6" s="104"/>
      <c r="J6" s="104"/>
      <c r="K6" s="104"/>
      <c r="L6" s="104"/>
      <c r="M6" s="104"/>
      <c r="N6" s="104"/>
      <c r="O6" s="104"/>
      <c r="P6" s="104"/>
      <c r="Q6" s="104"/>
      <c r="R6" s="104"/>
      <c r="S6" s="104"/>
      <c r="T6" s="104"/>
      <c r="U6" s="104"/>
      <c r="V6" s="104"/>
      <c r="W6" s="104"/>
      <c r="X6" s="104"/>
      <c r="Y6" s="104"/>
      <c r="Z6" s="104"/>
    </row>
    <row r="7" spans="1:26" ht="13.5" customHeight="1" x14ac:dyDescent="0.2">
      <c r="A7" s="34" t="s">
        <v>218</v>
      </c>
      <c r="B7" s="34" t="s">
        <v>219</v>
      </c>
      <c r="C7" s="136" t="s">
        <v>175</v>
      </c>
      <c r="D7" s="136" t="s">
        <v>176</v>
      </c>
      <c r="E7" s="136" t="s">
        <v>177</v>
      </c>
      <c r="F7" s="136" t="s">
        <v>178</v>
      </c>
      <c r="G7" s="136" t="s">
        <v>179</v>
      </c>
      <c r="H7" s="136" t="s">
        <v>180</v>
      </c>
      <c r="I7" s="136" t="s">
        <v>181</v>
      </c>
      <c r="J7" s="136" t="s">
        <v>182</v>
      </c>
      <c r="K7" s="136" t="s">
        <v>183</v>
      </c>
      <c r="L7" s="136" t="s">
        <v>184</v>
      </c>
      <c r="M7" s="136" t="s">
        <v>185</v>
      </c>
      <c r="N7" s="136" t="s">
        <v>186</v>
      </c>
      <c r="O7" s="7"/>
      <c r="P7" s="7"/>
      <c r="Q7" s="7"/>
      <c r="R7" s="7"/>
      <c r="S7" s="7"/>
      <c r="T7" s="7"/>
      <c r="U7" s="7"/>
      <c r="V7" s="7"/>
      <c r="W7" s="7"/>
      <c r="X7" s="7"/>
      <c r="Y7" s="7"/>
      <c r="Z7" s="7"/>
    </row>
    <row r="8" spans="1:26" ht="13.5" customHeight="1" x14ac:dyDescent="0.2">
      <c r="A8" s="137" t="s">
        <v>209</v>
      </c>
      <c r="B8" s="137" t="s">
        <v>38</v>
      </c>
      <c r="C8" s="138" t="e">
        <f>SUMIFS('Variance Analysis'!C$30:C$45,'Variance Analysis'!$B$30:$B$45,'Variance Analysis'!$B33,'Variance Analysis'!$A$30:$A$45,'Variance Analysis'!$A$30)</f>
        <v>#REF!</v>
      </c>
      <c r="D8" s="138" t="e">
        <f>SUMIFS('Variance Analysis'!D$30:D$45,'Variance Analysis'!$B$30:$B$45,'Variance Analysis'!$B33,'Variance Analysis'!$A$30:$A$45,'Variance Analysis'!$A$30)</f>
        <v>#REF!</v>
      </c>
      <c r="E8" s="138" t="e">
        <f>SUMIFS('Variance Analysis'!E$30:E$45,'Variance Analysis'!$B$30:$B$45,'Variance Analysis'!$B33,'Variance Analysis'!$A$30:$A$45,'Variance Analysis'!$A$30)</f>
        <v>#REF!</v>
      </c>
      <c r="F8" s="138" t="e">
        <f>SUMIFS('Variance Analysis'!F$30:F$45,'Variance Analysis'!$B$30:$B$45,'Variance Analysis'!$B33,'Variance Analysis'!$A$30:$A$45,'Variance Analysis'!$A$30)</f>
        <v>#REF!</v>
      </c>
      <c r="G8" s="138" t="e">
        <f>SUMIFS('Variance Analysis'!G$30:G$45,'Variance Analysis'!$B$30:$B$45,'Variance Analysis'!$B33,'Variance Analysis'!$A$30:$A$45,'Variance Analysis'!$A$30)</f>
        <v>#REF!</v>
      </c>
      <c r="H8" s="138" t="e">
        <f>SUMIFS('Variance Analysis'!H$30:H$45,'Variance Analysis'!$B$30:$B$45,'Variance Analysis'!$B33,'Variance Analysis'!$A$30:$A$45,'Variance Analysis'!$A$30)</f>
        <v>#REF!</v>
      </c>
      <c r="I8" s="138" t="e">
        <f>SUMIFS('Variance Analysis'!I$30:I$45,'Variance Analysis'!$B$30:$B$45,'Variance Analysis'!$B33,'Variance Analysis'!$A$30:$A$45,'Variance Analysis'!$A$30)</f>
        <v>#REF!</v>
      </c>
      <c r="J8" s="138" t="e">
        <f>SUMIFS('Variance Analysis'!J$30:J$45,'Variance Analysis'!$B$30:$B$45,'Variance Analysis'!$B33,'Variance Analysis'!$A$30:$A$45,'Variance Analysis'!$A$30)</f>
        <v>#REF!</v>
      </c>
      <c r="K8" s="138" t="e">
        <f>SUMIFS('Variance Analysis'!K$30:K$45,'Variance Analysis'!$B$30:$B$45,'Variance Analysis'!$B33,'Variance Analysis'!$A$30:$A$45,'Variance Analysis'!$A$30)</f>
        <v>#REF!</v>
      </c>
      <c r="L8" s="138" t="e">
        <f>SUMIFS('Variance Analysis'!L$30:L$45,'Variance Analysis'!$B$30:$B$45,'Variance Analysis'!$B33,'Variance Analysis'!$A$30:$A$45,'Variance Analysis'!$A$30)</f>
        <v>#REF!</v>
      </c>
      <c r="M8" s="138" t="e">
        <f>SUMIFS('Variance Analysis'!M$30:M$45,'Variance Analysis'!$B$30:$B$45,'Variance Analysis'!$B33,'Variance Analysis'!$A$30:$A$45,'Variance Analysis'!$A$30)</f>
        <v>#REF!</v>
      </c>
      <c r="N8" s="138"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7" t="s">
        <v>210</v>
      </c>
      <c r="B9" s="137" t="s">
        <v>38</v>
      </c>
      <c r="C9" s="138" t="e">
        <f>SUMIFS('Variance Analysis'!C$30:C$45,'Variance Analysis'!$B$30:$B$45,'Variance Analysis'!$B$31,'Variance Analysis'!$A$30:$A$45,'Variance Analysis'!$A$30)</f>
        <v>#REF!</v>
      </c>
      <c r="D9" s="138" t="e">
        <f>SUMIFS('Variance Analysis'!D$30:D$45,'Variance Analysis'!$B$30:$B$45,'Variance Analysis'!$B$31,'Variance Analysis'!$A$30:$A$45,'Variance Analysis'!$A$30)</f>
        <v>#REF!</v>
      </c>
      <c r="E9" s="138" t="e">
        <f>SUMIFS('Variance Analysis'!E$30:E$45,'Variance Analysis'!$B$30:$B$45,'Variance Analysis'!$B$31,'Variance Analysis'!$A$30:$A$45,'Variance Analysis'!$A$30)</f>
        <v>#REF!</v>
      </c>
      <c r="F9" s="138" t="e">
        <f>SUMIFS('Variance Analysis'!F$30:F$45,'Variance Analysis'!$B$30:$B$45,'Variance Analysis'!$B$31,'Variance Analysis'!$A$30:$A$45,'Variance Analysis'!$A$30)</f>
        <v>#REF!</v>
      </c>
      <c r="G9" s="138" t="e">
        <f>SUMIFS('Variance Analysis'!G$30:G$45,'Variance Analysis'!$B$30:$B$45,'Variance Analysis'!$B$31,'Variance Analysis'!$A$30:$A$45,'Variance Analysis'!$A$30)</f>
        <v>#REF!</v>
      </c>
      <c r="H9" s="138" t="e">
        <f>SUMIFS('Variance Analysis'!H$30:H$45,'Variance Analysis'!$B$30:$B$45,'Variance Analysis'!$B$31,'Variance Analysis'!$A$30:$A$45,'Variance Analysis'!$A$30)</f>
        <v>#REF!</v>
      </c>
      <c r="I9" s="138" t="e">
        <f>SUMIFS('Variance Analysis'!I$30:I$45,'Variance Analysis'!$B$30:$B$45,'Variance Analysis'!$B$31,'Variance Analysis'!$A$30:$A$45,'Variance Analysis'!$A$30)</f>
        <v>#REF!</v>
      </c>
      <c r="J9" s="138" t="e">
        <f>SUMIFS('Variance Analysis'!J$30:J$45,'Variance Analysis'!$B$30:$B$45,'Variance Analysis'!$B$31,'Variance Analysis'!$A$30:$A$45,'Variance Analysis'!$A$30)</f>
        <v>#REF!</v>
      </c>
      <c r="K9" s="138" t="e">
        <f>SUMIFS('Variance Analysis'!K$30:K$45,'Variance Analysis'!$B$30:$B$45,'Variance Analysis'!$B$31,'Variance Analysis'!$A$30:$A$45,'Variance Analysis'!$A$30)</f>
        <v>#REF!</v>
      </c>
      <c r="L9" s="138" t="e">
        <f>SUMIFS('Variance Analysis'!L$30:L$45,'Variance Analysis'!$B$30:$B$45,'Variance Analysis'!$B$31,'Variance Analysis'!$A$30:$A$45,'Variance Analysis'!$A$30)</f>
        <v>#REF!</v>
      </c>
      <c r="M9" s="138" t="e">
        <f>SUMIFS('Variance Analysis'!M$30:M$45,'Variance Analysis'!$B$30:$B$45,'Variance Analysis'!$B$31,'Variance Analysis'!$A$30:$A$45,'Variance Analysis'!$A$30)</f>
        <v>#REF!</v>
      </c>
      <c r="N9" s="138"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7" t="s">
        <v>211</v>
      </c>
      <c r="B10" s="137" t="s">
        <v>38</v>
      </c>
      <c r="C10" s="138" t="e">
        <f>SUMIFS('Variance Analysis'!C$30:C$45,'Variance Analysis'!$B$30:$B$45,'Variance Analysis'!$B32,'Variance Analysis'!$A$30:$A$45,'Variance Analysis'!$A$30)</f>
        <v>#REF!</v>
      </c>
      <c r="D10" s="138" t="e">
        <f>SUMIFS('Variance Analysis'!D$30:D$45,'Variance Analysis'!$B$30:$B$45,'Variance Analysis'!$B32,'Variance Analysis'!$A$30:$A$45,'Variance Analysis'!$A$30)</f>
        <v>#REF!</v>
      </c>
      <c r="E10" s="138" t="e">
        <f>SUMIFS('Variance Analysis'!E$30:E$45,'Variance Analysis'!$B$30:$B$45,'Variance Analysis'!$B32,'Variance Analysis'!$A$30:$A$45,'Variance Analysis'!$A$30)</f>
        <v>#REF!</v>
      </c>
      <c r="F10" s="138" t="e">
        <f>SUMIFS('Variance Analysis'!F$30:F$45,'Variance Analysis'!$B$30:$B$45,'Variance Analysis'!$B32,'Variance Analysis'!$A$30:$A$45,'Variance Analysis'!$A$30)</f>
        <v>#REF!</v>
      </c>
      <c r="G10" s="138" t="e">
        <f>SUMIFS('Variance Analysis'!G$30:G$45,'Variance Analysis'!$B$30:$B$45,'Variance Analysis'!$B32,'Variance Analysis'!$A$30:$A$45,'Variance Analysis'!$A$30)</f>
        <v>#REF!</v>
      </c>
      <c r="H10" s="138" t="e">
        <f>SUMIFS('Variance Analysis'!H$30:H$45,'Variance Analysis'!$B$30:$B$45,'Variance Analysis'!$B32,'Variance Analysis'!$A$30:$A$45,'Variance Analysis'!$A$30)</f>
        <v>#REF!</v>
      </c>
      <c r="I10" s="138" t="e">
        <f>SUMIFS('Variance Analysis'!I$30:I$45,'Variance Analysis'!$B$30:$B$45,'Variance Analysis'!$B32,'Variance Analysis'!$A$30:$A$45,'Variance Analysis'!$A$30)</f>
        <v>#REF!</v>
      </c>
      <c r="J10" s="138" t="e">
        <f>SUMIFS('Variance Analysis'!J$30:J$45,'Variance Analysis'!$B$30:$B$45,'Variance Analysis'!$B32,'Variance Analysis'!$A$30:$A$45,'Variance Analysis'!$A$30)</f>
        <v>#REF!</v>
      </c>
      <c r="K10" s="138" t="e">
        <f>SUMIFS('Variance Analysis'!K$30:K$45,'Variance Analysis'!$B$30:$B$45,'Variance Analysis'!$B32,'Variance Analysis'!$A$30:$A$45,'Variance Analysis'!$A$30)</f>
        <v>#REF!</v>
      </c>
      <c r="L10" s="138" t="e">
        <f>SUMIFS('Variance Analysis'!L$30:L$45,'Variance Analysis'!$B$30:$B$45,'Variance Analysis'!$B32,'Variance Analysis'!$A$30:$A$45,'Variance Analysis'!$A$30)</f>
        <v>#REF!</v>
      </c>
      <c r="M10" s="138" t="e">
        <f>SUMIFS('Variance Analysis'!M$30:M$45,'Variance Analysis'!$B$30:$B$45,'Variance Analysis'!$B32,'Variance Analysis'!$A$30:$A$45,'Variance Analysis'!$A$30)</f>
        <v>#REF!</v>
      </c>
      <c r="N10" s="138"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7" t="s">
        <v>187</v>
      </c>
      <c r="B11" s="137" t="s">
        <v>220</v>
      </c>
      <c r="C11" s="139" t="e">
        <f t="shared" ref="C11:N11" si="0">#REF!</f>
        <v>#REF!</v>
      </c>
      <c r="D11" s="139" t="e">
        <f t="shared" si="0"/>
        <v>#REF!</v>
      </c>
      <c r="E11" s="139" t="e">
        <f t="shared" si="0"/>
        <v>#REF!</v>
      </c>
      <c r="F11" s="139" t="e">
        <f t="shared" si="0"/>
        <v>#REF!</v>
      </c>
      <c r="G11" s="139" t="e">
        <f t="shared" si="0"/>
        <v>#REF!</v>
      </c>
      <c r="H11" s="139" t="e">
        <f t="shared" si="0"/>
        <v>#REF!</v>
      </c>
      <c r="I11" s="139" t="e">
        <f t="shared" si="0"/>
        <v>#REF!</v>
      </c>
      <c r="J11" s="139" t="e">
        <f t="shared" si="0"/>
        <v>#REF!</v>
      </c>
      <c r="K11" s="139" t="e">
        <f t="shared" si="0"/>
        <v>#REF!</v>
      </c>
      <c r="L11" s="139" t="e">
        <f t="shared" si="0"/>
        <v>#REF!</v>
      </c>
      <c r="M11" s="139" t="e">
        <f t="shared" si="0"/>
        <v>#REF!</v>
      </c>
      <c r="N11" s="139" t="e">
        <f t="shared" si="0"/>
        <v>#REF!</v>
      </c>
      <c r="O11" s="7"/>
      <c r="P11" s="7"/>
      <c r="Q11" s="7"/>
      <c r="R11" s="7"/>
      <c r="S11" s="7"/>
      <c r="T11" s="7"/>
      <c r="U11" s="7"/>
      <c r="V11" s="7"/>
      <c r="W11" s="7"/>
      <c r="X11" s="7"/>
      <c r="Y11" s="7"/>
      <c r="Z11" s="7"/>
    </row>
    <row r="12" spans="1:26" ht="13.5" customHeight="1" x14ac:dyDescent="0.2">
      <c r="A12" s="140" t="s">
        <v>221</v>
      </c>
      <c r="B12" s="141" t="s">
        <v>222</v>
      </c>
      <c r="C12" s="142" t="e">
        <f t="shared" ref="C12:N12" si="1">SUM($C$8:C10)/(SUM($C$11:C11)*1000)</f>
        <v>#REF!</v>
      </c>
      <c r="D12" s="142" t="e">
        <f t="shared" si="1"/>
        <v>#REF!</v>
      </c>
      <c r="E12" s="142" t="e">
        <f t="shared" si="1"/>
        <v>#REF!</v>
      </c>
      <c r="F12" s="142" t="e">
        <f t="shared" si="1"/>
        <v>#REF!</v>
      </c>
      <c r="G12" s="142" t="e">
        <f t="shared" si="1"/>
        <v>#REF!</v>
      </c>
      <c r="H12" s="142" t="e">
        <f t="shared" si="1"/>
        <v>#REF!</v>
      </c>
      <c r="I12" s="142" t="e">
        <f t="shared" si="1"/>
        <v>#REF!</v>
      </c>
      <c r="J12" s="142" t="e">
        <f t="shared" si="1"/>
        <v>#REF!</v>
      </c>
      <c r="K12" s="142" t="e">
        <f t="shared" si="1"/>
        <v>#REF!</v>
      </c>
      <c r="L12" s="142" t="e">
        <f t="shared" si="1"/>
        <v>#REF!</v>
      </c>
      <c r="M12" s="142" t="e">
        <f t="shared" si="1"/>
        <v>#REF!</v>
      </c>
      <c r="N12" s="142"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4" t="s">
        <v>223</v>
      </c>
      <c r="B14" s="134"/>
      <c r="C14" s="135"/>
      <c r="D14" s="135"/>
      <c r="E14" s="135"/>
      <c r="F14" s="135"/>
      <c r="G14" s="104"/>
      <c r="H14" s="104"/>
      <c r="I14" s="104"/>
      <c r="J14" s="104"/>
      <c r="K14" s="104"/>
      <c r="L14" s="104"/>
      <c r="M14" s="104"/>
      <c r="N14" s="104"/>
      <c r="O14" s="104"/>
      <c r="P14" s="104"/>
      <c r="Q14" s="104"/>
      <c r="R14" s="104"/>
      <c r="S14" s="104"/>
      <c r="T14" s="104"/>
      <c r="U14" s="104"/>
      <c r="V14" s="104"/>
      <c r="W14" s="104"/>
      <c r="X14" s="104"/>
      <c r="Y14" s="104"/>
      <c r="Z14" s="104"/>
    </row>
    <row r="15" spans="1:26" ht="13.5" customHeight="1" x14ac:dyDescent="0.2">
      <c r="A15" s="134" t="s">
        <v>218</v>
      </c>
      <c r="B15" s="134" t="s">
        <v>219</v>
      </c>
      <c r="C15" s="111" t="s">
        <v>175</v>
      </c>
      <c r="D15" s="111" t="s">
        <v>176</v>
      </c>
      <c r="E15" s="111" t="s">
        <v>177</v>
      </c>
      <c r="F15" s="111" t="s">
        <v>178</v>
      </c>
      <c r="G15" s="111" t="s">
        <v>179</v>
      </c>
      <c r="H15" s="111" t="s">
        <v>180</v>
      </c>
      <c r="I15" s="111" t="s">
        <v>181</v>
      </c>
      <c r="J15" s="111" t="s">
        <v>182</v>
      </c>
      <c r="K15" s="111" t="s">
        <v>183</v>
      </c>
      <c r="L15" s="111" t="s">
        <v>184</v>
      </c>
      <c r="M15" s="111" t="s">
        <v>185</v>
      </c>
      <c r="N15" s="111" t="s">
        <v>186</v>
      </c>
      <c r="O15" s="104"/>
      <c r="P15" s="104"/>
      <c r="Q15" s="104"/>
      <c r="R15" s="104"/>
      <c r="S15" s="104"/>
      <c r="T15" s="104"/>
      <c r="U15" s="104"/>
      <c r="V15" s="104"/>
      <c r="W15" s="104"/>
      <c r="X15" s="104"/>
      <c r="Y15" s="104"/>
      <c r="Z15" s="104"/>
    </row>
    <row r="16" spans="1:26" ht="13.5" customHeight="1" x14ac:dyDescent="0.2">
      <c r="A16" s="137" t="s">
        <v>209</v>
      </c>
      <c r="B16" s="137" t="s">
        <v>38</v>
      </c>
      <c r="C16" s="138" t="e">
        <f>SUMIFS('Variance Analysis'!C$30:C$45,'Variance Analysis'!$B$30:$B$45,'Variance Analysis'!$B37,'Variance Analysis'!$A$30:$A$45,'Variance Analysis'!$A$34)</f>
        <v>#REF!</v>
      </c>
      <c r="D16" s="138" t="e">
        <f>SUMIFS('Variance Analysis'!D$30:D$45,'Variance Analysis'!$B$30:$B$45,'Variance Analysis'!$B37,'Variance Analysis'!$A$30:$A$45,'Variance Analysis'!$A$34)</f>
        <v>#REF!</v>
      </c>
      <c r="E16" s="138" t="e">
        <f>SUMIFS('Variance Analysis'!E$30:E$45,'Variance Analysis'!$B$30:$B$45,'Variance Analysis'!$B37,'Variance Analysis'!$A$30:$A$45,'Variance Analysis'!$A$34)</f>
        <v>#REF!</v>
      </c>
      <c r="F16" s="138" t="e">
        <f>SUMIFS('Variance Analysis'!F$30:F$45,'Variance Analysis'!$B$30:$B$45,'Variance Analysis'!$B37,'Variance Analysis'!$A$30:$A$45,'Variance Analysis'!$A$34)</f>
        <v>#REF!</v>
      </c>
      <c r="G16" s="138" t="e">
        <f>SUMIFS('Variance Analysis'!G$30:G$45,'Variance Analysis'!$B$30:$B$45,'Variance Analysis'!$B37,'Variance Analysis'!$A$30:$A$45,'Variance Analysis'!$A$34)</f>
        <v>#REF!</v>
      </c>
      <c r="H16" s="138" t="e">
        <f>SUMIFS('Variance Analysis'!H$30:H$45,'Variance Analysis'!$B$30:$B$45,'Variance Analysis'!$B37,'Variance Analysis'!$A$30:$A$45,'Variance Analysis'!$A$34)</f>
        <v>#REF!</v>
      </c>
      <c r="I16" s="138" t="e">
        <f>SUMIFS('Variance Analysis'!I$30:I$45,'Variance Analysis'!$B$30:$B$45,'Variance Analysis'!$B37,'Variance Analysis'!$A$30:$A$45,'Variance Analysis'!$A$34)</f>
        <v>#REF!</v>
      </c>
      <c r="J16" s="138" t="e">
        <f>SUMIFS('Variance Analysis'!J$30:J$45,'Variance Analysis'!$B$30:$B$45,'Variance Analysis'!$B37,'Variance Analysis'!$A$30:$A$45,'Variance Analysis'!$A$34)</f>
        <v>#REF!</v>
      </c>
      <c r="K16" s="138" t="e">
        <f>SUMIFS('Variance Analysis'!K$30:K$45,'Variance Analysis'!$B$30:$B$45,'Variance Analysis'!$B37,'Variance Analysis'!$A$30:$A$45,'Variance Analysis'!$A$34)</f>
        <v>#REF!</v>
      </c>
      <c r="L16" s="138" t="e">
        <f>SUMIFS('Variance Analysis'!L$30:L$45,'Variance Analysis'!$B$30:$B$45,'Variance Analysis'!$B37,'Variance Analysis'!$A$30:$A$45,'Variance Analysis'!$A$34)</f>
        <v>#REF!</v>
      </c>
      <c r="M16" s="138" t="e">
        <f>SUMIFS('Variance Analysis'!M$30:M$45,'Variance Analysis'!$B$30:$B$45,'Variance Analysis'!$B37,'Variance Analysis'!$A$30:$A$45,'Variance Analysis'!$A$34)</f>
        <v>#REF!</v>
      </c>
      <c r="N16" s="138"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7" t="s">
        <v>210</v>
      </c>
      <c r="B17" s="137" t="s">
        <v>38</v>
      </c>
      <c r="C17" s="138" t="e">
        <f>SUMIFS('Variance Analysis'!C$30:C$45,'Variance Analysis'!$B$30:$B$45,'Variance Analysis'!$B$35,'Variance Analysis'!$A$30:$A$45,'Variance Analysis'!$A$34)</f>
        <v>#REF!</v>
      </c>
      <c r="D17" s="138" t="e">
        <f>SUMIFS('Variance Analysis'!D$30:D$45,'Variance Analysis'!$B$30:$B$45,'Variance Analysis'!$B$35,'Variance Analysis'!$A$30:$A$45,'Variance Analysis'!$A$34)</f>
        <v>#REF!</v>
      </c>
      <c r="E17" s="138" t="e">
        <f>SUMIFS('Variance Analysis'!E$30:E$45,'Variance Analysis'!$B$30:$B$45,'Variance Analysis'!$B$35,'Variance Analysis'!$A$30:$A$45,'Variance Analysis'!$A$34)</f>
        <v>#REF!</v>
      </c>
      <c r="F17" s="138" t="e">
        <f>SUMIFS('Variance Analysis'!F$30:F$45,'Variance Analysis'!$B$30:$B$45,'Variance Analysis'!$B$35,'Variance Analysis'!$A$30:$A$45,'Variance Analysis'!$A$34)</f>
        <v>#REF!</v>
      </c>
      <c r="G17" s="138" t="e">
        <f>SUMIFS('Variance Analysis'!G$30:G$45,'Variance Analysis'!$B$30:$B$45,'Variance Analysis'!$B$35,'Variance Analysis'!$A$30:$A$45,'Variance Analysis'!$A$34)</f>
        <v>#REF!</v>
      </c>
      <c r="H17" s="138" t="e">
        <f>SUMIFS('Variance Analysis'!H$30:H$45,'Variance Analysis'!$B$30:$B$45,'Variance Analysis'!$B$35,'Variance Analysis'!$A$30:$A$45,'Variance Analysis'!$A$34)</f>
        <v>#REF!</v>
      </c>
      <c r="I17" s="138" t="e">
        <f>SUMIFS('Variance Analysis'!I$30:I$45,'Variance Analysis'!$B$30:$B$45,'Variance Analysis'!$B$35,'Variance Analysis'!$A$30:$A$45,'Variance Analysis'!$A$34)</f>
        <v>#REF!</v>
      </c>
      <c r="J17" s="138" t="e">
        <f>SUMIFS('Variance Analysis'!J$30:J$45,'Variance Analysis'!$B$30:$B$45,'Variance Analysis'!$B$35,'Variance Analysis'!$A$30:$A$45,'Variance Analysis'!$A$34)</f>
        <v>#REF!</v>
      </c>
      <c r="K17" s="138" t="e">
        <f>SUMIFS('Variance Analysis'!K$30:K$45,'Variance Analysis'!$B$30:$B$45,'Variance Analysis'!$B$35,'Variance Analysis'!$A$30:$A$45,'Variance Analysis'!$A$34)</f>
        <v>#REF!</v>
      </c>
      <c r="L17" s="138" t="e">
        <f>SUMIFS('Variance Analysis'!L$30:L$45,'Variance Analysis'!$B$30:$B$45,'Variance Analysis'!$B$35,'Variance Analysis'!$A$30:$A$45,'Variance Analysis'!$A$34)</f>
        <v>#REF!</v>
      </c>
      <c r="M17" s="138" t="e">
        <f>SUMIFS('Variance Analysis'!M$30:M$45,'Variance Analysis'!$B$30:$B$45,'Variance Analysis'!$B$35,'Variance Analysis'!$A$30:$A$45,'Variance Analysis'!$A$34)</f>
        <v>#REF!</v>
      </c>
      <c r="N17" s="138"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7" t="s">
        <v>211</v>
      </c>
      <c r="B18" s="137" t="s">
        <v>38</v>
      </c>
      <c r="C18" s="138" t="e">
        <f>SUMIFS('Variance Analysis'!C$30:C$45,'Variance Analysis'!$B$30:$B$45,'Variance Analysis'!$B36,'Variance Analysis'!$A$30:$A$45,'Variance Analysis'!$A$34)</f>
        <v>#REF!</v>
      </c>
      <c r="D18" s="138" t="e">
        <f>SUMIFS('Variance Analysis'!D$30:D$45,'Variance Analysis'!$B$30:$B$45,'Variance Analysis'!$B36,'Variance Analysis'!$A$30:$A$45,'Variance Analysis'!$A$34)</f>
        <v>#REF!</v>
      </c>
      <c r="E18" s="138" t="e">
        <f>SUMIFS('Variance Analysis'!E$30:E$45,'Variance Analysis'!$B$30:$B$45,'Variance Analysis'!$B36,'Variance Analysis'!$A$30:$A$45,'Variance Analysis'!$A$34)</f>
        <v>#REF!</v>
      </c>
      <c r="F18" s="138" t="e">
        <f>SUMIFS('Variance Analysis'!F$30:F$45,'Variance Analysis'!$B$30:$B$45,'Variance Analysis'!$B36,'Variance Analysis'!$A$30:$A$45,'Variance Analysis'!$A$34)</f>
        <v>#REF!</v>
      </c>
      <c r="G18" s="138" t="e">
        <f>SUMIFS('Variance Analysis'!G$30:G$45,'Variance Analysis'!$B$30:$B$45,'Variance Analysis'!$B36,'Variance Analysis'!$A$30:$A$45,'Variance Analysis'!$A$34)</f>
        <v>#REF!</v>
      </c>
      <c r="H18" s="138" t="e">
        <f>SUMIFS('Variance Analysis'!H$30:H$45,'Variance Analysis'!$B$30:$B$45,'Variance Analysis'!$B36,'Variance Analysis'!$A$30:$A$45,'Variance Analysis'!$A$34)</f>
        <v>#REF!</v>
      </c>
      <c r="I18" s="138" t="e">
        <f>SUMIFS('Variance Analysis'!I$30:I$45,'Variance Analysis'!$B$30:$B$45,'Variance Analysis'!$B36,'Variance Analysis'!$A$30:$A$45,'Variance Analysis'!$A$34)</f>
        <v>#REF!</v>
      </c>
      <c r="J18" s="138" t="e">
        <f>SUMIFS('Variance Analysis'!J$30:J$45,'Variance Analysis'!$B$30:$B$45,'Variance Analysis'!$B36,'Variance Analysis'!$A$30:$A$45,'Variance Analysis'!$A$34)</f>
        <v>#REF!</v>
      </c>
      <c r="K18" s="138" t="e">
        <f>SUMIFS('Variance Analysis'!K$30:K$45,'Variance Analysis'!$B$30:$B$45,'Variance Analysis'!$B36,'Variance Analysis'!$A$30:$A$45,'Variance Analysis'!$A$34)</f>
        <v>#REF!</v>
      </c>
      <c r="L18" s="138" t="e">
        <f>SUMIFS('Variance Analysis'!L$30:L$45,'Variance Analysis'!$B$30:$B$45,'Variance Analysis'!$B36,'Variance Analysis'!$A$30:$A$45,'Variance Analysis'!$A$34)</f>
        <v>#REF!</v>
      </c>
      <c r="M18" s="138" t="e">
        <f>SUMIFS('Variance Analysis'!M$30:M$45,'Variance Analysis'!$B$30:$B$45,'Variance Analysis'!$B36,'Variance Analysis'!$A$30:$A$45,'Variance Analysis'!$A$34)</f>
        <v>#REF!</v>
      </c>
      <c r="N18" s="138"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7" t="s">
        <v>192</v>
      </c>
      <c r="B19" s="137" t="s">
        <v>220</v>
      </c>
      <c r="C19" s="139" t="e">
        <f t="shared" ref="C19:N19" si="2">#REF!</f>
        <v>#REF!</v>
      </c>
      <c r="D19" s="139" t="e">
        <f t="shared" si="2"/>
        <v>#REF!</v>
      </c>
      <c r="E19" s="139" t="e">
        <f t="shared" si="2"/>
        <v>#REF!</v>
      </c>
      <c r="F19" s="139" t="e">
        <f t="shared" si="2"/>
        <v>#REF!</v>
      </c>
      <c r="G19" s="139" t="e">
        <f t="shared" si="2"/>
        <v>#REF!</v>
      </c>
      <c r="H19" s="139" t="e">
        <f t="shared" si="2"/>
        <v>#REF!</v>
      </c>
      <c r="I19" s="139" t="e">
        <f t="shared" si="2"/>
        <v>#REF!</v>
      </c>
      <c r="J19" s="139" t="e">
        <f t="shared" si="2"/>
        <v>#REF!</v>
      </c>
      <c r="K19" s="139" t="e">
        <f t="shared" si="2"/>
        <v>#REF!</v>
      </c>
      <c r="L19" s="139" t="e">
        <f t="shared" si="2"/>
        <v>#REF!</v>
      </c>
      <c r="M19" s="139" t="e">
        <f t="shared" si="2"/>
        <v>#REF!</v>
      </c>
      <c r="N19" s="139" t="e">
        <f t="shared" si="2"/>
        <v>#REF!</v>
      </c>
      <c r="O19" s="7"/>
      <c r="P19" s="7"/>
      <c r="Q19" s="7"/>
      <c r="R19" s="7"/>
      <c r="S19" s="7"/>
      <c r="T19" s="7"/>
      <c r="U19" s="7"/>
      <c r="V19" s="7"/>
      <c r="W19" s="7"/>
      <c r="X19" s="7"/>
      <c r="Y19" s="7"/>
      <c r="Z19" s="7"/>
    </row>
    <row r="20" spans="1:26" ht="13.5" customHeight="1" x14ac:dyDescent="0.2">
      <c r="A20" s="140" t="s">
        <v>221</v>
      </c>
      <c r="B20" s="141" t="s">
        <v>222</v>
      </c>
      <c r="C20" s="142" t="e">
        <f>SUM($C$16:C18)/(SUM($C$19:C19*1000))</f>
        <v>#REF!</v>
      </c>
      <c r="D20" s="142" t="e">
        <f t="shared" ref="D20:N20" si="3">SUM($C$16:D18)/(SUM($C$19:D19)*1000)</f>
        <v>#REF!</v>
      </c>
      <c r="E20" s="142" t="e">
        <f t="shared" si="3"/>
        <v>#REF!</v>
      </c>
      <c r="F20" s="142" t="e">
        <f t="shared" si="3"/>
        <v>#REF!</v>
      </c>
      <c r="G20" s="142" t="e">
        <f t="shared" si="3"/>
        <v>#REF!</v>
      </c>
      <c r="H20" s="142" t="e">
        <f t="shared" si="3"/>
        <v>#REF!</v>
      </c>
      <c r="I20" s="142" t="e">
        <f t="shared" si="3"/>
        <v>#REF!</v>
      </c>
      <c r="J20" s="142" t="e">
        <f t="shared" si="3"/>
        <v>#REF!</v>
      </c>
      <c r="K20" s="142" t="e">
        <f t="shared" si="3"/>
        <v>#REF!</v>
      </c>
      <c r="L20" s="142" t="e">
        <f t="shared" si="3"/>
        <v>#REF!</v>
      </c>
      <c r="M20" s="142" t="e">
        <f t="shared" si="3"/>
        <v>#REF!</v>
      </c>
      <c r="N20" s="142"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4" t="s">
        <v>224</v>
      </c>
      <c r="B22" s="134"/>
      <c r="C22" s="135"/>
      <c r="D22" s="135"/>
      <c r="E22" s="135"/>
      <c r="F22" s="135"/>
      <c r="G22" s="104"/>
      <c r="H22" s="104"/>
      <c r="I22" s="104"/>
      <c r="J22" s="104"/>
      <c r="K22" s="104"/>
      <c r="L22" s="104"/>
      <c r="M22" s="104"/>
      <c r="N22" s="104"/>
      <c r="O22" s="104"/>
      <c r="P22" s="104"/>
      <c r="Q22" s="104"/>
      <c r="R22" s="104"/>
      <c r="S22" s="104"/>
      <c r="T22" s="104"/>
      <c r="U22" s="104"/>
      <c r="V22" s="104"/>
      <c r="W22" s="104"/>
      <c r="X22" s="104"/>
      <c r="Y22" s="104"/>
      <c r="Z22" s="104"/>
    </row>
    <row r="23" spans="1:26" ht="13.5" customHeight="1" x14ac:dyDescent="0.2">
      <c r="A23" s="134" t="s">
        <v>218</v>
      </c>
      <c r="B23" s="134" t="s">
        <v>219</v>
      </c>
      <c r="C23" s="111" t="s">
        <v>175</v>
      </c>
      <c r="D23" s="111" t="s">
        <v>176</v>
      </c>
      <c r="E23" s="111" t="s">
        <v>177</v>
      </c>
      <c r="F23" s="111" t="s">
        <v>178</v>
      </c>
      <c r="G23" s="111" t="s">
        <v>179</v>
      </c>
      <c r="H23" s="111" t="s">
        <v>180</v>
      </c>
      <c r="I23" s="111" t="s">
        <v>181</v>
      </c>
      <c r="J23" s="111" t="s">
        <v>182</v>
      </c>
      <c r="K23" s="111" t="s">
        <v>183</v>
      </c>
      <c r="L23" s="111" t="s">
        <v>184</v>
      </c>
      <c r="M23" s="111" t="s">
        <v>185</v>
      </c>
      <c r="N23" s="111" t="s">
        <v>186</v>
      </c>
      <c r="O23" s="104"/>
      <c r="P23" s="104"/>
      <c r="Q23" s="104"/>
      <c r="R23" s="104"/>
      <c r="S23" s="104"/>
      <c r="T23" s="104"/>
      <c r="U23" s="104"/>
      <c r="V23" s="104"/>
      <c r="W23" s="104"/>
      <c r="X23" s="104"/>
      <c r="Y23" s="104"/>
      <c r="Z23" s="104"/>
    </row>
    <row r="24" spans="1:26" ht="13.5" customHeight="1" x14ac:dyDescent="0.2">
      <c r="A24" s="137" t="s">
        <v>209</v>
      </c>
      <c r="B24" s="137" t="s">
        <v>38</v>
      </c>
      <c r="C24" s="138" t="e">
        <f>SUMIFS('Variance Analysis'!C$30:C$45,'Variance Analysis'!$B$30:$B$45,'Variance Analysis'!$B$41,'Variance Analysis'!$A$30:$A$45,'Variance Analysis'!$A$41)</f>
        <v>#REF!</v>
      </c>
      <c r="D24" s="138" t="e">
        <f>SUMIFS('Variance Analysis'!D$30:D$45,'Variance Analysis'!$B$30:$B$45,'Variance Analysis'!$B$41,'Variance Analysis'!$A$30:$A$45,'Variance Analysis'!$A$41)</f>
        <v>#REF!</v>
      </c>
      <c r="E24" s="138" t="e">
        <f>SUMIFS('Variance Analysis'!E$30:E$45,'Variance Analysis'!$B$30:$B$45,'Variance Analysis'!$B$41,'Variance Analysis'!$A$30:$A$45,'Variance Analysis'!$A$41)</f>
        <v>#REF!</v>
      </c>
      <c r="F24" s="138" t="e">
        <f>SUMIFS('Variance Analysis'!F$30:F$45,'Variance Analysis'!$B$30:$B$45,'Variance Analysis'!$B$41,'Variance Analysis'!$A$30:$A$45,'Variance Analysis'!$A$41)</f>
        <v>#REF!</v>
      </c>
      <c r="G24" s="138" t="e">
        <f>SUMIFS('Variance Analysis'!G$30:G$45,'Variance Analysis'!$B$30:$B$45,'Variance Analysis'!$B$41,'Variance Analysis'!$A$30:$A$45,'Variance Analysis'!$A$41)</f>
        <v>#REF!</v>
      </c>
      <c r="H24" s="138" t="e">
        <f>SUMIFS('Variance Analysis'!H$30:H$45,'Variance Analysis'!$B$30:$B$45,'Variance Analysis'!$B$41,'Variance Analysis'!$A$30:$A$45,'Variance Analysis'!$A$41)</f>
        <v>#REF!</v>
      </c>
      <c r="I24" s="138" t="e">
        <f>SUMIFS('Variance Analysis'!I$30:I$45,'Variance Analysis'!$B$30:$B$45,'Variance Analysis'!$B$41,'Variance Analysis'!$A$30:$A$45,'Variance Analysis'!$A$41)</f>
        <v>#REF!</v>
      </c>
      <c r="J24" s="138" t="e">
        <f>SUMIFS('Variance Analysis'!J$30:J$45,'Variance Analysis'!$B$30:$B$45,'Variance Analysis'!$B$41,'Variance Analysis'!$A$30:$A$45,'Variance Analysis'!$A$41)</f>
        <v>#REF!</v>
      </c>
      <c r="K24" s="138" t="e">
        <f>SUMIFS('Variance Analysis'!K$30:K$45,'Variance Analysis'!$B$30:$B$45,'Variance Analysis'!$B$41,'Variance Analysis'!$A$30:$A$45,'Variance Analysis'!$A$41)</f>
        <v>#REF!</v>
      </c>
      <c r="L24" s="138" t="e">
        <f>SUMIFS('Variance Analysis'!L$30:L$45,'Variance Analysis'!$B$30:$B$45,'Variance Analysis'!$B$41,'Variance Analysis'!$A$30:$A$45,'Variance Analysis'!$A$41)</f>
        <v>#REF!</v>
      </c>
      <c r="M24" s="138" t="e">
        <f>SUMIFS('Variance Analysis'!M$30:M$45,'Variance Analysis'!$B$30:$B$45,'Variance Analysis'!$B$41,'Variance Analysis'!$A$30:$A$45,'Variance Analysis'!$A$41)</f>
        <v>#REF!</v>
      </c>
      <c r="N24" s="138"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7" t="s">
        <v>210</v>
      </c>
      <c r="B25" s="137" t="s">
        <v>38</v>
      </c>
      <c r="C25" s="138" t="e">
        <f>SUMIFS('Variance Analysis'!C$30:C$45,'Variance Analysis'!$B$30:$B$45,'Variance Analysis'!$B$39,'Variance Analysis'!$A$30:$A$45,'Variance Analysis'!$A$41)</f>
        <v>#REF!</v>
      </c>
      <c r="D25" s="138" t="e">
        <f>SUMIFS('Variance Analysis'!D$30:D$45,'Variance Analysis'!$B$30:$B$45,'Variance Analysis'!$B$39,'Variance Analysis'!$A$30:$A$45,'Variance Analysis'!$A$41)</f>
        <v>#REF!</v>
      </c>
      <c r="E25" s="138" t="e">
        <f>SUMIFS('Variance Analysis'!E$30:E$45,'Variance Analysis'!$B$30:$B$45,'Variance Analysis'!$B$39,'Variance Analysis'!$A$30:$A$45,'Variance Analysis'!$A$41)</f>
        <v>#REF!</v>
      </c>
      <c r="F25" s="138" t="e">
        <f>SUMIFS('Variance Analysis'!F$30:F$45,'Variance Analysis'!$B$30:$B$45,'Variance Analysis'!$B$39,'Variance Analysis'!$A$30:$A$45,'Variance Analysis'!$A$41)</f>
        <v>#REF!</v>
      </c>
      <c r="G25" s="138" t="e">
        <f>SUMIFS('Variance Analysis'!G$30:G$45,'Variance Analysis'!$B$30:$B$45,'Variance Analysis'!$B$39,'Variance Analysis'!$A$30:$A$45,'Variance Analysis'!$A$41)</f>
        <v>#REF!</v>
      </c>
      <c r="H25" s="138" t="e">
        <f>SUMIFS('Variance Analysis'!H$30:H$45,'Variance Analysis'!$B$30:$B$45,'Variance Analysis'!$B$39,'Variance Analysis'!$A$30:$A$45,'Variance Analysis'!$A$41)</f>
        <v>#REF!</v>
      </c>
      <c r="I25" s="138" t="e">
        <f>SUMIFS('Variance Analysis'!I$30:I$45,'Variance Analysis'!$B$30:$B$45,'Variance Analysis'!$B$39,'Variance Analysis'!$A$30:$A$45,'Variance Analysis'!$A$41)</f>
        <v>#REF!</v>
      </c>
      <c r="J25" s="138" t="e">
        <f>SUMIFS('Variance Analysis'!J$30:J$45,'Variance Analysis'!$B$30:$B$45,'Variance Analysis'!$B$39,'Variance Analysis'!$A$30:$A$45,'Variance Analysis'!$A$41)</f>
        <v>#REF!</v>
      </c>
      <c r="K25" s="138" t="e">
        <f>SUMIFS('Variance Analysis'!K$30:K$45,'Variance Analysis'!$B$30:$B$45,'Variance Analysis'!$B$39,'Variance Analysis'!$A$30:$A$45,'Variance Analysis'!$A$41)</f>
        <v>#REF!</v>
      </c>
      <c r="L25" s="138" t="e">
        <f>SUMIFS('Variance Analysis'!L$30:L$45,'Variance Analysis'!$B$30:$B$45,'Variance Analysis'!$B$39,'Variance Analysis'!$A$30:$A$45,'Variance Analysis'!$A$41)</f>
        <v>#REF!</v>
      </c>
      <c r="M25" s="138" t="e">
        <f>SUMIFS('Variance Analysis'!M$30:M$45,'Variance Analysis'!$B$30:$B$45,'Variance Analysis'!$B$39,'Variance Analysis'!$A$30:$A$45,'Variance Analysis'!$A$41)</f>
        <v>#REF!</v>
      </c>
      <c r="N25" s="138"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7" t="s">
        <v>211</v>
      </c>
      <c r="B26" s="137" t="s">
        <v>38</v>
      </c>
      <c r="C26" s="138" t="e">
        <f>SUMIFS('Variance Analysis'!C$30:C$45,'Variance Analysis'!$B$30:$B$45,'Variance Analysis'!$B40,'Variance Analysis'!$A$30:$A$45,'Variance Analysis'!$A$40)</f>
        <v>#REF!</v>
      </c>
      <c r="D26" s="138" t="e">
        <f>SUMIFS('Variance Analysis'!D$30:D$45,'Variance Analysis'!$B$30:$B$45,'Variance Analysis'!$B40,'Variance Analysis'!$A$30:$A$45,'Variance Analysis'!$A$40)</f>
        <v>#REF!</v>
      </c>
      <c r="E26" s="138" t="e">
        <f>SUMIFS('Variance Analysis'!E$30:E$45,'Variance Analysis'!$B$30:$B$45,'Variance Analysis'!$B40,'Variance Analysis'!$A$30:$A$45,'Variance Analysis'!$A$40)</f>
        <v>#REF!</v>
      </c>
      <c r="F26" s="138" t="e">
        <f>SUMIFS('Variance Analysis'!F$30:F$45,'Variance Analysis'!$B$30:$B$45,'Variance Analysis'!$B40,'Variance Analysis'!$A$30:$A$45,'Variance Analysis'!$A$40)</f>
        <v>#REF!</v>
      </c>
      <c r="G26" s="138" t="e">
        <f>SUMIFS('Variance Analysis'!G$30:G$45,'Variance Analysis'!$B$30:$B$45,'Variance Analysis'!$B40,'Variance Analysis'!$A$30:$A$45,'Variance Analysis'!$A$40)</f>
        <v>#REF!</v>
      </c>
      <c r="H26" s="138" t="e">
        <f>SUMIFS('Variance Analysis'!H$30:H$45,'Variance Analysis'!$B$30:$B$45,'Variance Analysis'!$B40,'Variance Analysis'!$A$30:$A$45,'Variance Analysis'!$A$40)</f>
        <v>#REF!</v>
      </c>
      <c r="I26" s="138" t="e">
        <f>SUMIFS('Variance Analysis'!I$30:I$45,'Variance Analysis'!$B$30:$B$45,'Variance Analysis'!$B40,'Variance Analysis'!$A$30:$A$45,'Variance Analysis'!$A$40)</f>
        <v>#REF!</v>
      </c>
      <c r="J26" s="138" t="e">
        <f>SUMIFS('Variance Analysis'!J$30:J$45,'Variance Analysis'!$B$30:$B$45,'Variance Analysis'!$B40,'Variance Analysis'!$A$30:$A$45,'Variance Analysis'!$A$40)</f>
        <v>#REF!</v>
      </c>
      <c r="K26" s="138" t="e">
        <f>SUMIFS('Variance Analysis'!K$30:K$45,'Variance Analysis'!$B$30:$B$45,'Variance Analysis'!$B40,'Variance Analysis'!$A$30:$A$45,'Variance Analysis'!$A$40)</f>
        <v>#REF!</v>
      </c>
      <c r="L26" s="138" t="e">
        <f>SUMIFS('Variance Analysis'!L$30:L$45,'Variance Analysis'!$B$30:$B$45,'Variance Analysis'!$B40,'Variance Analysis'!$A$30:$A$45,'Variance Analysis'!$A$40)</f>
        <v>#REF!</v>
      </c>
      <c r="M26" s="138" t="e">
        <f>SUMIFS('Variance Analysis'!M$30:M$45,'Variance Analysis'!$B$30:$B$45,'Variance Analysis'!$B40,'Variance Analysis'!$A$30:$A$45,'Variance Analysis'!$A$40)</f>
        <v>#REF!</v>
      </c>
      <c r="N26" s="138"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7" t="s">
        <v>193</v>
      </c>
      <c r="B27" s="137" t="s">
        <v>220</v>
      </c>
      <c r="C27" s="139" t="e">
        <f t="shared" ref="C27:N27" si="4">#REF!</f>
        <v>#REF!</v>
      </c>
      <c r="D27" s="139" t="e">
        <f t="shared" si="4"/>
        <v>#REF!</v>
      </c>
      <c r="E27" s="139" t="e">
        <f t="shared" si="4"/>
        <v>#REF!</v>
      </c>
      <c r="F27" s="139" t="e">
        <f t="shared" si="4"/>
        <v>#REF!</v>
      </c>
      <c r="G27" s="139" t="e">
        <f t="shared" si="4"/>
        <v>#REF!</v>
      </c>
      <c r="H27" s="139" t="e">
        <f t="shared" si="4"/>
        <v>#REF!</v>
      </c>
      <c r="I27" s="139" t="e">
        <f t="shared" si="4"/>
        <v>#REF!</v>
      </c>
      <c r="J27" s="139" t="e">
        <f t="shared" si="4"/>
        <v>#REF!</v>
      </c>
      <c r="K27" s="139" t="e">
        <f t="shared" si="4"/>
        <v>#REF!</v>
      </c>
      <c r="L27" s="139" t="e">
        <f t="shared" si="4"/>
        <v>#REF!</v>
      </c>
      <c r="M27" s="139" t="e">
        <f t="shared" si="4"/>
        <v>#REF!</v>
      </c>
      <c r="N27" s="139" t="e">
        <f t="shared" si="4"/>
        <v>#REF!</v>
      </c>
      <c r="O27" s="7"/>
      <c r="P27" s="7"/>
      <c r="Q27" s="7"/>
      <c r="R27" s="7"/>
      <c r="S27" s="7"/>
      <c r="T27" s="7"/>
      <c r="U27" s="7"/>
      <c r="V27" s="7"/>
      <c r="W27" s="7"/>
      <c r="X27" s="7"/>
      <c r="Y27" s="7"/>
      <c r="Z27" s="7"/>
    </row>
    <row r="28" spans="1:26" ht="13.5" customHeight="1" x14ac:dyDescent="0.2">
      <c r="A28" s="140" t="s">
        <v>221</v>
      </c>
      <c r="B28" s="141" t="s">
        <v>222</v>
      </c>
      <c r="C28" s="142" t="e">
        <f>SUM(C24:C26)/(C27*1000)</f>
        <v>#REF!</v>
      </c>
      <c r="D28" s="142" t="e">
        <f t="shared" ref="D28:N28" si="5">SUM($C$24:D26)/(SUM($C$27:D27)*1000)</f>
        <v>#REF!</v>
      </c>
      <c r="E28" s="142" t="e">
        <f t="shared" si="5"/>
        <v>#REF!</v>
      </c>
      <c r="F28" s="142" t="e">
        <f t="shared" si="5"/>
        <v>#REF!</v>
      </c>
      <c r="G28" s="142" t="e">
        <f t="shared" si="5"/>
        <v>#REF!</v>
      </c>
      <c r="H28" s="142" t="e">
        <f t="shared" si="5"/>
        <v>#REF!</v>
      </c>
      <c r="I28" s="142" t="e">
        <f t="shared" si="5"/>
        <v>#REF!</v>
      </c>
      <c r="J28" s="142" t="e">
        <f t="shared" si="5"/>
        <v>#REF!</v>
      </c>
      <c r="K28" s="142" t="e">
        <f t="shared" si="5"/>
        <v>#REF!</v>
      </c>
      <c r="L28" s="142" t="e">
        <f t="shared" si="5"/>
        <v>#REF!</v>
      </c>
      <c r="M28" s="142" t="e">
        <f t="shared" si="5"/>
        <v>#REF!</v>
      </c>
      <c r="N28" s="142"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4" t="s">
        <v>225</v>
      </c>
      <c r="B30" s="134"/>
      <c r="C30" s="135"/>
      <c r="D30" s="135"/>
      <c r="E30" s="135"/>
      <c r="F30" s="135"/>
      <c r="G30" s="104"/>
      <c r="H30" s="104"/>
      <c r="I30" s="104"/>
      <c r="J30" s="104"/>
      <c r="K30" s="104"/>
      <c r="L30" s="104"/>
      <c r="M30" s="104"/>
      <c r="N30" s="104"/>
      <c r="O30" s="104"/>
      <c r="P30" s="104"/>
      <c r="Q30" s="104"/>
      <c r="R30" s="104"/>
      <c r="S30" s="104"/>
      <c r="T30" s="104"/>
      <c r="U30" s="104"/>
      <c r="V30" s="104"/>
      <c r="W30" s="104"/>
      <c r="X30" s="104"/>
      <c r="Y30" s="104"/>
      <c r="Z30" s="104"/>
    </row>
    <row r="31" spans="1:26" ht="13.5" customHeight="1" x14ac:dyDescent="0.2">
      <c r="A31" s="134" t="s">
        <v>218</v>
      </c>
      <c r="B31" s="134" t="s">
        <v>219</v>
      </c>
      <c r="C31" s="111" t="s">
        <v>175</v>
      </c>
      <c r="D31" s="111" t="s">
        <v>176</v>
      </c>
      <c r="E31" s="111" t="s">
        <v>177</v>
      </c>
      <c r="F31" s="111" t="s">
        <v>178</v>
      </c>
      <c r="G31" s="111" t="s">
        <v>179</v>
      </c>
      <c r="H31" s="111" t="s">
        <v>180</v>
      </c>
      <c r="I31" s="111" t="s">
        <v>181</v>
      </c>
      <c r="J31" s="111" t="s">
        <v>182</v>
      </c>
      <c r="K31" s="111" t="s">
        <v>183</v>
      </c>
      <c r="L31" s="111" t="s">
        <v>184</v>
      </c>
      <c r="M31" s="111" t="s">
        <v>185</v>
      </c>
      <c r="N31" s="111" t="s">
        <v>186</v>
      </c>
      <c r="O31" s="104"/>
      <c r="P31" s="104"/>
      <c r="Q31" s="104"/>
      <c r="R31" s="104"/>
      <c r="S31" s="104"/>
      <c r="T31" s="104"/>
      <c r="U31" s="104"/>
      <c r="V31" s="104"/>
      <c r="W31" s="104"/>
      <c r="X31" s="104"/>
      <c r="Y31" s="104"/>
      <c r="Z31" s="104"/>
    </row>
    <row r="32" spans="1:26" ht="13.5" customHeight="1" x14ac:dyDescent="0.2">
      <c r="A32" s="137" t="s">
        <v>209</v>
      </c>
      <c r="B32" s="137" t="s">
        <v>38</v>
      </c>
      <c r="C32" s="138" t="e">
        <f>SUMIFS('Variance Analysis'!C$42:C$45,'Variance Analysis'!$B$42:$B$45,'Variance Analysis'!$B$45)</f>
        <v>#REF!</v>
      </c>
      <c r="D32" s="138" t="e">
        <f>SUMIFS('Variance Analysis'!D$42:D$45,'Variance Analysis'!$B$42:$B$45,'Variance Analysis'!$B$45)</f>
        <v>#REF!</v>
      </c>
      <c r="E32" s="138" t="e">
        <f>SUMIFS('Variance Analysis'!E$42:E$45,'Variance Analysis'!$B$42:$B$45,'Variance Analysis'!$B$45)</f>
        <v>#REF!</v>
      </c>
      <c r="F32" s="138" t="e">
        <f>SUMIFS('Variance Analysis'!F$42:F$45,'Variance Analysis'!$B$42:$B$45,'Variance Analysis'!$B$45)</f>
        <v>#REF!</v>
      </c>
      <c r="G32" s="138" t="e">
        <f>SUMIFS('Variance Analysis'!G$42:G$45,'Variance Analysis'!$B$42:$B$45,'Variance Analysis'!$B$45)</f>
        <v>#REF!</v>
      </c>
      <c r="H32" s="138" t="e">
        <f>SUMIFS('Variance Analysis'!H$42:H$45,'Variance Analysis'!$B$42:$B$45,'Variance Analysis'!$B$45)</f>
        <v>#REF!</v>
      </c>
      <c r="I32" s="138" t="e">
        <f>SUMIFS('Variance Analysis'!I$42:I$45,'Variance Analysis'!$B$42:$B$45,'Variance Analysis'!$B$45)</f>
        <v>#REF!</v>
      </c>
      <c r="J32" s="138" t="e">
        <f>SUMIFS('Variance Analysis'!J$42:J$45,'Variance Analysis'!$B$42:$B$45,'Variance Analysis'!$B$45)</f>
        <v>#REF!</v>
      </c>
      <c r="K32" s="138" t="e">
        <f>SUMIFS('Variance Analysis'!K$42:K$45,'Variance Analysis'!$B$42:$B$45,'Variance Analysis'!$B$45)</f>
        <v>#REF!</v>
      </c>
      <c r="L32" s="138" t="e">
        <f>SUMIFS('Variance Analysis'!L$42:L$45,'Variance Analysis'!$B$42:$B$45,'Variance Analysis'!$B$45)</f>
        <v>#REF!</v>
      </c>
      <c r="M32" s="138" t="e">
        <f>SUMIFS('Variance Analysis'!M$42:M$45,'Variance Analysis'!$B$42:$B$45,'Variance Analysis'!$B$45)</f>
        <v>#REF!</v>
      </c>
      <c r="N32" s="138" t="e">
        <f>SUMIFS('Variance Analysis'!N$42:N$45,'Variance Analysis'!$B$42:$B$45,'Variance Analysis'!$B$45)</f>
        <v>#REF!</v>
      </c>
      <c r="O32" s="7"/>
      <c r="P32" s="7"/>
      <c r="Q32" s="7"/>
      <c r="R32" s="7"/>
      <c r="S32" s="7"/>
      <c r="T32" s="7"/>
      <c r="U32" s="7"/>
      <c r="V32" s="7"/>
      <c r="W32" s="7"/>
      <c r="X32" s="7"/>
      <c r="Y32" s="7"/>
      <c r="Z32" s="7"/>
    </row>
    <row r="33" spans="1:26" ht="13.5" customHeight="1" x14ac:dyDescent="0.2">
      <c r="A33" s="137" t="s">
        <v>210</v>
      </c>
      <c r="B33" s="137" t="s">
        <v>38</v>
      </c>
      <c r="C33" s="138" t="e">
        <f>SUMIFS('Variance Analysis'!C$42:C$45,'Variance Analysis'!$B$42:$B$45,'Variance Analysis'!$B$43)</f>
        <v>#REF!</v>
      </c>
      <c r="D33" s="138" t="e">
        <f>SUMIFS('Variance Analysis'!D$42:D$45,'Variance Analysis'!$B$42:$B$45,'Variance Analysis'!$B$43)</f>
        <v>#REF!</v>
      </c>
      <c r="E33" s="138" t="e">
        <f>SUMIFS('Variance Analysis'!E$42:E$45,'Variance Analysis'!$B$42:$B$45,'Variance Analysis'!$B$43)</f>
        <v>#REF!</v>
      </c>
      <c r="F33" s="138" t="e">
        <f>SUMIFS('Variance Analysis'!F$42:F$45,'Variance Analysis'!$B$42:$B$45,'Variance Analysis'!$B$43)</f>
        <v>#REF!</v>
      </c>
      <c r="G33" s="138" t="e">
        <f>SUMIFS('Variance Analysis'!G$42:G$45,'Variance Analysis'!$B$42:$B$45,'Variance Analysis'!$B$43)</f>
        <v>#REF!</v>
      </c>
      <c r="H33" s="138" t="e">
        <f>SUMIFS('Variance Analysis'!H$42:H$45,'Variance Analysis'!$B$42:$B$45,'Variance Analysis'!$B$43)</f>
        <v>#REF!</v>
      </c>
      <c r="I33" s="138" t="e">
        <f>SUMIFS('Variance Analysis'!I$42:I$45,'Variance Analysis'!$B$42:$B$45,'Variance Analysis'!$B$43)</f>
        <v>#REF!</v>
      </c>
      <c r="J33" s="138" t="e">
        <f>SUMIFS('Variance Analysis'!J$42:J$45,'Variance Analysis'!$B$42:$B$45,'Variance Analysis'!$B$43)</f>
        <v>#REF!</v>
      </c>
      <c r="K33" s="138" t="e">
        <f>SUMIFS('Variance Analysis'!K$42:K$45,'Variance Analysis'!$B$42:$B$45,'Variance Analysis'!$B$43)</f>
        <v>#REF!</v>
      </c>
      <c r="L33" s="138" t="e">
        <f>SUMIFS('Variance Analysis'!L$42:L$45,'Variance Analysis'!$B$42:$B$45,'Variance Analysis'!$B$43)</f>
        <v>#REF!</v>
      </c>
      <c r="M33" s="138" t="e">
        <f>SUMIFS('Variance Analysis'!M$42:M$45,'Variance Analysis'!$B$42:$B$45,'Variance Analysis'!$B$43)</f>
        <v>#REF!</v>
      </c>
      <c r="N33" s="138" t="e">
        <f>SUMIFS('Variance Analysis'!N$42:N$45,'Variance Analysis'!$B$42:$B$45,'Variance Analysis'!$B$43)</f>
        <v>#REF!</v>
      </c>
      <c r="O33" s="7"/>
      <c r="P33" s="7"/>
      <c r="Q33" s="7"/>
      <c r="R33" s="7"/>
      <c r="S33" s="7"/>
      <c r="T33" s="7"/>
      <c r="U33" s="7"/>
      <c r="V33" s="7"/>
      <c r="W33" s="7"/>
      <c r="X33" s="7"/>
      <c r="Y33" s="7"/>
      <c r="Z33" s="7"/>
    </row>
    <row r="34" spans="1:26" ht="13.5" customHeight="1" x14ac:dyDescent="0.2">
      <c r="A34" s="137" t="s">
        <v>211</v>
      </c>
      <c r="B34" s="137" t="s">
        <v>38</v>
      </c>
      <c r="C34" s="138" t="e">
        <f>SUMIFS('Variance Analysis'!C$42:C$45,'Variance Analysis'!$B$42:$B$45,'Variance Analysis'!$B$44)</f>
        <v>#REF!</v>
      </c>
      <c r="D34" s="138" t="e">
        <f>SUMIFS('Variance Analysis'!D$42:D$45,'Variance Analysis'!$B$42:$B$45,'Variance Analysis'!$B$44)</f>
        <v>#REF!</v>
      </c>
      <c r="E34" s="138" t="e">
        <f>SUMIFS('Variance Analysis'!E$42:E$45,'Variance Analysis'!$B$42:$B$45,'Variance Analysis'!$B$44)</f>
        <v>#REF!</v>
      </c>
      <c r="F34" s="138" t="e">
        <f>SUMIFS('Variance Analysis'!F$42:F$45,'Variance Analysis'!$B$42:$B$45,'Variance Analysis'!$B$44)</f>
        <v>#REF!</v>
      </c>
      <c r="G34" s="138" t="e">
        <f>SUMIFS('Variance Analysis'!G$42:G$45,'Variance Analysis'!$B$42:$B$45,'Variance Analysis'!$B$44)</f>
        <v>#REF!</v>
      </c>
      <c r="H34" s="138" t="e">
        <f>SUMIFS('Variance Analysis'!H$42:H$45,'Variance Analysis'!$B$42:$B$45,'Variance Analysis'!$B$44)</f>
        <v>#REF!</v>
      </c>
      <c r="I34" s="138" t="e">
        <f>SUMIFS('Variance Analysis'!I$42:I$45,'Variance Analysis'!$B$42:$B$45,'Variance Analysis'!$B$44)</f>
        <v>#REF!</v>
      </c>
      <c r="J34" s="138" t="e">
        <f>SUMIFS('Variance Analysis'!J$42:J$45,'Variance Analysis'!$B$42:$B$45,'Variance Analysis'!$B$44)</f>
        <v>#REF!</v>
      </c>
      <c r="K34" s="138" t="e">
        <f>SUMIFS('Variance Analysis'!K$42:K$45,'Variance Analysis'!$B$42:$B$45,'Variance Analysis'!$B$44)</f>
        <v>#REF!</v>
      </c>
      <c r="L34" s="138" t="e">
        <f>SUMIFS('Variance Analysis'!L$42:L$45,'Variance Analysis'!$B$42:$B$45,'Variance Analysis'!$B$44)</f>
        <v>#REF!</v>
      </c>
      <c r="M34" s="138" t="e">
        <f>SUMIFS('Variance Analysis'!M$42:M$45,'Variance Analysis'!$B$42:$B$45,'Variance Analysis'!$B$44)</f>
        <v>#REF!</v>
      </c>
      <c r="N34" s="138" t="e">
        <f>SUMIFS('Variance Analysis'!N$42:N$45,'Variance Analysis'!$B$42:$B$45,'Variance Analysis'!$B$44)</f>
        <v>#REF!</v>
      </c>
      <c r="O34" s="7"/>
      <c r="P34" s="7"/>
      <c r="Q34" s="7"/>
      <c r="R34" s="7"/>
      <c r="S34" s="7"/>
      <c r="T34" s="7"/>
      <c r="U34" s="7"/>
      <c r="V34" s="7"/>
      <c r="W34" s="7"/>
      <c r="X34" s="7"/>
      <c r="Y34" s="7"/>
      <c r="Z34" s="7"/>
    </row>
    <row r="35" spans="1:26" ht="13.5" customHeight="1" x14ac:dyDescent="0.2">
      <c r="A35" s="137" t="s">
        <v>187</v>
      </c>
      <c r="B35" s="137" t="s">
        <v>220</v>
      </c>
      <c r="C35" s="139" t="e">
        <f t="shared" ref="C35:N35" si="6">#REF!</f>
        <v>#REF!</v>
      </c>
      <c r="D35" s="139" t="e">
        <f t="shared" si="6"/>
        <v>#REF!</v>
      </c>
      <c r="E35" s="139" t="e">
        <f t="shared" si="6"/>
        <v>#REF!</v>
      </c>
      <c r="F35" s="139" t="e">
        <f t="shared" si="6"/>
        <v>#REF!</v>
      </c>
      <c r="G35" s="139" t="e">
        <f t="shared" si="6"/>
        <v>#REF!</v>
      </c>
      <c r="H35" s="139" t="e">
        <f t="shared" si="6"/>
        <v>#REF!</v>
      </c>
      <c r="I35" s="139" t="e">
        <f t="shared" si="6"/>
        <v>#REF!</v>
      </c>
      <c r="J35" s="139" t="e">
        <f t="shared" si="6"/>
        <v>#REF!</v>
      </c>
      <c r="K35" s="139" t="e">
        <f t="shared" si="6"/>
        <v>#REF!</v>
      </c>
      <c r="L35" s="139" t="e">
        <f t="shared" si="6"/>
        <v>#REF!</v>
      </c>
      <c r="M35" s="139" t="e">
        <f t="shared" si="6"/>
        <v>#REF!</v>
      </c>
      <c r="N35" s="139" t="e">
        <f t="shared" si="6"/>
        <v>#REF!</v>
      </c>
      <c r="O35" s="7"/>
      <c r="P35" s="7"/>
      <c r="Q35" s="7"/>
      <c r="R35" s="7"/>
      <c r="S35" s="7"/>
      <c r="T35" s="7"/>
      <c r="U35" s="7"/>
      <c r="V35" s="7"/>
      <c r="W35" s="7"/>
      <c r="X35" s="7"/>
      <c r="Y35" s="7"/>
      <c r="Z35" s="7"/>
    </row>
    <row r="36" spans="1:26" ht="13.5" customHeight="1" x14ac:dyDescent="0.2">
      <c r="A36" s="137" t="s">
        <v>192</v>
      </c>
      <c r="B36" s="137" t="s">
        <v>220</v>
      </c>
      <c r="C36" s="139" t="e">
        <f t="shared" ref="C36:N36" si="7">#REF!</f>
        <v>#REF!</v>
      </c>
      <c r="D36" s="139" t="e">
        <f t="shared" si="7"/>
        <v>#REF!</v>
      </c>
      <c r="E36" s="139" t="e">
        <f t="shared" si="7"/>
        <v>#REF!</v>
      </c>
      <c r="F36" s="139" t="e">
        <f t="shared" si="7"/>
        <v>#REF!</v>
      </c>
      <c r="G36" s="139" t="e">
        <f t="shared" si="7"/>
        <v>#REF!</v>
      </c>
      <c r="H36" s="139" t="e">
        <f t="shared" si="7"/>
        <v>#REF!</v>
      </c>
      <c r="I36" s="139" t="e">
        <f t="shared" si="7"/>
        <v>#REF!</v>
      </c>
      <c r="J36" s="139" t="e">
        <f t="shared" si="7"/>
        <v>#REF!</v>
      </c>
      <c r="K36" s="139" t="e">
        <f t="shared" si="7"/>
        <v>#REF!</v>
      </c>
      <c r="L36" s="139" t="e">
        <f t="shared" si="7"/>
        <v>#REF!</v>
      </c>
      <c r="M36" s="139" t="e">
        <f t="shared" si="7"/>
        <v>#REF!</v>
      </c>
      <c r="N36" s="139" t="e">
        <f t="shared" si="7"/>
        <v>#REF!</v>
      </c>
      <c r="O36" s="7"/>
      <c r="P36" s="7"/>
      <c r="Q36" s="7"/>
      <c r="R36" s="7"/>
      <c r="S36" s="7"/>
      <c r="T36" s="7"/>
      <c r="U36" s="7"/>
      <c r="V36" s="7"/>
      <c r="W36" s="7"/>
      <c r="X36" s="7"/>
      <c r="Y36" s="7"/>
      <c r="Z36" s="7"/>
    </row>
    <row r="37" spans="1:26" ht="13.5" customHeight="1" x14ac:dyDescent="0.2">
      <c r="A37" s="137" t="s">
        <v>193</v>
      </c>
      <c r="B37" s="137" t="s">
        <v>220</v>
      </c>
      <c r="C37" s="139" t="e">
        <f t="shared" ref="C37:N37" si="8">#REF!</f>
        <v>#REF!</v>
      </c>
      <c r="D37" s="139" t="e">
        <f t="shared" si="8"/>
        <v>#REF!</v>
      </c>
      <c r="E37" s="139" t="e">
        <f t="shared" si="8"/>
        <v>#REF!</v>
      </c>
      <c r="F37" s="139" t="e">
        <f t="shared" si="8"/>
        <v>#REF!</v>
      </c>
      <c r="G37" s="139" t="e">
        <f t="shared" si="8"/>
        <v>#REF!</v>
      </c>
      <c r="H37" s="139" t="e">
        <f t="shared" si="8"/>
        <v>#REF!</v>
      </c>
      <c r="I37" s="139" t="e">
        <f t="shared" si="8"/>
        <v>#REF!</v>
      </c>
      <c r="J37" s="139" t="e">
        <f t="shared" si="8"/>
        <v>#REF!</v>
      </c>
      <c r="K37" s="139" t="e">
        <f t="shared" si="8"/>
        <v>#REF!</v>
      </c>
      <c r="L37" s="139" t="e">
        <f t="shared" si="8"/>
        <v>#REF!</v>
      </c>
      <c r="M37" s="139" t="e">
        <f t="shared" si="8"/>
        <v>#REF!</v>
      </c>
      <c r="N37" s="139" t="e">
        <f t="shared" si="8"/>
        <v>#REF!</v>
      </c>
      <c r="O37" s="7"/>
      <c r="P37" s="7"/>
      <c r="Q37" s="7"/>
      <c r="R37" s="7"/>
      <c r="S37" s="7"/>
      <c r="T37" s="7"/>
      <c r="U37" s="7"/>
      <c r="V37" s="7"/>
      <c r="W37" s="7"/>
      <c r="X37" s="7"/>
      <c r="Y37" s="7"/>
      <c r="Z37" s="7"/>
    </row>
    <row r="38" spans="1:26" ht="13.5" customHeight="1" x14ac:dyDescent="0.2">
      <c r="A38" s="140" t="s">
        <v>221</v>
      </c>
      <c r="B38" s="141" t="s">
        <v>222</v>
      </c>
      <c r="C38" s="142" t="e">
        <f t="shared" ref="C38:N38" si="9">SUM($C$32:C34)/(SUM($C$35:C37)*1000)</f>
        <v>#REF!</v>
      </c>
      <c r="D38" s="142" t="e">
        <f t="shared" si="9"/>
        <v>#REF!</v>
      </c>
      <c r="E38" s="142" t="e">
        <f t="shared" si="9"/>
        <v>#REF!</v>
      </c>
      <c r="F38" s="142" t="e">
        <f t="shared" si="9"/>
        <v>#REF!</v>
      </c>
      <c r="G38" s="142" t="e">
        <f t="shared" si="9"/>
        <v>#REF!</v>
      </c>
      <c r="H38" s="142" t="e">
        <f t="shared" si="9"/>
        <v>#REF!</v>
      </c>
      <c r="I38" s="142" t="e">
        <f t="shared" si="9"/>
        <v>#REF!</v>
      </c>
      <c r="J38" s="142" t="e">
        <f t="shared" si="9"/>
        <v>#REF!</v>
      </c>
      <c r="K38" s="142" t="e">
        <f t="shared" si="9"/>
        <v>#REF!</v>
      </c>
      <c r="L38" s="142" t="e">
        <f t="shared" si="9"/>
        <v>#REF!</v>
      </c>
      <c r="M38" s="142" t="e">
        <f t="shared" si="9"/>
        <v>#REF!</v>
      </c>
      <c r="N38" s="142"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4" t="s">
        <v>226</v>
      </c>
      <c r="B40" s="13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spans="1:26" ht="13.5" customHeight="1" x14ac:dyDescent="0.2">
      <c r="A41" s="134" t="s">
        <v>218</v>
      </c>
      <c r="B41" s="134"/>
      <c r="C41" s="111" t="s">
        <v>175</v>
      </c>
      <c r="D41" s="111" t="s">
        <v>176</v>
      </c>
      <c r="E41" s="111" t="s">
        <v>177</v>
      </c>
      <c r="F41" s="111" t="s">
        <v>178</v>
      </c>
      <c r="G41" s="111" t="s">
        <v>179</v>
      </c>
      <c r="H41" s="111" t="s">
        <v>180</v>
      </c>
      <c r="I41" s="111" t="s">
        <v>181</v>
      </c>
      <c r="J41" s="111" t="s">
        <v>182</v>
      </c>
      <c r="K41" s="111" t="s">
        <v>183</v>
      </c>
      <c r="L41" s="111" t="s">
        <v>184</v>
      </c>
      <c r="M41" s="111" t="s">
        <v>185</v>
      </c>
      <c r="N41" s="111" t="s">
        <v>186</v>
      </c>
      <c r="O41" s="104"/>
      <c r="P41" s="104"/>
      <c r="Q41" s="104"/>
      <c r="R41" s="104"/>
      <c r="S41" s="104"/>
      <c r="T41" s="104"/>
      <c r="U41" s="104"/>
      <c r="V41" s="104"/>
      <c r="W41" s="104"/>
      <c r="X41" s="104"/>
      <c r="Y41" s="104"/>
      <c r="Z41" s="104"/>
    </row>
    <row r="42" spans="1:26" ht="13.5" customHeight="1" x14ac:dyDescent="0.2">
      <c r="A42" s="137" t="s">
        <v>209</v>
      </c>
      <c r="B42" s="137" t="s">
        <v>38</v>
      </c>
      <c r="C42" s="138" t="e">
        <f>SUMIFS('Variance Analysis'!C$9:C$24,'Variance Analysis'!$B$9:$B$24,'Variance Analysis'!$B$12,'Variance Analysis'!$A$9:$A$24,'Variance Analysis'!$A$12)</f>
        <v>#REF!</v>
      </c>
      <c r="D42" s="138" t="e">
        <f>SUMIFS('Variance Analysis'!D$9:D$24,'Variance Analysis'!$B$9:$B$24,'Variance Analysis'!$B$12,'Variance Analysis'!$A$9:$A$24,'Variance Analysis'!$A$12)</f>
        <v>#REF!</v>
      </c>
      <c r="E42" s="138" t="e">
        <f>SUMIFS('Variance Analysis'!E$9:E$24,'Variance Analysis'!$B$9:$B$24,'Variance Analysis'!$B$12,'Variance Analysis'!$A$9:$A$24,'Variance Analysis'!$A$12)</f>
        <v>#REF!</v>
      </c>
      <c r="F42" s="138" t="e">
        <f>SUMIFS('Variance Analysis'!F$9:F$24,'Variance Analysis'!$B$9:$B$24,'Variance Analysis'!$B$12,'Variance Analysis'!$A$9:$A$24,'Variance Analysis'!$A$12)</f>
        <v>#REF!</v>
      </c>
      <c r="G42" s="138" t="e">
        <f>SUMIFS('Variance Analysis'!G$9:G$24,'Variance Analysis'!$B$9:$B$24,'Variance Analysis'!$B$12,'Variance Analysis'!$A$9:$A$24,'Variance Analysis'!$A$12)</f>
        <v>#REF!</v>
      </c>
      <c r="H42" s="138" t="e">
        <f>SUMIFS('Variance Analysis'!H$9:H$24,'Variance Analysis'!$B$9:$B$24,'Variance Analysis'!$B$12,'Variance Analysis'!$A$9:$A$24,'Variance Analysis'!$A$12)</f>
        <v>#REF!</v>
      </c>
      <c r="I42" s="138" t="e">
        <f>SUMIFS('Variance Analysis'!I$9:I$24,'Variance Analysis'!$B$9:$B$24,'Variance Analysis'!$B$12,'Variance Analysis'!$A$9:$A$24,'Variance Analysis'!$A$12)</f>
        <v>#REF!</v>
      </c>
      <c r="J42" s="138" t="e">
        <f>SUMIFS('Variance Analysis'!J$9:J$24,'Variance Analysis'!$B$9:$B$24,'Variance Analysis'!$B$12,'Variance Analysis'!$A$9:$A$24,'Variance Analysis'!$A$12)</f>
        <v>#REF!</v>
      </c>
      <c r="K42" s="138" t="e">
        <f>SUMIFS('Variance Analysis'!K$9:K$24,'Variance Analysis'!$B$9:$B$24,'Variance Analysis'!$B$12,'Variance Analysis'!$A$9:$A$24,'Variance Analysis'!$A$12)</f>
        <v>#REF!</v>
      </c>
      <c r="L42" s="138" t="e">
        <f>SUMIFS('Variance Analysis'!L$9:L$24,'Variance Analysis'!$B$9:$B$24,'Variance Analysis'!$B$12,'Variance Analysis'!$A$9:$A$24,'Variance Analysis'!$A$12)</f>
        <v>#REF!</v>
      </c>
      <c r="M42" s="138" t="e">
        <f>SUMIFS('Variance Analysis'!M$9:M$24,'Variance Analysis'!$B$9:$B$24,'Variance Analysis'!$B$12,'Variance Analysis'!$A$9:$A$24,'Variance Analysis'!$A$12)</f>
        <v>#REF!</v>
      </c>
      <c r="N42" s="138"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7" t="s">
        <v>210</v>
      </c>
      <c r="B43" s="137" t="s">
        <v>38</v>
      </c>
      <c r="C43" s="138" t="e">
        <f>SUMIFS('Variance Analysis'!C$9:C$24,'Variance Analysis'!$B$9:$B$24,'Variance Analysis'!$B$10,'Variance Analysis'!$A$9:$A$24,'Variance Analysis'!$A$10)</f>
        <v>#REF!</v>
      </c>
      <c r="D43" s="138" t="e">
        <f>SUMIFS('Variance Analysis'!D$9:D$24,'Variance Analysis'!$B$9:$B$24,'Variance Analysis'!$B$10,'Variance Analysis'!$A$9:$A$24,'Variance Analysis'!$A$10)</f>
        <v>#REF!</v>
      </c>
      <c r="E43" s="138" t="e">
        <f>SUMIFS('Variance Analysis'!E$9:E$24,'Variance Analysis'!$B$9:$B$24,'Variance Analysis'!$B$10,'Variance Analysis'!$A$9:$A$24,'Variance Analysis'!$A$10)</f>
        <v>#REF!</v>
      </c>
      <c r="F43" s="138" t="e">
        <f>SUMIFS('Variance Analysis'!F$9:F$24,'Variance Analysis'!$B$9:$B$24,'Variance Analysis'!$B$10,'Variance Analysis'!$A$9:$A$24,'Variance Analysis'!$A$10)</f>
        <v>#REF!</v>
      </c>
      <c r="G43" s="138" t="e">
        <f>SUMIFS('Variance Analysis'!G$9:G$24,'Variance Analysis'!$B$9:$B$24,'Variance Analysis'!$B$10,'Variance Analysis'!$A$9:$A$24,'Variance Analysis'!$A$10)</f>
        <v>#REF!</v>
      </c>
      <c r="H43" s="138" t="e">
        <f>SUMIFS('Variance Analysis'!H$9:H$24,'Variance Analysis'!$B$9:$B$24,'Variance Analysis'!$B$10,'Variance Analysis'!$A$9:$A$24,'Variance Analysis'!$A$10)</f>
        <v>#REF!</v>
      </c>
      <c r="I43" s="138" t="e">
        <f>SUMIFS('Variance Analysis'!I$9:I$24,'Variance Analysis'!$B$9:$B$24,'Variance Analysis'!$B$10,'Variance Analysis'!$A$9:$A$24,'Variance Analysis'!$A$10)</f>
        <v>#REF!</v>
      </c>
      <c r="J43" s="138" t="e">
        <f>SUMIFS('Variance Analysis'!J$9:J$24,'Variance Analysis'!$B$9:$B$24,'Variance Analysis'!$B$10,'Variance Analysis'!$A$9:$A$24,'Variance Analysis'!$A$10)</f>
        <v>#REF!</v>
      </c>
      <c r="K43" s="138" t="e">
        <f>SUMIFS('Variance Analysis'!K$9:K$24,'Variance Analysis'!$B$9:$B$24,'Variance Analysis'!$B$10,'Variance Analysis'!$A$9:$A$24,'Variance Analysis'!$A$10)</f>
        <v>#REF!</v>
      </c>
      <c r="L43" s="138" t="e">
        <f>SUMIFS('Variance Analysis'!L$9:L$24,'Variance Analysis'!$B$9:$B$24,'Variance Analysis'!$B$10,'Variance Analysis'!$A$9:$A$24,'Variance Analysis'!$A$10)</f>
        <v>#REF!</v>
      </c>
      <c r="M43" s="138" t="e">
        <f>SUMIFS('Variance Analysis'!M$9:M$24,'Variance Analysis'!$B$9:$B$24,'Variance Analysis'!$B$10,'Variance Analysis'!$A$9:$A$24,'Variance Analysis'!$A$10)</f>
        <v>#REF!</v>
      </c>
      <c r="N43" s="138"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7" t="s">
        <v>211</v>
      </c>
      <c r="B44" s="137" t="s">
        <v>38</v>
      </c>
      <c r="C44" s="138" t="e">
        <f>SUMIFS('Variance Analysis'!C$9:C$24,'Variance Analysis'!$B$9:$B$24,'Variance Analysis'!$B$11,'Variance Analysis'!$A$9:$A$24,'Variance Analysis'!$A$11)</f>
        <v>#REF!</v>
      </c>
      <c r="D44" s="138" t="e">
        <f>SUMIFS('Variance Analysis'!D$9:D$24,'Variance Analysis'!$B$9:$B$24,'Variance Analysis'!$B$11,'Variance Analysis'!$A$9:$A$24,'Variance Analysis'!$A$11)</f>
        <v>#REF!</v>
      </c>
      <c r="E44" s="138" t="e">
        <f>SUMIFS('Variance Analysis'!E$9:E$24,'Variance Analysis'!$B$9:$B$24,'Variance Analysis'!$B$11,'Variance Analysis'!$A$9:$A$24,'Variance Analysis'!$A$11)</f>
        <v>#REF!</v>
      </c>
      <c r="F44" s="138" t="e">
        <f>SUMIFS('Variance Analysis'!F$9:F$24,'Variance Analysis'!$B$9:$B$24,'Variance Analysis'!$B$11,'Variance Analysis'!$A$9:$A$24,'Variance Analysis'!$A$11)</f>
        <v>#REF!</v>
      </c>
      <c r="G44" s="138" t="e">
        <f>SUMIFS('Variance Analysis'!G$9:G$24,'Variance Analysis'!$B$9:$B$24,'Variance Analysis'!$B$11,'Variance Analysis'!$A$9:$A$24,'Variance Analysis'!$A$11)</f>
        <v>#REF!</v>
      </c>
      <c r="H44" s="138" t="e">
        <f>SUMIFS('Variance Analysis'!H$9:H$24,'Variance Analysis'!$B$9:$B$24,'Variance Analysis'!$B$11,'Variance Analysis'!$A$9:$A$24,'Variance Analysis'!$A$11)</f>
        <v>#REF!</v>
      </c>
      <c r="I44" s="138" t="e">
        <f>SUMIFS('Variance Analysis'!I$9:I$24,'Variance Analysis'!$B$9:$B$24,'Variance Analysis'!$B$11,'Variance Analysis'!$A$9:$A$24,'Variance Analysis'!$A$11)</f>
        <v>#REF!</v>
      </c>
      <c r="J44" s="138" t="e">
        <f>SUMIFS('Variance Analysis'!J$9:J$24,'Variance Analysis'!$B$9:$B$24,'Variance Analysis'!$B$11,'Variance Analysis'!$A$9:$A$24,'Variance Analysis'!$A$11)</f>
        <v>#REF!</v>
      </c>
      <c r="K44" s="138" t="e">
        <f>SUMIFS('Variance Analysis'!K$9:K$24,'Variance Analysis'!$B$9:$B$24,'Variance Analysis'!$B$11,'Variance Analysis'!$A$9:$A$24,'Variance Analysis'!$A$11)</f>
        <v>#REF!</v>
      </c>
      <c r="L44" s="138" t="e">
        <f>SUMIFS('Variance Analysis'!L$9:L$24,'Variance Analysis'!$B$9:$B$24,'Variance Analysis'!$B$11,'Variance Analysis'!$A$9:$A$24,'Variance Analysis'!$A$11)</f>
        <v>#REF!</v>
      </c>
      <c r="M44" s="138" t="e">
        <f>SUMIFS('Variance Analysis'!M$9:M$24,'Variance Analysis'!$B$9:$B$24,'Variance Analysis'!$B$11,'Variance Analysis'!$A$9:$A$24,'Variance Analysis'!$A$11)</f>
        <v>#REF!</v>
      </c>
      <c r="N44" s="138"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7" t="s">
        <v>187</v>
      </c>
      <c r="B45" s="137" t="s">
        <v>220</v>
      </c>
      <c r="C45" s="139" t="e">
        <f t="shared" ref="C45:N45" si="10">#REF!</f>
        <v>#REF!</v>
      </c>
      <c r="D45" s="139" t="e">
        <f t="shared" si="10"/>
        <v>#REF!</v>
      </c>
      <c r="E45" s="139" t="e">
        <f t="shared" si="10"/>
        <v>#REF!</v>
      </c>
      <c r="F45" s="139" t="e">
        <f t="shared" si="10"/>
        <v>#REF!</v>
      </c>
      <c r="G45" s="139" t="e">
        <f t="shared" si="10"/>
        <v>#REF!</v>
      </c>
      <c r="H45" s="139" t="e">
        <f t="shared" si="10"/>
        <v>#REF!</v>
      </c>
      <c r="I45" s="139" t="e">
        <f t="shared" si="10"/>
        <v>#REF!</v>
      </c>
      <c r="J45" s="139" t="e">
        <f t="shared" si="10"/>
        <v>#REF!</v>
      </c>
      <c r="K45" s="139" t="e">
        <f t="shared" si="10"/>
        <v>#REF!</v>
      </c>
      <c r="L45" s="139" t="e">
        <f t="shared" si="10"/>
        <v>#REF!</v>
      </c>
      <c r="M45" s="139" t="e">
        <f t="shared" si="10"/>
        <v>#REF!</v>
      </c>
      <c r="N45" s="139" t="e">
        <f t="shared" si="10"/>
        <v>#REF!</v>
      </c>
      <c r="O45" s="7"/>
      <c r="P45" s="7"/>
      <c r="Q45" s="7"/>
      <c r="R45" s="7"/>
      <c r="S45" s="7"/>
      <c r="T45" s="7"/>
      <c r="U45" s="7"/>
      <c r="V45" s="7"/>
      <c r="W45" s="7"/>
      <c r="X45" s="7"/>
      <c r="Y45" s="7"/>
      <c r="Z45" s="7"/>
    </row>
    <row r="46" spans="1:26" ht="13.5" customHeight="1" x14ac:dyDescent="0.2">
      <c r="A46" s="140" t="s">
        <v>227</v>
      </c>
      <c r="B46" s="141" t="s">
        <v>222</v>
      </c>
      <c r="C46" s="142" t="e">
        <f t="shared" ref="C46:N46" si="11">SUM($C$42:C44)/(SUM($C$45:C45)*1000)</f>
        <v>#REF!</v>
      </c>
      <c r="D46" s="142" t="e">
        <f t="shared" si="11"/>
        <v>#REF!</v>
      </c>
      <c r="E46" s="142" t="e">
        <f t="shared" si="11"/>
        <v>#REF!</v>
      </c>
      <c r="F46" s="142" t="e">
        <f t="shared" si="11"/>
        <v>#REF!</v>
      </c>
      <c r="G46" s="142" t="e">
        <f t="shared" si="11"/>
        <v>#REF!</v>
      </c>
      <c r="H46" s="142" t="e">
        <f t="shared" si="11"/>
        <v>#REF!</v>
      </c>
      <c r="I46" s="142" t="e">
        <f t="shared" si="11"/>
        <v>#REF!</v>
      </c>
      <c r="J46" s="142" t="e">
        <f t="shared" si="11"/>
        <v>#REF!</v>
      </c>
      <c r="K46" s="142" t="e">
        <f t="shared" si="11"/>
        <v>#REF!</v>
      </c>
      <c r="L46" s="142" t="e">
        <f t="shared" si="11"/>
        <v>#REF!</v>
      </c>
      <c r="M46" s="142" t="e">
        <f t="shared" si="11"/>
        <v>#REF!</v>
      </c>
      <c r="N46" s="142"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4" t="s">
        <v>228</v>
      </c>
      <c r="B48" s="13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spans="1:26" ht="13.5" customHeight="1" x14ac:dyDescent="0.2">
      <c r="A49" s="134" t="s">
        <v>218</v>
      </c>
      <c r="B49" s="134"/>
      <c r="C49" s="111" t="s">
        <v>175</v>
      </c>
      <c r="D49" s="111" t="s">
        <v>176</v>
      </c>
      <c r="E49" s="111" t="s">
        <v>177</v>
      </c>
      <c r="F49" s="111" t="s">
        <v>178</v>
      </c>
      <c r="G49" s="111" t="s">
        <v>179</v>
      </c>
      <c r="H49" s="111" t="s">
        <v>180</v>
      </c>
      <c r="I49" s="111" t="s">
        <v>181</v>
      </c>
      <c r="J49" s="111" t="s">
        <v>182</v>
      </c>
      <c r="K49" s="111" t="s">
        <v>183</v>
      </c>
      <c r="L49" s="111" t="s">
        <v>184</v>
      </c>
      <c r="M49" s="111" t="s">
        <v>185</v>
      </c>
      <c r="N49" s="111" t="s">
        <v>186</v>
      </c>
      <c r="O49" s="104"/>
      <c r="P49" s="104"/>
      <c r="Q49" s="104"/>
      <c r="R49" s="104"/>
      <c r="S49" s="104"/>
      <c r="T49" s="104"/>
      <c r="U49" s="104"/>
      <c r="V49" s="104"/>
      <c r="W49" s="104"/>
      <c r="X49" s="104"/>
      <c r="Y49" s="104"/>
      <c r="Z49" s="104"/>
    </row>
    <row r="50" spans="1:26" ht="13.5" customHeight="1" x14ac:dyDescent="0.2">
      <c r="A50" s="137" t="s">
        <v>209</v>
      </c>
      <c r="B50" s="137" t="s">
        <v>38</v>
      </c>
      <c r="C50" s="138" t="e">
        <f>SUMIFS('Variance Analysis'!C$9:C$24,'Variance Analysis'!$B$9:$B$24,'Variance Analysis'!$B$12,'Variance Analysis'!$A$9:$A$24,'Variance Analysis'!$A$13)</f>
        <v>#REF!</v>
      </c>
      <c r="D50" s="138" t="e">
        <f>SUMIFS('Variance Analysis'!D$9:D$24,'Variance Analysis'!$B$9:$B$24,'Variance Analysis'!$B$12,'Variance Analysis'!$A$9:$A$24,'Variance Analysis'!$A$13)</f>
        <v>#REF!</v>
      </c>
      <c r="E50" s="138" t="e">
        <f>SUMIFS('Variance Analysis'!E$9:E$24,'Variance Analysis'!$B$9:$B$24,'Variance Analysis'!$B$12,'Variance Analysis'!$A$9:$A$24,'Variance Analysis'!$A$13)</f>
        <v>#REF!</v>
      </c>
      <c r="F50" s="138" t="e">
        <f>SUMIFS('Variance Analysis'!F$9:F$24,'Variance Analysis'!$B$9:$B$24,'Variance Analysis'!$B$12,'Variance Analysis'!$A$9:$A$24,'Variance Analysis'!$A$13)</f>
        <v>#REF!</v>
      </c>
      <c r="G50" s="138" t="e">
        <f>SUMIFS('Variance Analysis'!G$9:G$24,'Variance Analysis'!$B$9:$B$24,'Variance Analysis'!$B$12,'Variance Analysis'!$A$9:$A$24,'Variance Analysis'!$A$13)</f>
        <v>#REF!</v>
      </c>
      <c r="H50" s="138" t="e">
        <f>SUMIFS('Variance Analysis'!H$9:H$24,'Variance Analysis'!$B$9:$B$24,'Variance Analysis'!$B$12,'Variance Analysis'!$A$9:$A$24,'Variance Analysis'!$A$13)</f>
        <v>#REF!</v>
      </c>
      <c r="I50" s="138" t="e">
        <f>SUMIFS('Variance Analysis'!I$9:I$24,'Variance Analysis'!$B$9:$B$24,'Variance Analysis'!$B$12,'Variance Analysis'!$A$9:$A$24,'Variance Analysis'!$A$13)</f>
        <v>#REF!</v>
      </c>
      <c r="J50" s="138" t="e">
        <f>SUMIFS('Variance Analysis'!J$9:J$24,'Variance Analysis'!$B$9:$B$24,'Variance Analysis'!$B$12,'Variance Analysis'!$A$9:$A$24,'Variance Analysis'!$A$13)</f>
        <v>#REF!</v>
      </c>
      <c r="K50" s="138" t="e">
        <f>SUMIFS('Variance Analysis'!K$9:K$24,'Variance Analysis'!$B$9:$B$24,'Variance Analysis'!$B$12,'Variance Analysis'!$A$9:$A$24,'Variance Analysis'!$A$13)</f>
        <v>#REF!</v>
      </c>
      <c r="L50" s="138" t="e">
        <f>SUMIFS('Variance Analysis'!L$9:L$24,'Variance Analysis'!$B$9:$B$24,'Variance Analysis'!$B$12,'Variance Analysis'!$A$9:$A$24,'Variance Analysis'!$A$13)</f>
        <v>#REF!</v>
      </c>
      <c r="M50" s="138" t="e">
        <f>SUMIFS('Variance Analysis'!M$9:M$24,'Variance Analysis'!$B$9:$B$24,'Variance Analysis'!$B$12,'Variance Analysis'!$A$9:$A$24,'Variance Analysis'!$A$13)</f>
        <v>#REF!</v>
      </c>
      <c r="N50" s="138"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7" t="s">
        <v>210</v>
      </c>
      <c r="B51" s="137" t="s">
        <v>38</v>
      </c>
      <c r="C51" s="138" t="e">
        <f>SUMIFS('Variance Analysis'!C$9:C$24,'Variance Analysis'!$B$9:$B$24,'Variance Analysis'!$B$10,'Variance Analysis'!$A$9:$A$24,'Variance Analysis'!$A$13)</f>
        <v>#REF!</v>
      </c>
      <c r="D51" s="138" t="e">
        <f>SUMIFS('Variance Analysis'!D$9:D$24,'Variance Analysis'!$B$9:$B$24,'Variance Analysis'!$B$10,'Variance Analysis'!$A$9:$A$24,'Variance Analysis'!$A$13)</f>
        <v>#REF!</v>
      </c>
      <c r="E51" s="138" t="e">
        <f>SUMIFS('Variance Analysis'!E$9:E$24,'Variance Analysis'!$B$9:$B$24,'Variance Analysis'!$B$10,'Variance Analysis'!$A$9:$A$24,'Variance Analysis'!$A$13)</f>
        <v>#REF!</v>
      </c>
      <c r="F51" s="138" t="e">
        <f>SUMIFS('Variance Analysis'!F$9:F$24,'Variance Analysis'!$B$9:$B$24,'Variance Analysis'!$B$10,'Variance Analysis'!$A$9:$A$24,'Variance Analysis'!$A$13)</f>
        <v>#REF!</v>
      </c>
      <c r="G51" s="138" t="e">
        <f>SUMIFS('Variance Analysis'!G$9:G$24,'Variance Analysis'!$B$9:$B$24,'Variance Analysis'!$B$10,'Variance Analysis'!$A$9:$A$24,'Variance Analysis'!$A$13)</f>
        <v>#REF!</v>
      </c>
      <c r="H51" s="138" t="e">
        <f>SUMIFS('Variance Analysis'!H$9:H$24,'Variance Analysis'!$B$9:$B$24,'Variance Analysis'!$B$10,'Variance Analysis'!$A$9:$A$24,'Variance Analysis'!$A$13)</f>
        <v>#REF!</v>
      </c>
      <c r="I51" s="138" t="e">
        <f>SUMIFS('Variance Analysis'!I$9:I$24,'Variance Analysis'!$B$9:$B$24,'Variance Analysis'!$B$10,'Variance Analysis'!$A$9:$A$24,'Variance Analysis'!$A$13)</f>
        <v>#REF!</v>
      </c>
      <c r="J51" s="138" t="e">
        <f>SUMIFS('Variance Analysis'!J$9:J$24,'Variance Analysis'!$B$9:$B$24,'Variance Analysis'!$B$10,'Variance Analysis'!$A$9:$A$24,'Variance Analysis'!$A$13)</f>
        <v>#REF!</v>
      </c>
      <c r="K51" s="138" t="e">
        <f>SUMIFS('Variance Analysis'!K$9:K$24,'Variance Analysis'!$B$9:$B$24,'Variance Analysis'!$B$10,'Variance Analysis'!$A$9:$A$24,'Variance Analysis'!$A$13)</f>
        <v>#REF!</v>
      </c>
      <c r="L51" s="138" t="e">
        <f>SUMIFS('Variance Analysis'!L$9:L$24,'Variance Analysis'!$B$9:$B$24,'Variance Analysis'!$B$10,'Variance Analysis'!$A$9:$A$24,'Variance Analysis'!$A$13)</f>
        <v>#REF!</v>
      </c>
      <c r="M51" s="138" t="e">
        <f>SUMIFS('Variance Analysis'!M$9:M$24,'Variance Analysis'!$B$9:$B$24,'Variance Analysis'!$B$10,'Variance Analysis'!$A$9:$A$24,'Variance Analysis'!$A$13)</f>
        <v>#REF!</v>
      </c>
      <c r="N51" s="138"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7" t="s">
        <v>211</v>
      </c>
      <c r="B52" s="137" t="s">
        <v>38</v>
      </c>
      <c r="C52" s="138" t="e">
        <f>SUMIFS('Variance Analysis'!C$9:C$24,'Variance Analysis'!$B$9:$B$24,'Variance Analysis'!$B$11,'Variance Analysis'!$A$9:$A$24,'Variance Analysis'!$A$13)</f>
        <v>#REF!</v>
      </c>
      <c r="D52" s="138" t="e">
        <f>SUMIFS('Variance Analysis'!D$9:D$24,'Variance Analysis'!$B$9:$B$24,'Variance Analysis'!$B$11,'Variance Analysis'!$A$9:$A$24,'Variance Analysis'!$A$13)</f>
        <v>#REF!</v>
      </c>
      <c r="E52" s="138" t="e">
        <f>SUMIFS('Variance Analysis'!E$9:E$24,'Variance Analysis'!$B$9:$B$24,'Variance Analysis'!$B$11,'Variance Analysis'!$A$9:$A$24,'Variance Analysis'!$A$13)</f>
        <v>#REF!</v>
      </c>
      <c r="F52" s="138" t="e">
        <f>SUMIFS('Variance Analysis'!F$9:F$24,'Variance Analysis'!$B$9:$B$24,'Variance Analysis'!$B$11,'Variance Analysis'!$A$9:$A$24,'Variance Analysis'!$A$13)</f>
        <v>#REF!</v>
      </c>
      <c r="G52" s="138" t="e">
        <f>SUMIFS('Variance Analysis'!G$9:G$24,'Variance Analysis'!$B$9:$B$24,'Variance Analysis'!$B$11,'Variance Analysis'!$A$9:$A$24,'Variance Analysis'!$A$13)</f>
        <v>#REF!</v>
      </c>
      <c r="H52" s="138" t="e">
        <f>SUMIFS('Variance Analysis'!H$9:H$24,'Variance Analysis'!$B$9:$B$24,'Variance Analysis'!$B$11,'Variance Analysis'!$A$9:$A$24,'Variance Analysis'!$A$13)</f>
        <v>#REF!</v>
      </c>
      <c r="I52" s="138" t="e">
        <f>SUMIFS('Variance Analysis'!I$9:I$24,'Variance Analysis'!$B$9:$B$24,'Variance Analysis'!$B$11,'Variance Analysis'!$A$9:$A$24,'Variance Analysis'!$A$13)</f>
        <v>#REF!</v>
      </c>
      <c r="J52" s="138" t="e">
        <f>SUMIFS('Variance Analysis'!J$9:J$24,'Variance Analysis'!$B$9:$B$24,'Variance Analysis'!$B$11,'Variance Analysis'!$A$9:$A$24,'Variance Analysis'!$A$13)</f>
        <v>#REF!</v>
      </c>
      <c r="K52" s="138" t="e">
        <f>SUMIFS('Variance Analysis'!K$9:K$24,'Variance Analysis'!$B$9:$B$24,'Variance Analysis'!$B$11,'Variance Analysis'!$A$9:$A$24,'Variance Analysis'!$A$13)</f>
        <v>#REF!</v>
      </c>
      <c r="L52" s="138" t="e">
        <f>SUMIFS('Variance Analysis'!L$9:L$24,'Variance Analysis'!$B$9:$B$24,'Variance Analysis'!$B$11,'Variance Analysis'!$A$9:$A$24,'Variance Analysis'!$A$13)</f>
        <v>#REF!</v>
      </c>
      <c r="M52" s="138" t="e">
        <f>SUMIFS('Variance Analysis'!M$9:M$24,'Variance Analysis'!$B$9:$B$24,'Variance Analysis'!$B$11,'Variance Analysis'!$A$9:$A$24,'Variance Analysis'!$A$13)</f>
        <v>#REF!</v>
      </c>
      <c r="N52" s="138"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7" t="s">
        <v>192</v>
      </c>
      <c r="B53" s="137" t="s">
        <v>220</v>
      </c>
      <c r="C53" s="139" t="e">
        <f t="shared" ref="C53:N53" si="12">#REF!</f>
        <v>#REF!</v>
      </c>
      <c r="D53" s="139" t="e">
        <f t="shared" si="12"/>
        <v>#REF!</v>
      </c>
      <c r="E53" s="139" t="e">
        <f t="shared" si="12"/>
        <v>#REF!</v>
      </c>
      <c r="F53" s="139" t="e">
        <f t="shared" si="12"/>
        <v>#REF!</v>
      </c>
      <c r="G53" s="139" t="e">
        <f t="shared" si="12"/>
        <v>#REF!</v>
      </c>
      <c r="H53" s="139" t="e">
        <f t="shared" si="12"/>
        <v>#REF!</v>
      </c>
      <c r="I53" s="139" t="e">
        <f t="shared" si="12"/>
        <v>#REF!</v>
      </c>
      <c r="J53" s="139" t="e">
        <f t="shared" si="12"/>
        <v>#REF!</v>
      </c>
      <c r="K53" s="139" t="e">
        <f t="shared" si="12"/>
        <v>#REF!</v>
      </c>
      <c r="L53" s="139" t="e">
        <f t="shared" si="12"/>
        <v>#REF!</v>
      </c>
      <c r="M53" s="139" t="e">
        <f t="shared" si="12"/>
        <v>#REF!</v>
      </c>
      <c r="N53" s="139" t="e">
        <f t="shared" si="12"/>
        <v>#REF!</v>
      </c>
      <c r="O53" s="7"/>
      <c r="P53" s="7"/>
      <c r="Q53" s="7"/>
      <c r="R53" s="7"/>
      <c r="S53" s="7"/>
      <c r="T53" s="7"/>
      <c r="U53" s="7"/>
      <c r="V53" s="7"/>
      <c r="W53" s="7"/>
      <c r="X53" s="7"/>
      <c r="Y53" s="7"/>
      <c r="Z53" s="7"/>
    </row>
    <row r="54" spans="1:26" ht="13.5" customHeight="1" x14ac:dyDescent="0.2">
      <c r="A54" s="140" t="s">
        <v>227</v>
      </c>
      <c r="B54" s="141" t="s">
        <v>222</v>
      </c>
      <c r="C54" s="142" t="e">
        <f t="shared" ref="C54:N54" si="13">SUM($C$50:C52)/(SUM($C$53:C53)*1000)</f>
        <v>#REF!</v>
      </c>
      <c r="D54" s="142" t="e">
        <f t="shared" si="13"/>
        <v>#REF!</v>
      </c>
      <c r="E54" s="142" t="e">
        <f t="shared" si="13"/>
        <v>#REF!</v>
      </c>
      <c r="F54" s="142" t="e">
        <f t="shared" si="13"/>
        <v>#REF!</v>
      </c>
      <c r="G54" s="142" t="e">
        <f t="shared" si="13"/>
        <v>#REF!</v>
      </c>
      <c r="H54" s="142" t="e">
        <f t="shared" si="13"/>
        <v>#REF!</v>
      </c>
      <c r="I54" s="142" t="e">
        <f t="shared" si="13"/>
        <v>#REF!</v>
      </c>
      <c r="J54" s="142" t="e">
        <f t="shared" si="13"/>
        <v>#REF!</v>
      </c>
      <c r="K54" s="142" t="e">
        <f t="shared" si="13"/>
        <v>#REF!</v>
      </c>
      <c r="L54" s="142" t="e">
        <f t="shared" si="13"/>
        <v>#REF!</v>
      </c>
      <c r="M54" s="142" t="e">
        <f t="shared" si="13"/>
        <v>#REF!</v>
      </c>
      <c r="N54" s="142"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4" t="s">
        <v>229</v>
      </c>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spans="1:26" ht="13.5" customHeight="1" x14ac:dyDescent="0.2">
      <c r="A57" s="134" t="s">
        <v>218</v>
      </c>
      <c r="B57" s="134"/>
      <c r="C57" s="111" t="s">
        <v>175</v>
      </c>
      <c r="D57" s="111" t="s">
        <v>176</v>
      </c>
      <c r="E57" s="111" t="s">
        <v>177</v>
      </c>
      <c r="F57" s="111" t="s">
        <v>178</v>
      </c>
      <c r="G57" s="111" t="s">
        <v>179</v>
      </c>
      <c r="H57" s="111" t="s">
        <v>180</v>
      </c>
      <c r="I57" s="111" t="s">
        <v>181</v>
      </c>
      <c r="J57" s="111" t="s">
        <v>182</v>
      </c>
      <c r="K57" s="111" t="s">
        <v>183</v>
      </c>
      <c r="L57" s="111" t="s">
        <v>184</v>
      </c>
      <c r="M57" s="111" t="s">
        <v>185</v>
      </c>
      <c r="N57" s="111" t="s">
        <v>186</v>
      </c>
      <c r="O57" s="134"/>
      <c r="P57" s="134"/>
      <c r="Q57" s="134"/>
      <c r="R57" s="134"/>
      <c r="S57" s="134"/>
      <c r="T57" s="134"/>
      <c r="U57" s="134"/>
      <c r="V57" s="134"/>
      <c r="W57" s="134"/>
      <c r="X57" s="134"/>
      <c r="Y57" s="134"/>
      <c r="Z57" s="134"/>
    </row>
    <row r="58" spans="1:26" ht="13.5" customHeight="1" x14ac:dyDescent="0.2">
      <c r="A58" s="137" t="s">
        <v>209</v>
      </c>
      <c r="B58" s="137" t="s">
        <v>38</v>
      </c>
      <c r="C58" s="138" t="e">
        <f>SUMIFS('Variance Analysis'!C$9:C$24,'Variance Analysis'!$B$9:$B$24,'Variance Analysis'!$B$12,'Variance Analysis'!$A$9:$A$24,'Variance Analysis'!$A$17)</f>
        <v>#REF!</v>
      </c>
      <c r="D58" s="138" t="e">
        <f>SUMIFS('Variance Analysis'!D$9:D$24,'Variance Analysis'!$B$9:$B$24,'Variance Analysis'!$B$12,'Variance Analysis'!$A$9:$A$24,'Variance Analysis'!$A$17)</f>
        <v>#REF!</v>
      </c>
      <c r="E58" s="138" t="e">
        <f>SUMIFS('Variance Analysis'!E$9:E$24,'Variance Analysis'!$B$9:$B$24,'Variance Analysis'!$B$12,'Variance Analysis'!$A$9:$A$24,'Variance Analysis'!$A$17)</f>
        <v>#REF!</v>
      </c>
      <c r="F58" s="138" t="e">
        <f>SUMIFS('Variance Analysis'!F$9:F$24,'Variance Analysis'!$B$9:$B$24,'Variance Analysis'!$B$12,'Variance Analysis'!$A$9:$A$24,'Variance Analysis'!$A$17)</f>
        <v>#REF!</v>
      </c>
      <c r="G58" s="138" t="e">
        <f>SUMIFS('Variance Analysis'!G$9:G$24,'Variance Analysis'!$B$9:$B$24,'Variance Analysis'!$B$12,'Variance Analysis'!$A$9:$A$24,'Variance Analysis'!$A$17)</f>
        <v>#REF!</v>
      </c>
      <c r="H58" s="138" t="e">
        <f>SUMIFS('Variance Analysis'!H$9:H$24,'Variance Analysis'!$B$9:$B$24,'Variance Analysis'!$B$12,'Variance Analysis'!$A$9:$A$24,'Variance Analysis'!$A$17)</f>
        <v>#REF!</v>
      </c>
      <c r="I58" s="138" t="e">
        <f>SUMIFS('Variance Analysis'!I$9:I$24,'Variance Analysis'!$B$9:$B$24,'Variance Analysis'!$B$12,'Variance Analysis'!$A$9:$A$24,'Variance Analysis'!$A$17)</f>
        <v>#REF!</v>
      </c>
      <c r="J58" s="138" t="e">
        <f>SUMIFS('Variance Analysis'!J$9:J$24,'Variance Analysis'!$B$9:$B$24,'Variance Analysis'!$B$12,'Variance Analysis'!$A$9:$A$24,'Variance Analysis'!$A$17)</f>
        <v>#REF!</v>
      </c>
      <c r="K58" s="138" t="e">
        <f>SUMIFS('Variance Analysis'!K$9:K$24,'Variance Analysis'!$B$9:$B$24,'Variance Analysis'!$B$12,'Variance Analysis'!$A$9:$A$24,'Variance Analysis'!$A$17)</f>
        <v>#REF!</v>
      </c>
      <c r="L58" s="138" t="e">
        <f>SUMIFS('Variance Analysis'!L$9:L$24,'Variance Analysis'!$B$9:$B$24,'Variance Analysis'!$B$12,'Variance Analysis'!$A$9:$A$24,'Variance Analysis'!$A$17)</f>
        <v>#REF!</v>
      </c>
      <c r="M58" s="138" t="e">
        <f>SUMIFS('Variance Analysis'!M$9:M$24,'Variance Analysis'!$B$9:$B$24,'Variance Analysis'!$B$12,'Variance Analysis'!$A$9:$A$24,'Variance Analysis'!$A$17)</f>
        <v>#REF!</v>
      </c>
      <c r="N58" s="138"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7" t="s">
        <v>210</v>
      </c>
      <c r="B59" s="137" t="s">
        <v>38</v>
      </c>
      <c r="C59" s="138" t="e">
        <f>SUMIFS('Variance Analysis'!C$9:C$24,'Variance Analysis'!$B$9:$B$24,'Variance Analysis'!$B$10,'Variance Analysis'!$A$9:$A$24,'Variance Analysis'!$A$17)</f>
        <v>#REF!</v>
      </c>
      <c r="D59" s="138" t="e">
        <f>SUMIFS('Variance Analysis'!D$9:D$24,'Variance Analysis'!$B$9:$B$24,'Variance Analysis'!$B$10,'Variance Analysis'!$A$9:$A$24,'Variance Analysis'!$A$17)</f>
        <v>#REF!</v>
      </c>
      <c r="E59" s="138" t="e">
        <f>SUMIFS('Variance Analysis'!E$9:E$24,'Variance Analysis'!$B$9:$B$24,'Variance Analysis'!$B$10,'Variance Analysis'!$A$9:$A$24,'Variance Analysis'!$A$17)</f>
        <v>#REF!</v>
      </c>
      <c r="F59" s="138" t="e">
        <f>SUMIFS('Variance Analysis'!F$9:F$24,'Variance Analysis'!$B$9:$B$24,'Variance Analysis'!$B$10,'Variance Analysis'!$A$9:$A$24,'Variance Analysis'!$A$17)</f>
        <v>#REF!</v>
      </c>
      <c r="G59" s="138" t="e">
        <f>SUMIFS('Variance Analysis'!G$9:G$24,'Variance Analysis'!$B$9:$B$24,'Variance Analysis'!$B$10,'Variance Analysis'!$A$9:$A$24,'Variance Analysis'!$A$17)</f>
        <v>#REF!</v>
      </c>
      <c r="H59" s="138" t="e">
        <f>SUMIFS('Variance Analysis'!H$9:H$24,'Variance Analysis'!$B$9:$B$24,'Variance Analysis'!$B$10,'Variance Analysis'!$A$9:$A$24,'Variance Analysis'!$A$17)</f>
        <v>#REF!</v>
      </c>
      <c r="I59" s="138" t="e">
        <f>SUMIFS('Variance Analysis'!I$9:I$24,'Variance Analysis'!$B$9:$B$24,'Variance Analysis'!$B$10,'Variance Analysis'!$A$9:$A$24,'Variance Analysis'!$A$17)</f>
        <v>#REF!</v>
      </c>
      <c r="J59" s="138" t="e">
        <f>SUMIFS('Variance Analysis'!J$9:J$24,'Variance Analysis'!$B$9:$B$24,'Variance Analysis'!$B$10,'Variance Analysis'!$A$9:$A$24,'Variance Analysis'!$A$17)</f>
        <v>#REF!</v>
      </c>
      <c r="K59" s="138" t="e">
        <f>SUMIFS('Variance Analysis'!K$9:K$24,'Variance Analysis'!$B$9:$B$24,'Variance Analysis'!$B$10,'Variance Analysis'!$A$9:$A$24,'Variance Analysis'!$A$17)</f>
        <v>#REF!</v>
      </c>
      <c r="L59" s="138" t="e">
        <f>SUMIFS('Variance Analysis'!L$9:L$24,'Variance Analysis'!$B$9:$B$24,'Variance Analysis'!$B$10,'Variance Analysis'!$A$9:$A$24,'Variance Analysis'!$A$17)</f>
        <v>#REF!</v>
      </c>
      <c r="M59" s="138" t="e">
        <f>SUMIFS('Variance Analysis'!M$9:M$24,'Variance Analysis'!$B$9:$B$24,'Variance Analysis'!$B$10,'Variance Analysis'!$A$9:$A$24,'Variance Analysis'!$A$17)</f>
        <v>#REF!</v>
      </c>
      <c r="N59" s="138"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7" t="s">
        <v>211</v>
      </c>
      <c r="B60" s="137" t="s">
        <v>38</v>
      </c>
      <c r="C60" s="138" t="e">
        <f>SUMIFS('Variance Analysis'!C$9:C$24,'Variance Analysis'!$B$9:$B$24,'Variance Analysis'!$B$11,'Variance Analysis'!$A$9:$A$24,'Variance Analysis'!$A$17)</f>
        <v>#REF!</v>
      </c>
      <c r="D60" s="138" t="e">
        <f>SUMIFS('Variance Analysis'!D$9:D$24,'Variance Analysis'!$B$9:$B$24,'Variance Analysis'!$B$11,'Variance Analysis'!$A$9:$A$24,'Variance Analysis'!$A$17)</f>
        <v>#REF!</v>
      </c>
      <c r="E60" s="138" t="e">
        <f>SUMIFS('Variance Analysis'!E$9:E$24,'Variance Analysis'!$B$9:$B$24,'Variance Analysis'!$B$11,'Variance Analysis'!$A$9:$A$24,'Variance Analysis'!$A$17)</f>
        <v>#REF!</v>
      </c>
      <c r="F60" s="138" t="e">
        <f>SUMIFS('Variance Analysis'!F$9:F$24,'Variance Analysis'!$B$9:$B$24,'Variance Analysis'!$B$11,'Variance Analysis'!$A$9:$A$24,'Variance Analysis'!$A$17)</f>
        <v>#REF!</v>
      </c>
      <c r="G60" s="138" t="e">
        <f>SUMIFS('Variance Analysis'!G$9:G$24,'Variance Analysis'!$B$9:$B$24,'Variance Analysis'!$B$11,'Variance Analysis'!$A$9:$A$24,'Variance Analysis'!$A$17)</f>
        <v>#REF!</v>
      </c>
      <c r="H60" s="138" t="e">
        <f>SUMIFS('Variance Analysis'!H$9:H$24,'Variance Analysis'!$B$9:$B$24,'Variance Analysis'!$B$11,'Variance Analysis'!$A$9:$A$24,'Variance Analysis'!$A$17)</f>
        <v>#REF!</v>
      </c>
      <c r="I60" s="138" t="e">
        <f>SUMIFS('Variance Analysis'!I$9:I$24,'Variance Analysis'!$B$9:$B$24,'Variance Analysis'!$B$11,'Variance Analysis'!$A$9:$A$24,'Variance Analysis'!$A$17)</f>
        <v>#REF!</v>
      </c>
      <c r="J60" s="138" t="e">
        <f>SUMIFS('Variance Analysis'!J$9:J$24,'Variance Analysis'!$B$9:$B$24,'Variance Analysis'!$B$11,'Variance Analysis'!$A$9:$A$24,'Variance Analysis'!$A$17)</f>
        <v>#REF!</v>
      </c>
      <c r="K60" s="138" t="e">
        <f>SUMIFS('Variance Analysis'!K$9:K$24,'Variance Analysis'!$B$9:$B$24,'Variance Analysis'!$B$11,'Variance Analysis'!$A$9:$A$24,'Variance Analysis'!$A$17)</f>
        <v>#REF!</v>
      </c>
      <c r="L60" s="138" t="e">
        <f>SUMIFS('Variance Analysis'!L$9:L$24,'Variance Analysis'!$B$9:$B$24,'Variance Analysis'!$B$11,'Variance Analysis'!$A$9:$A$24,'Variance Analysis'!$A$17)</f>
        <v>#REF!</v>
      </c>
      <c r="M60" s="138" t="e">
        <f>SUMIFS('Variance Analysis'!M$9:M$24,'Variance Analysis'!$B$9:$B$24,'Variance Analysis'!$B$11,'Variance Analysis'!$A$9:$A$24,'Variance Analysis'!$A$17)</f>
        <v>#REF!</v>
      </c>
      <c r="N60" s="138"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7" t="s">
        <v>193</v>
      </c>
      <c r="B61" s="137" t="s">
        <v>220</v>
      </c>
      <c r="C61" s="139" t="e">
        <f t="shared" ref="C61:N61" si="14">#REF!</f>
        <v>#REF!</v>
      </c>
      <c r="D61" s="139" t="e">
        <f t="shared" si="14"/>
        <v>#REF!</v>
      </c>
      <c r="E61" s="139" t="e">
        <f t="shared" si="14"/>
        <v>#REF!</v>
      </c>
      <c r="F61" s="139" t="e">
        <f t="shared" si="14"/>
        <v>#REF!</v>
      </c>
      <c r="G61" s="139" t="e">
        <f t="shared" si="14"/>
        <v>#REF!</v>
      </c>
      <c r="H61" s="139" t="e">
        <f t="shared" si="14"/>
        <v>#REF!</v>
      </c>
      <c r="I61" s="139" t="e">
        <f t="shared" si="14"/>
        <v>#REF!</v>
      </c>
      <c r="J61" s="139" t="e">
        <f t="shared" si="14"/>
        <v>#REF!</v>
      </c>
      <c r="K61" s="139" t="e">
        <f t="shared" si="14"/>
        <v>#REF!</v>
      </c>
      <c r="L61" s="139" t="e">
        <f t="shared" si="14"/>
        <v>#REF!</v>
      </c>
      <c r="M61" s="139" t="e">
        <f t="shared" si="14"/>
        <v>#REF!</v>
      </c>
      <c r="N61" s="139" t="e">
        <f t="shared" si="14"/>
        <v>#REF!</v>
      </c>
      <c r="O61" s="7"/>
      <c r="P61" s="7"/>
      <c r="Q61" s="7"/>
      <c r="R61" s="7"/>
      <c r="S61" s="7"/>
      <c r="T61" s="7"/>
      <c r="U61" s="7"/>
      <c r="V61" s="7"/>
      <c r="W61" s="7"/>
      <c r="X61" s="7"/>
      <c r="Y61" s="7"/>
      <c r="Z61" s="7"/>
    </row>
    <row r="62" spans="1:26" ht="13.5" customHeight="1" x14ac:dyDescent="0.2">
      <c r="A62" s="140" t="s">
        <v>227</v>
      </c>
      <c r="B62" s="141" t="s">
        <v>222</v>
      </c>
      <c r="C62" s="142" t="e">
        <f t="shared" ref="C62:N62" si="15">SUM($C$58:C60)/(SUM($C$61:C61)*1000)</f>
        <v>#REF!</v>
      </c>
      <c r="D62" s="142" t="e">
        <f t="shared" si="15"/>
        <v>#REF!</v>
      </c>
      <c r="E62" s="142" t="e">
        <f t="shared" si="15"/>
        <v>#REF!</v>
      </c>
      <c r="F62" s="142" t="e">
        <f t="shared" si="15"/>
        <v>#REF!</v>
      </c>
      <c r="G62" s="142" t="e">
        <f t="shared" si="15"/>
        <v>#REF!</v>
      </c>
      <c r="H62" s="142" t="e">
        <f t="shared" si="15"/>
        <v>#REF!</v>
      </c>
      <c r="I62" s="142" t="e">
        <f t="shared" si="15"/>
        <v>#REF!</v>
      </c>
      <c r="J62" s="142" t="e">
        <f t="shared" si="15"/>
        <v>#REF!</v>
      </c>
      <c r="K62" s="142" t="e">
        <f t="shared" si="15"/>
        <v>#REF!</v>
      </c>
      <c r="L62" s="142" t="e">
        <f t="shared" si="15"/>
        <v>#REF!</v>
      </c>
      <c r="M62" s="142" t="e">
        <f t="shared" si="15"/>
        <v>#REF!</v>
      </c>
      <c r="N62" s="142" t="e">
        <f t="shared" si="15"/>
        <v>#REF!</v>
      </c>
      <c r="O62" s="7"/>
      <c r="P62" s="7"/>
      <c r="Q62" s="7"/>
      <c r="R62" s="7"/>
      <c r="S62" s="7"/>
      <c r="T62" s="7"/>
      <c r="U62" s="7"/>
      <c r="V62" s="7"/>
      <c r="W62" s="7"/>
      <c r="X62" s="7"/>
      <c r="Y62" s="7"/>
      <c r="Z62" s="7"/>
    </row>
    <row r="63" spans="1:26" ht="13.5" customHeight="1" x14ac:dyDescent="0.2">
      <c r="A63" s="34"/>
      <c r="B63" s="7"/>
      <c r="C63" s="143"/>
      <c r="D63" s="143"/>
      <c r="E63" s="143"/>
      <c r="F63" s="143"/>
      <c r="G63" s="143"/>
      <c r="H63" s="143"/>
      <c r="I63" s="143"/>
      <c r="J63" s="143"/>
      <c r="K63" s="143"/>
      <c r="L63" s="143"/>
      <c r="M63" s="143"/>
      <c r="N63" s="143"/>
      <c r="O63" s="7"/>
      <c r="P63" s="7"/>
      <c r="Q63" s="7"/>
      <c r="R63" s="7"/>
      <c r="S63" s="7"/>
      <c r="T63" s="7"/>
      <c r="U63" s="7"/>
      <c r="V63" s="7"/>
      <c r="W63" s="7"/>
      <c r="X63" s="7"/>
      <c r="Y63" s="7"/>
      <c r="Z63" s="7"/>
    </row>
    <row r="64" spans="1:26" ht="13.5" customHeight="1" x14ac:dyDescent="0.2">
      <c r="A64" s="134" t="s">
        <v>230</v>
      </c>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ht="13.5" customHeight="1" x14ac:dyDescent="0.2">
      <c r="A65" s="134" t="s">
        <v>218</v>
      </c>
      <c r="B65" s="134"/>
      <c r="C65" s="111" t="s">
        <v>175</v>
      </c>
      <c r="D65" s="111" t="s">
        <v>176</v>
      </c>
      <c r="E65" s="111" t="s">
        <v>177</v>
      </c>
      <c r="F65" s="111" t="s">
        <v>178</v>
      </c>
      <c r="G65" s="111" t="s">
        <v>179</v>
      </c>
      <c r="H65" s="111" t="s">
        <v>180</v>
      </c>
      <c r="I65" s="111" t="s">
        <v>181</v>
      </c>
      <c r="J65" s="111" t="s">
        <v>182</v>
      </c>
      <c r="K65" s="111" t="s">
        <v>183</v>
      </c>
      <c r="L65" s="111" t="s">
        <v>184</v>
      </c>
      <c r="M65" s="111" t="s">
        <v>185</v>
      </c>
      <c r="N65" s="111" t="s">
        <v>186</v>
      </c>
      <c r="O65" s="104"/>
      <c r="P65" s="104"/>
      <c r="Q65" s="104"/>
      <c r="R65" s="104"/>
      <c r="S65" s="104"/>
      <c r="T65" s="104"/>
      <c r="U65" s="104"/>
      <c r="V65" s="104"/>
      <c r="W65" s="104"/>
      <c r="X65" s="104"/>
      <c r="Y65" s="104"/>
      <c r="Z65" s="104"/>
    </row>
    <row r="66" spans="1:26" ht="13.5" customHeight="1" x14ac:dyDescent="0.2">
      <c r="A66" s="137" t="s">
        <v>209</v>
      </c>
      <c r="B66" s="137" t="s">
        <v>38</v>
      </c>
      <c r="C66" s="138" t="e">
        <f>SUMIFS('Variance Analysis'!C$9:C$24,'Variance Analysis'!$B$9:$B$24,'Variance Analysis'!$B$12,'Variance Analysis'!$A$9:$A$24,'Variance Analysis'!$A$21)</f>
        <v>#REF!</v>
      </c>
      <c r="D66" s="138" t="e">
        <f>SUMIFS('Variance Analysis'!D$9:D$24,'Variance Analysis'!$B$9:$B$24,'Variance Analysis'!$B$12,'Variance Analysis'!$A$9:$A$24,'Variance Analysis'!$A$21)</f>
        <v>#REF!</v>
      </c>
      <c r="E66" s="138" t="e">
        <f>SUMIFS('Variance Analysis'!E$9:E$24,'Variance Analysis'!$B$9:$B$24,'Variance Analysis'!$B$12,'Variance Analysis'!$A$9:$A$24,'Variance Analysis'!$A$21)</f>
        <v>#REF!</v>
      </c>
      <c r="F66" s="138" t="e">
        <f>SUMIFS('Variance Analysis'!F$9:F$24,'Variance Analysis'!$B$9:$B$24,'Variance Analysis'!$B$12,'Variance Analysis'!$A$9:$A$24,'Variance Analysis'!$A$21)</f>
        <v>#REF!</v>
      </c>
      <c r="G66" s="138" t="e">
        <f>SUMIFS('Variance Analysis'!G$9:G$24,'Variance Analysis'!$B$9:$B$24,'Variance Analysis'!$B$12,'Variance Analysis'!$A$9:$A$24,'Variance Analysis'!$A$21)</f>
        <v>#REF!</v>
      </c>
      <c r="H66" s="138" t="e">
        <f>SUMIFS('Variance Analysis'!H$9:H$24,'Variance Analysis'!$B$9:$B$24,'Variance Analysis'!$B$12,'Variance Analysis'!$A$9:$A$24,'Variance Analysis'!$A$21)</f>
        <v>#REF!</v>
      </c>
      <c r="I66" s="138" t="e">
        <f>SUMIFS('Variance Analysis'!I$9:I$24,'Variance Analysis'!$B$9:$B$24,'Variance Analysis'!$B$12,'Variance Analysis'!$A$9:$A$24,'Variance Analysis'!$A$21)</f>
        <v>#REF!</v>
      </c>
      <c r="J66" s="138" t="e">
        <f>SUMIFS('Variance Analysis'!J$9:J$24,'Variance Analysis'!$B$9:$B$24,'Variance Analysis'!$B$12,'Variance Analysis'!$A$9:$A$24,'Variance Analysis'!$A$21)</f>
        <v>#REF!</v>
      </c>
      <c r="K66" s="138" t="e">
        <f>SUMIFS('Variance Analysis'!K$9:K$24,'Variance Analysis'!$B$9:$B$24,'Variance Analysis'!$B$12,'Variance Analysis'!$A$9:$A$24,'Variance Analysis'!$A$21)</f>
        <v>#REF!</v>
      </c>
      <c r="L66" s="138" t="e">
        <f>SUMIFS('Variance Analysis'!L$9:L$24,'Variance Analysis'!$B$9:$B$24,'Variance Analysis'!$B$12,'Variance Analysis'!$A$9:$A$24,'Variance Analysis'!$A$21)</f>
        <v>#REF!</v>
      </c>
      <c r="M66" s="138" t="e">
        <f>SUMIFS('Variance Analysis'!M$9:M$24,'Variance Analysis'!$B$9:$B$24,'Variance Analysis'!$B$12,'Variance Analysis'!$A$9:$A$24,'Variance Analysis'!$A$21)</f>
        <v>#REF!</v>
      </c>
      <c r="N66" s="138"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7" t="s">
        <v>210</v>
      </c>
      <c r="B67" s="137" t="s">
        <v>38</v>
      </c>
      <c r="C67" s="138" t="e">
        <f>SUMIFS('Variance Analysis'!C$9:C$24,'Variance Analysis'!$B$9:$B$24,'Variance Analysis'!$B$10,'Variance Analysis'!$A$9:$A$24,'Variance Analysis'!$A$21)</f>
        <v>#REF!</v>
      </c>
      <c r="D67" s="138" t="e">
        <f>SUMIFS('Variance Analysis'!D$9:D$24,'Variance Analysis'!$B$9:$B$24,'Variance Analysis'!$B$10,'Variance Analysis'!$A$9:$A$24,'Variance Analysis'!$A$21)</f>
        <v>#REF!</v>
      </c>
      <c r="E67" s="138" t="e">
        <f>SUMIFS('Variance Analysis'!E$9:E$24,'Variance Analysis'!$B$9:$B$24,'Variance Analysis'!$B$10,'Variance Analysis'!$A$9:$A$24,'Variance Analysis'!$A$21)</f>
        <v>#REF!</v>
      </c>
      <c r="F67" s="138" t="e">
        <f>SUMIFS('Variance Analysis'!F$9:F$24,'Variance Analysis'!$B$9:$B$24,'Variance Analysis'!$B$10,'Variance Analysis'!$A$9:$A$24,'Variance Analysis'!$A$21)</f>
        <v>#REF!</v>
      </c>
      <c r="G67" s="138" t="e">
        <f>SUMIFS('Variance Analysis'!G$9:G$24,'Variance Analysis'!$B$9:$B$24,'Variance Analysis'!$B$10,'Variance Analysis'!$A$9:$A$24,'Variance Analysis'!$A$21)</f>
        <v>#REF!</v>
      </c>
      <c r="H67" s="138" t="e">
        <f>SUMIFS('Variance Analysis'!H$9:H$24,'Variance Analysis'!$B$9:$B$24,'Variance Analysis'!$B$10,'Variance Analysis'!$A$9:$A$24,'Variance Analysis'!$A$21)</f>
        <v>#REF!</v>
      </c>
      <c r="I67" s="138" t="e">
        <f>SUMIFS('Variance Analysis'!I$9:I$24,'Variance Analysis'!$B$9:$B$24,'Variance Analysis'!$B$10,'Variance Analysis'!$A$9:$A$24,'Variance Analysis'!$A$21)</f>
        <v>#REF!</v>
      </c>
      <c r="J67" s="138" t="e">
        <f>SUMIFS('Variance Analysis'!J$9:J$24,'Variance Analysis'!$B$9:$B$24,'Variance Analysis'!$B$10,'Variance Analysis'!$A$9:$A$24,'Variance Analysis'!$A$21)</f>
        <v>#REF!</v>
      </c>
      <c r="K67" s="138" t="e">
        <f>SUMIFS('Variance Analysis'!K$9:K$24,'Variance Analysis'!$B$9:$B$24,'Variance Analysis'!$B$10,'Variance Analysis'!$A$9:$A$24,'Variance Analysis'!$A$21)</f>
        <v>#REF!</v>
      </c>
      <c r="L67" s="138" t="e">
        <f>SUMIFS('Variance Analysis'!L$9:L$24,'Variance Analysis'!$B$9:$B$24,'Variance Analysis'!$B$10,'Variance Analysis'!$A$9:$A$24,'Variance Analysis'!$A$21)</f>
        <v>#REF!</v>
      </c>
      <c r="M67" s="138" t="e">
        <f>SUMIFS('Variance Analysis'!M$9:M$24,'Variance Analysis'!$B$9:$B$24,'Variance Analysis'!$B$10,'Variance Analysis'!$A$9:$A$24,'Variance Analysis'!$A$21)</f>
        <v>#REF!</v>
      </c>
      <c r="N67" s="138"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7" t="s">
        <v>211</v>
      </c>
      <c r="B68" s="137" t="s">
        <v>38</v>
      </c>
      <c r="C68" s="138" t="e">
        <f>SUMIFS('Variance Analysis'!C$9:C$24,'Variance Analysis'!$B$9:$B$24,'Variance Analysis'!$B$11,'Variance Analysis'!$A$9:$A$24,'Variance Analysis'!$A$21)</f>
        <v>#REF!</v>
      </c>
      <c r="D68" s="138" t="e">
        <f>SUMIFS('Variance Analysis'!D$9:D$24,'Variance Analysis'!$B$9:$B$24,'Variance Analysis'!$B$11,'Variance Analysis'!$A$9:$A$24,'Variance Analysis'!$A$21)</f>
        <v>#REF!</v>
      </c>
      <c r="E68" s="138" t="e">
        <f>SUMIFS('Variance Analysis'!E$9:E$24,'Variance Analysis'!$B$9:$B$24,'Variance Analysis'!$B$11,'Variance Analysis'!$A$9:$A$24,'Variance Analysis'!$A$21)</f>
        <v>#REF!</v>
      </c>
      <c r="F68" s="138" t="e">
        <f>SUMIFS('Variance Analysis'!F$9:F$24,'Variance Analysis'!$B$9:$B$24,'Variance Analysis'!$B$11,'Variance Analysis'!$A$9:$A$24,'Variance Analysis'!$A$21)</f>
        <v>#REF!</v>
      </c>
      <c r="G68" s="138" t="e">
        <f>SUMIFS('Variance Analysis'!G$9:G$24,'Variance Analysis'!$B$9:$B$24,'Variance Analysis'!$B$11,'Variance Analysis'!$A$9:$A$24,'Variance Analysis'!$A$21)</f>
        <v>#REF!</v>
      </c>
      <c r="H68" s="138" t="e">
        <f>SUMIFS('Variance Analysis'!H$9:H$24,'Variance Analysis'!$B$9:$B$24,'Variance Analysis'!$B$11,'Variance Analysis'!$A$9:$A$24,'Variance Analysis'!$A$21)</f>
        <v>#REF!</v>
      </c>
      <c r="I68" s="138" t="e">
        <f>SUMIFS('Variance Analysis'!I$9:I$24,'Variance Analysis'!$B$9:$B$24,'Variance Analysis'!$B$11,'Variance Analysis'!$A$9:$A$24,'Variance Analysis'!$A$21)</f>
        <v>#REF!</v>
      </c>
      <c r="J68" s="138" t="e">
        <f>SUMIFS('Variance Analysis'!J$9:J$24,'Variance Analysis'!$B$9:$B$24,'Variance Analysis'!$B$11,'Variance Analysis'!$A$9:$A$24,'Variance Analysis'!$A$21)</f>
        <v>#REF!</v>
      </c>
      <c r="K68" s="138" t="e">
        <f>SUMIFS('Variance Analysis'!K$9:K$24,'Variance Analysis'!$B$9:$B$24,'Variance Analysis'!$B$11,'Variance Analysis'!$A$9:$A$24,'Variance Analysis'!$A$21)</f>
        <v>#REF!</v>
      </c>
      <c r="L68" s="138" t="e">
        <f>SUMIFS('Variance Analysis'!L$9:L$24,'Variance Analysis'!$B$9:$B$24,'Variance Analysis'!$B$11,'Variance Analysis'!$A$9:$A$24,'Variance Analysis'!$A$21)</f>
        <v>#REF!</v>
      </c>
      <c r="M68" s="138" t="e">
        <f>SUMIFS('Variance Analysis'!M$9:M$24,'Variance Analysis'!$B$9:$B$24,'Variance Analysis'!$B$11,'Variance Analysis'!$A$9:$A$24,'Variance Analysis'!$A$21)</f>
        <v>#REF!</v>
      </c>
      <c r="N68" s="138"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7" t="s">
        <v>187</v>
      </c>
      <c r="B69" s="137" t="s">
        <v>220</v>
      </c>
      <c r="C69" s="139" t="e">
        <f t="shared" ref="C69:N69" si="16">#REF!</f>
        <v>#REF!</v>
      </c>
      <c r="D69" s="139" t="e">
        <f t="shared" si="16"/>
        <v>#REF!</v>
      </c>
      <c r="E69" s="139" t="e">
        <f t="shared" si="16"/>
        <v>#REF!</v>
      </c>
      <c r="F69" s="139" t="e">
        <f t="shared" si="16"/>
        <v>#REF!</v>
      </c>
      <c r="G69" s="139" t="e">
        <f t="shared" si="16"/>
        <v>#REF!</v>
      </c>
      <c r="H69" s="139" t="e">
        <f t="shared" si="16"/>
        <v>#REF!</v>
      </c>
      <c r="I69" s="139" t="e">
        <f t="shared" si="16"/>
        <v>#REF!</v>
      </c>
      <c r="J69" s="139" t="e">
        <f t="shared" si="16"/>
        <v>#REF!</v>
      </c>
      <c r="K69" s="139" t="e">
        <f t="shared" si="16"/>
        <v>#REF!</v>
      </c>
      <c r="L69" s="139" t="e">
        <f t="shared" si="16"/>
        <v>#REF!</v>
      </c>
      <c r="M69" s="139" t="e">
        <f t="shared" si="16"/>
        <v>#REF!</v>
      </c>
      <c r="N69" s="139" t="e">
        <f t="shared" si="16"/>
        <v>#REF!</v>
      </c>
      <c r="O69" s="7"/>
      <c r="P69" s="7"/>
      <c r="Q69" s="7"/>
      <c r="R69" s="7"/>
      <c r="S69" s="7"/>
      <c r="T69" s="7"/>
      <c r="U69" s="7"/>
      <c r="V69" s="7"/>
      <c r="W69" s="7"/>
      <c r="X69" s="7"/>
      <c r="Y69" s="7"/>
      <c r="Z69" s="7"/>
    </row>
    <row r="70" spans="1:26" ht="13.5" customHeight="1" x14ac:dyDescent="0.2">
      <c r="A70" s="137" t="s">
        <v>192</v>
      </c>
      <c r="B70" s="137" t="s">
        <v>220</v>
      </c>
      <c r="C70" s="139" t="e">
        <f t="shared" ref="C70:N70" si="17">#REF!</f>
        <v>#REF!</v>
      </c>
      <c r="D70" s="139" t="e">
        <f t="shared" si="17"/>
        <v>#REF!</v>
      </c>
      <c r="E70" s="139" t="e">
        <f t="shared" si="17"/>
        <v>#REF!</v>
      </c>
      <c r="F70" s="139" t="e">
        <f t="shared" si="17"/>
        <v>#REF!</v>
      </c>
      <c r="G70" s="139" t="e">
        <f t="shared" si="17"/>
        <v>#REF!</v>
      </c>
      <c r="H70" s="139" t="e">
        <f t="shared" si="17"/>
        <v>#REF!</v>
      </c>
      <c r="I70" s="139" t="e">
        <f t="shared" si="17"/>
        <v>#REF!</v>
      </c>
      <c r="J70" s="139" t="e">
        <f t="shared" si="17"/>
        <v>#REF!</v>
      </c>
      <c r="K70" s="139" t="e">
        <f t="shared" si="17"/>
        <v>#REF!</v>
      </c>
      <c r="L70" s="139" t="e">
        <f t="shared" si="17"/>
        <v>#REF!</v>
      </c>
      <c r="M70" s="139" t="e">
        <f t="shared" si="17"/>
        <v>#REF!</v>
      </c>
      <c r="N70" s="139" t="e">
        <f t="shared" si="17"/>
        <v>#REF!</v>
      </c>
      <c r="O70" s="7"/>
      <c r="P70" s="7"/>
      <c r="Q70" s="7"/>
      <c r="R70" s="7"/>
      <c r="S70" s="7"/>
      <c r="T70" s="7"/>
      <c r="U70" s="7"/>
      <c r="V70" s="7"/>
      <c r="W70" s="7"/>
      <c r="X70" s="7"/>
      <c r="Y70" s="7"/>
      <c r="Z70" s="7"/>
    </row>
    <row r="71" spans="1:26" ht="13.5" customHeight="1" x14ac:dyDescent="0.2">
      <c r="A71" s="137" t="s">
        <v>193</v>
      </c>
      <c r="B71" s="137" t="s">
        <v>220</v>
      </c>
      <c r="C71" s="139" t="e">
        <f t="shared" ref="C71:N71" si="18">#REF!</f>
        <v>#REF!</v>
      </c>
      <c r="D71" s="139" t="e">
        <f t="shared" si="18"/>
        <v>#REF!</v>
      </c>
      <c r="E71" s="139" t="e">
        <f t="shared" si="18"/>
        <v>#REF!</v>
      </c>
      <c r="F71" s="139" t="e">
        <f t="shared" si="18"/>
        <v>#REF!</v>
      </c>
      <c r="G71" s="139" t="e">
        <f t="shared" si="18"/>
        <v>#REF!</v>
      </c>
      <c r="H71" s="139" t="e">
        <f t="shared" si="18"/>
        <v>#REF!</v>
      </c>
      <c r="I71" s="139" t="e">
        <f t="shared" si="18"/>
        <v>#REF!</v>
      </c>
      <c r="J71" s="139" t="e">
        <f t="shared" si="18"/>
        <v>#REF!</v>
      </c>
      <c r="K71" s="139" t="e">
        <f t="shared" si="18"/>
        <v>#REF!</v>
      </c>
      <c r="L71" s="139" t="e">
        <f t="shared" si="18"/>
        <v>#REF!</v>
      </c>
      <c r="M71" s="139" t="e">
        <f t="shared" si="18"/>
        <v>#REF!</v>
      </c>
      <c r="N71" s="139" t="e">
        <f t="shared" si="18"/>
        <v>#REF!</v>
      </c>
      <c r="O71" s="7"/>
      <c r="P71" s="7"/>
      <c r="Q71" s="7"/>
      <c r="R71" s="7"/>
      <c r="S71" s="7"/>
      <c r="T71" s="7"/>
      <c r="U71" s="7"/>
      <c r="V71" s="7"/>
      <c r="W71" s="7"/>
      <c r="X71" s="7"/>
      <c r="Y71" s="7"/>
      <c r="Z71" s="7"/>
    </row>
    <row r="72" spans="1:26" ht="13.5" customHeight="1" x14ac:dyDescent="0.2">
      <c r="A72" s="140" t="s">
        <v>227</v>
      </c>
      <c r="B72" s="141" t="s">
        <v>222</v>
      </c>
      <c r="C72" s="142" t="e">
        <f t="shared" ref="C72:N72" si="19">SUM($C$66:C68)/(SUM($C$69:C71)*1000)</f>
        <v>#REF!</v>
      </c>
      <c r="D72" s="142" t="e">
        <f t="shared" si="19"/>
        <v>#REF!</v>
      </c>
      <c r="E72" s="142" t="e">
        <f t="shared" si="19"/>
        <v>#REF!</v>
      </c>
      <c r="F72" s="142" t="e">
        <f t="shared" si="19"/>
        <v>#REF!</v>
      </c>
      <c r="G72" s="142" t="e">
        <f t="shared" si="19"/>
        <v>#REF!</v>
      </c>
      <c r="H72" s="142" t="e">
        <f t="shared" si="19"/>
        <v>#REF!</v>
      </c>
      <c r="I72" s="142" t="e">
        <f t="shared" si="19"/>
        <v>#REF!</v>
      </c>
      <c r="J72" s="142" t="e">
        <f t="shared" si="19"/>
        <v>#REF!</v>
      </c>
      <c r="K72" s="142" t="e">
        <f t="shared" si="19"/>
        <v>#REF!</v>
      </c>
      <c r="L72" s="142" t="e">
        <f t="shared" si="19"/>
        <v>#REF!</v>
      </c>
      <c r="M72" s="142" t="e">
        <f t="shared" si="19"/>
        <v>#REF!</v>
      </c>
      <c r="N72" s="142"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4" t="s">
        <v>231</v>
      </c>
      <c r="B74" s="145"/>
      <c r="C74" s="146"/>
      <c r="D74" s="146"/>
      <c r="E74" s="146"/>
      <c r="F74" s="146"/>
      <c r="G74" s="146"/>
      <c r="H74" s="146"/>
      <c r="I74" s="146"/>
      <c r="J74" s="146"/>
      <c r="K74" s="146"/>
      <c r="L74" s="146"/>
      <c r="M74" s="146"/>
      <c r="N74" s="146"/>
      <c r="O74" s="147"/>
      <c r="P74" s="147"/>
      <c r="Q74" s="147"/>
      <c r="R74" s="147"/>
      <c r="S74" s="147"/>
      <c r="T74" s="147"/>
      <c r="U74" s="147"/>
      <c r="V74" s="147"/>
      <c r="W74" s="147"/>
      <c r="X74" s="147"/>
      <c r="Y74" s="147"/>
      <c r="Z74" s="147"/>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5.75" customHeight="1" x14ac:dyDescent="0.2">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5.75" customHeight="1" x14ac:dyDescent="0.2">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5.75" customHeight="1" x14ac:dyDescent="0.2">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5.75" customHeight="1" x14ac:dyDescent="0.2">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5.75" customHeight="1" x14ac:dyDescent="0.2">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5.75" customHeight="1" x14ac:dyDescent="0.2">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5.75" customHeight="1" x14ac:dyDescent="0.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5.75" customHeight="1" x14ac:dyDescent="0.2">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5.75" customHeight="1" x14ac:dyDescent="0.2">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5.75" customHeight="1" x14ac:dyDescent="0.2">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5.75" customHeight="1" x14ac:dyDescent="0.2">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5.75" customHeight="1" x14ac:dyDescent="0.2">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5.75" customHeight="1" x14ac:dyDescent="0.2">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5.75" customHeight="1" x14ac:dyDescent="0.2">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5.75" customHeight="1" x14ac:dyDescent="0.2">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5.75" customHeight="1" x14ac:dyDescent="0.2">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5.75" customHeight="1" x14ac:dyDescent="0.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5.75" customHeight="1" x14ac:dyDescent="0.2">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5.75" customHeight="1" x14ac:dyDescent="0.2">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5.75" customHeight="1" x14ac:dyDescent="0.2">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5.75" customHeight="1" x14ac:dyDescent="0.2">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5.75" customHeight="1" x14ac:dyDescent="0.2">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5.75" customHeight="1" x14ac:dyDescent="0.2">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5.75" customHeight="1" x14ac:dyDescent="0.2">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5.75" customHeight="1" x14ac:dyDescent="0.2">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5.75" customHeight="1" x14ac:dyDescent="0.2">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5.75" customHeight="1" x14ac:dyDescent="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5.75" customHeight="1" x14ac:dyDescent="0.2">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5.75" customHeight="1" x14ac:dyDescent="0.2">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5.75" customHeight="1" x14ac:dyDescent="0.2">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5.75" customHeight="1" x14ac:dyDescent="0.2">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5.75" customHeight="1" x14ac:dyDescent="0.2">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5.75" customHeight="1" x14ac:dyDescent="0.2">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5.75" customHeight="1" x14ac:dyDescent="0.2">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5.75" customHeight="1" x14ac:dyDescent="0.2">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5.75" customHeight="1" x14ac:dyDescent="0.2">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5.75" customHeight="1" x14ac:dyDescent="0.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5.75" customHeight="1" x14ac:dyDescent="0.2">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5.75" customHeight="1" x14ac:dyDescent="0.2">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5.75" customHeight="1" x14ac:dyDescent="0.2">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5.75" customHeight="1" x14ac:dyDescent="0.2">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5.75" customHeight="1" x14ac:dyDescent="0.2">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5.75" customHeight="1" x14ac:dyDescent="0.2">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5.75" customHeight="1" x14ac:dyDescent="0.2">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5.75" customHeight="1" x14ac:dyDescent="0.2">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5.75" customHeight="1" x14ac:dyDescent="0.2">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5.75" customHeight="1" x14ac:dyDescent="0.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5.75" customHeight="1" x14ac:dyDescent="0.2">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5.75" customHeight="1" x14ac:dyDescent="0.2">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5.75" customHeight="1" x14ac:dyDescent="0.2">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5.75" customHeight="1" x14ac:dyDescent="0.2">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5.75" customHeight="1" x14ac:dyDescent="0.2">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5.75" customHeight="1" x14ac:dyDescent="0.2">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5.75" customHeight="1" x14ac:dyDescent="0.2">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5.75" customHeight="1" x14ac:dyDescent="0.2">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5.75" customHeight="1" x14ac:dyDescent="0.2">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5.75" customHeight="1" x14ac:dyDescent="0.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5.75" customHeight="1" x14ac:dyDescent="0.2">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5.75" customHeight="1" x14ac:dyDescent="0.2">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5.75" customHeight="1" x14ac:dyDescent="0.2">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5.75" customHeight="1" x14ac:dyDescent="0.2">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5.75" customHeight="1" x14ac:dyDescent="0.2">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5.75" customHeight="1" x14ac:dyDescent="0.2">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5.75" customHeight="1" x14ac:dyDescent="0.2">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5.75" customHeight="1" x14ac:dyDescent="0.2">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5.75" customHeight="1" x14ac:dyDescent="0.2">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5.75" customHeight="1" x14ac:dyDescent="0.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5.75" customHeight="1" x14ac:dyDescent="0.2">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5.75" customHeight="1" x14ac:dyDescent="0.2">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5.75" customHeight="1" x14ac:dyDescent="0.2">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5.75" customHeight="1" x14ac:dyDescent="0.2">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5.75" customHeight="1" x14ac:dyDescent="0.2">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5.75" customHeight="1" x14ac:dyDescent="0.2">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5.75" customHeight="1" x14ac:dyDescent="0.2">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5.75" customHeight="1" x14ac:dyDescent="0.2">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5.75" customHeight="1" x14ac:dyDescent="0.2">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5.75" customHeight="1" x14ac:dyDescent="0.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5.75" customHeight="1" x14ac:dyDescent="0.2">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5.75" customHeight="1" x14ac:dyDescent="0.2">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5.75" customHeight="1" x14ac:dyDescent="0.2">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5.75" customHeight="1" x14ac:dyDescent="0.2">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5.75" customHeight="1" x14ac:dyDescent="0.2">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5.75" customHeight="1" x14ac:dyDescent="0.2">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5.75" customHeight="1" x14ac:dyDescent="0.2">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5.75" customHeight="1" x14ac:dyDescent="0.2">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5.75" customHeight="1" x14ac:dyDescent="0.2">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5.75" customHeight="1" x14ac:dyDescent="0.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5.75" customHeight="1" x14ac:dyDescent="0.2">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5.75" customHeight="1" x14ac:dyDescent="0.2">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5.75" customHeight="1" x14ac:dyDescent="0.2">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5.75" customHeight="1" x14ac:dyDescent="0.2">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5.75" customHeight="1" x14ac:dyDescent="0.2">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5.75" customHeight="1" x14ac:dyDescent="0.2">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5.75" customHeight="1" x14ac:dyDescent="0.2">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5.75" customHeight="1" x14ac:dyDescent="0.2">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5.75" customHeight="1" x14ac:dyDescent="0.2">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5.75" customHeight="1" x14ac:dyDescent="0.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5.75" customHeight="1" x14ac:dyDescent="0.2">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5.75" customHeight="1" x14ac:dyDescent="0.2">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5.75" customHeight="1" x14ac:dyDescent="0.2">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5.75" customHeight="1" x14ac:dyDescent="0.2">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5.75" customHeight="1" x14ac:dyDescent="0.2">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5.75" customHeight="1" x14ac:dyDescent="0.2">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5.75" customHeight="1" x14ac:dyDescent="0.2">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5.75" customHeight="1" x14ac:dyDescent="0.2">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5.75" customHeight="1" x14ac:dyDescent="0.2">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5.75" customHeight="1" x14ac:dyDescent="0.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5.75" customHeight="1" x14ac:dyDescent="0.2">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5.75" customHeight="1" x14ac:dyDescent="0.2">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5.75" customHeight="1" x14ac:dyDescent="0.2">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5.75" customHeight="1" x14ac:dyDescent="0.2">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5.75" customHeight="1" x14ac:dyDescent="0.2">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5.75" customHeight="1" x14ac:dyDescent="0.2">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5.75" customHeight="1" x14ac:dyDescent="0.2">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5.75" customHeight="1" x14ac:dyDescent="0.2">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5.75" customHeight="1" x14ac:dyDescent="0.2">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5.75" customHeight="1" x14ac:dyDescent="0.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5.75" customHeight="1" x14ac:dyDescent="0.2">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5.75" customHeight="1" x14ac:dyDescent="0.2">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5.75" customHeight="1" x14ac:dyDescent="0.2">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5.75" customHeight="1" x14ac:dyDescent="0.2">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5.75" customHeight="1" x14ac:dyDescent="0.2">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5.75" customHeight="1" x14ac:dyDescent="0.2">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5.75" customHeight="1" x14ac:dyDescent="0.2">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5.75" customHeight="1" x14ac:dyDescent="0.2">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5.75" customHeight="1" x14ac:dyDescent="0.2">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5.75" customHeight="1" x14ac:dyDescent="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5.75" customHeight="1" x14ac:dyDescent="0.2">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5.75" customHeight="1" x14ac:dyDescent="0.2">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5.75" customHeight="1" x14ac:dyDescent="0.2">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5.75" customHeight="1" x14ac:dyDescent="0.2">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5.75" customHeight="1" x14ac:dyDescent="0.2">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5.75" customHeight="1" x14ac:dyDescent="0.2">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5.75" customHeight="1" x14ac:dyDescent="0.2">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5.75" customHeight="1" x14ac:dyDescent="0.2">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5.75" customHeight="1" x14ac:dyDescent="0.2">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5.75" customHeight="1" x14ac:dyDescent="0.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5.75" customHeight="1" x14ac:dyDescent="0.2">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5.75" customHeight="1" x14ac:dyDescent="0.2">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5.75" customHeight="1" x14ac:dyDescent="0.2">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5.75" customHeight="1" x14ac:dyDescent="0.2">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5.75" customHeight="1" x14ac:dyDescent="0.2">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5.75" customHeight="1" x14ac:dyDescent="0.2">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5.75" customHeight="1" x14ac:dyDescent="0.2">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5.75" customHeight="1" x14ac:dyDescent="0.2">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5.75" customHeight="1" x14ac:dyDescent="0.2">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5.75" customHeight="1" x14ac:dyDescent="0.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5.75" customHeight="1" x14ac:dyDescent="0.2">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5.75" customHeight="1" x14ac:dyDescent="0.2">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5.75" customHeight="1" x14ac:dyDescent="0.2">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5.75" customHeight="1" x14ac:dyDescent="0.2">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5.75" customHeight="1" x14ac:dyDescent="0.2">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spans="1:26" ht="15.75" customHeight="1" x14ac:dyDescent="0.2">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spans="1:26" ht="15.75" customHeight="1" x14ac:dyDescent="0.2">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spans="1:26" ht="15.75" customHeight="1" x14ac:dyDescent="0.2">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spans="1:26" ht="15.75" customHeight="1" x14ac:dyDescent="0.2">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spans="1:26" ht="15.75" customHeight="1" x14ac:dyDescent="0.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spans="1:26" ht="15.75" customHeight="1" x14ac:dyDescent="0.2">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spans="1:26" ht="15.75" customHeight="1" x14ac:dyDescent="0.2">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spans="1:26" ht="15.75" customHeight="1" x14ac:dyDescent="0.2">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spans="1:26" ht="15.75" customHeight="1" x14ac:dyDescent="0.2">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spans="1:26" ht="15.75" customHeight="1" x14ac:dyDescent="0.2">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spans="1:26" ht="15.75" customHeight="1" x14ac:dyDescent="0.2">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spans="1:26" ht="15.75" customHeight="1" x14ac:dyDescent="0.2">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spans="1:26" ht="15.75" customHeight="1" x14ac:dyDescent="0.2">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spans="1:26" ht="15.75" customHeight="1" x14ac:dyDescent="0.2">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spans="1:26" ht="15.75" customHeight="1" x14ac:dyDescent="0.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spans="1:26" ht="15.75" customHeight="1" x14ac:dyDescent="0.2">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spans="1:26" ht="15.75" customHeight="1" x14ac:dyDescent="0.2">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spans="1:26" ht="15.75" customHeight="1" x14ac:dyDescent="0.2">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spans="1:26" ht="15.75" customHeight="1" x14ac:dyDescent="0.2">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spans="1:26" ht="15.75" customHeight="1" x14ac:dyDescent="0.2">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spans="1:26" ht="15.75" customHeight="1" x14ac:dyDescent="0.2">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spans="1:26" ht="15.75" customHeight="1" x14ac:dyDescent="0.2">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spans="1:26" ht="15.75" customHeight="1" x14ac:dyDescent="0.2">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spans="1:26" ht="15.75" customHeight="1" x14ac:dyDescent="0.2">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spans="1:26" ht="15.75" customHeight="1" x14ac:dyDescent="0.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spans="1:26" ht="15.75" customHeight="1" x14ac:dyDescent="0.2">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spans="1:26" ht="15.75" customHeight="1" x14ac:dyDescent="0.2">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spans="1:26" ht="15.75" customHeight="1" x14ac:dyDescent="0.2">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spans="1:26" ht="15.75" customHeight="1" x14ac:dyDescent="0.2">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spans="1:26" ht="15.75" customHeight="1" x14ac:dyDescent="0.2">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spans="1:26" ht="15.75" customHeight="1" x14ac:dyDescent="0.2">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spans="1:26" ht="15.75" customHeight="1" x14ac:dyDescent="0.2">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spans="1:26" ht="15.75" customHeight="1" x14ac:dyDescent="0.2">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spans="1:26" ht="15.75" customHeight="1" x14ac:dyDescent="0.2">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spans="1:26" ht="15.75" customHeight="1" x14ac:dyDescent="0.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spans="1:26" ht="15.75" customHeight="1" x14ac:dyDescent="0.2">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spans="1:26" ht="15.75" customHeight="1" x14ac:dyDescent="0.2">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spans="1:26" ht="15.75" customHeight="1" x14ac:dyDescent="0.2">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spans="1:26" ht="15.75" customHeight="1" x14ac:dyDescent="0.2">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spans="1:26" ht="15.75" customHeight="1" x14ac:dyDescent="0.2">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spans="1:26" ht="15.75" customHeight="1" x14ac:dyDescent="0.2">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spans="1:26" ht="15.75" customHeight="1" x14ac:dyDescent="0.2">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spans="1:26" ht="15.75" customHeight="1" x14ac:dyDescent="0.2">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spans="1:26" ht="15.75" customHeight="1" x14ac:dyDescent="0.2">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spans="1:26" ht="15.75" customHeight="1" x14ac:dyDescent="0.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spans="1:26" ht="15.75" customHeight="1" x14ac:dyDescent="0.2">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spans="1:26" ht="15.75" customHeight="1" x14ac:dyDescent="0.2">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spans="1:26" ht="15.75" customHeight="1" x14ac:dyDescent="0.2">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spans="1:26" ht="15.75" customHeight="1" x14ac:dyDescent="0.2">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spans="1:26" ht="15.75" customHeight="1" x14ac:dyDescent="0.2">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spans="1:26" ht="15.75" customHeight="1" x14ac:dyDescent="0.2">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spans="1:26" ht="15.75" customHeight="1" x14ac:dyDescent="0.2">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spans="1:26" ht="15.75" customHeight="1" x14ac:dyDescent="0.2">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spans="1:26" ht="15.75" customHeight="1" x14ac:dyDescent="0.2">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spans="1:26" ht="15.75" customHeight="1" x14ac:dyDescent="0.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spans="1:26" ht="15.75" customHeight="1" x14ac:dyDescent="0.2">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spans="1:26" ht="15.75" customHeight="1" x14ac:dyDescent="0.2">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spans="1:26" ht="15.75" customHeight="1" x14ac:dyDescent="0.2">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spans="1:26" ht="15.75" customHeight="1" x14ac:dyDescent="0.2">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spans="1:26" ht="15.75" customHeight="1" x14ac:dyDescent="0.2">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spans="1:26" ht="15.75" customHeight="1" x14ac:dyDescent="0.2">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spans="1:26" ht="15.75" customHeight="1" x14ac:dyDescent="0.2">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spans="1:26" ht="15.75" customHeight="1" x14ac:dyDescent="0.2">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spans="1:26" ht="15.75" customHeight="1" x14ac:dyDescent="0.2">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spans="1:26" ht="15.75" customHeight="1" x14ac:dyDescent="0.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spans="1:26" ht="15.75" customHeight="1" x14ac:dyDescent="0.2">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spans="1:26" ht="15.75" customHeight="1" x14ac:dyDescent="0.2">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spans="1:26" ht="15.75" customHeight="1" x14ac:dyDescent="0.2">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spans="1:26" ht="15.75" customHeight="1" x14ac:dyDescent="0.2">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spans="1:26" ht="15.75" customHeight="1" x14ac:dyDescent="0.2">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spans="1:26" ht="15.75" customHeight="1" x14ac:dyDescent="0.2">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spans="1:26" ht="15.75" customHeight="1" x14ac:dyDescent="0.2">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spans="1:26" ht="15.75" customHeight="1" x14ac:dyDescent="0.2">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spans="1:26" ht="15.75" customHeight="1" x14ac:dyDescent="0.2">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spans="1:26" ht="15.75" customHeight="1" x14ac:dyDescent="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spans="1:26" ht="15.75" customHeight="1" x14ac:dyDescent="0.2">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spans="1:26" ht="15.75" customHeight="1" x14ac:dyDescent="0.2">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spans="1:26" ht="15.75" customHeight="1" x14ac:dyDescent="0.2">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spans="1:26" ht="15.75" customHeight="1" x14ac:dyDescent="0.2">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spans="1:26" ht="15.75" customHeight="1" x14ac:dyDescent="0.2">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spans="1:26" ht="15.75" customHeight="1" x14ac:dyDescent="0.2">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spans="1:26" ht="15.75" customHeight="1" x14ac:dyDescent="0.2">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spans="1:26" ht="15.75" customHeight="1" x14ac:dyDescent="0.2">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spans="1:26" ht="15.75" customHeight="1" x14ac:dyDescent="0.2">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spans="1:26" ht="15.75" customHeight="1" x14ac:dyDescent="0.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spans="1:26" ht="15.75" customHeight="1" x14ac:dyDescent="0.2">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spans="1:26" ht="15.75" customHeight="1" x14ac:dyDescent="0.2">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spans="1:26" ht="15.75" customHeight="1" x14ac:dyDescent="0.2">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spans="1:26" ht="15.75" customHeight="1" x14ac:dyDescent="0.2">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spans="1:26" ht="15.75" customHeight="1" x14ac:dyDescent="0.2">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spans="1:26" ht="15.75" customHeight="1" x14ac:dyDescent="0.2">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spans="1:26" ht="15.75" customHeight="1" x14ac:dyDescent="0.2">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spans="1:26" ht="15.75" customHeight="1" x14ac:dyDescent="0.2">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spans="1:26" ht="15.75" customHeight="1" x14ac:dyDescent="0.2">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spans="1:26" ht="15.75" customHeight="1" x14ac:dyDescent="0.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spans="1:26" ht="15.75" customHeight="1" x14ac:dyDescent="0.2">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spans="1:26" ht="15.75" customHeight="1" x14ac:dyDescent="0.2">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spans="1:26" ht="15.75" customHeight="1" x14ac:dyDescent="0.2">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spans="1:26" ht="15.75" customHeight="1" x14ac:dyDescent="0.2">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spans="1:26" ht="15.75" customHeight="1" x14ac:dyDescent="0.2">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spans="1:26" ht="15.75" customHeight="1" x14ac:dyDescent="0.2">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spans="1:26" ht="15.75" customHeight="1" x14ac:dyDescent="0.2">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spans="1:26" ht="15.75" customHeight="1" x14ac:dyDescent="0.2">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spans="1:26" ht="15.75" customHeight="1" x14ac:dyDescent="0.2">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spans="1:26" ht="15.75" customHeight="1" x14ac:dyDescent="0.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spans="1:26" ht="15.75" customHeight="1" x14ac:dyDescent="0.2">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spans="1:26" ht="15.75" customHeight="1" x14ac:dyDescent="0.2">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spans="1:26" ht="15.75" customHeight="1" x14ac:dyDescent="0.2">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spans="1:26" ht="15.75" customHeight="1" x14ac:dyDescent="0.2">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spans="1:26" ht="15.75" customHeight="1" x14ac:dyDescent="0.2">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spans="1:26" ht="15.75" customHeight="1" x14ac:dyDescent="0.2">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spans="1:26" ht="15.75" customHeight="1" x14ac:dyDescent="0.2">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spans="1:26" ht="15.75" customHeight="1" x14ac:dyDescent="0.2">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spans="1:26" ht="15.75" customHeight="1" x14ac:dyDescent="0.2">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spans="1:26" ht="15.75" customHeight="1" x14ac:dyDescent="0.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spans="1:26" ht="15.75" customHeight="1" x14ac:dyDescent="0.2">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spans="1:26" ht="15.75" customHeight="1" x14ac:dyDescent="0.2">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spans="1:26" ht="15.75" customHeight="1" x14ac:dyDescent="0.2">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spans="1:26" ht="15.75" customHeight="1" x14ac:dyDescent="0.2">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spans="1:26" ht="15.75" customHeight="1" x14ac:dyDescent="0.2">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spans="1:26" ht="15.75" customHeight="1" x14ac:dyDescent="0.2">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spans="1:26" ht="15.75" customHeight="1" x14ac:dyDescent="0.2">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spans="1:26" ht="15.75" customHeight="1" x14ac:dyDescent="0.2">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spans="1:26" ht="15.75" customHeight="1" x14ac:dyDescent="0.2">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spans="1:26" ht="15.75" customHeight="1" x14ac:dyDescent="0.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spans="1:26" ht="15.75" customHeight="1" x14ac:dyDescent="0.2">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spans="1:26" ht="15.75" customHeight="1" x14ac:dyDescent="0.2">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spans="1:26" ht="15.75" customHeight="1" x14ac:dyDescent="0.2">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spans="1:26" ht="15.75" customHeight="1" x14ac:dyDescent="0.2">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spans="1:26" ht="15.75" customHeight="1" x14ac:dyDescent="0.2">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spans="1:26" ht="15.75" customHeight="1" x14ac:dyDescent="0.2">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spans="1:26" ht="15.75" customHeight="1" x14ac:dyDescent="0.2">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spans="1:26" ht="15.75" customHeight="1" x14ac:dyDescent="0.2">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spans="1:26" ht="15.75" customHeight="1" x14ac:dyDescent="0.2">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spans="1:26" ht="15.75" customHeight="1" x14ac:dyDescent="0.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spans="1:26" ht="15.75" customHeight="1" x14ac:dyDescent="0.2">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spans="1:26" ht="15.75" customHeight="1" x14ac:dyDescent="0.2">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spans="1:26" ht="15.75" customHeight="1" x14ac:dyDescent="0.2">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spans="1:26" ht="15.75" customHeight="1" x14ac:dyDescent="0.2">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spans="1:26" ht="15.75" customHeight="1" x14ac:dyDescent="0.2">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spans="1:26" ht="15.75" customHeight="1" x14ac:dyDescent="0.2">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spans="1:26" ht="15.75" customHeight="1" x14ac:dyDescent="0.2">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spans="1:26" ht="15.75" customHeight="1" x14ac:dyDescent="0.2">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spans="1:26" ht="15.75" customHeight="1" x14ac:dyDescent="0.2">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spans="1:26" ht="15.75" customHeight="1" x14ac:dyDescent="0.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spans="1:26" ht="15.75" customHeight="1" x14ac:dyDescent="0.2">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spans="1:26" ht="15.75" customHeight="1" x14ac:dyDescent="0.2">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spans="1:26" ht="15.75" customHeight="1" x14ac:dyDescent="0.2">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spans="1:26" ht="15.75" customHeight="1" x14ac:dyDescent="0.2">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spans="1:26" ht="15.75" customHeight="1" x14ac:dyDescent="0.2">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spans="1:26" ht="15.75" customHeight="1" x14ac:dyDescent="0.2">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spans="1:26" ht="15.75" customHeight="1" x14ac:dyDescent="0.2">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spans="1:26" ht="15.75" customHeight="1" x14ac:dyDescent="0.2">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spans="1:26" ht="15.75" customHeight="1" x14ac:dyDescent="0.2">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spans="1:26" ht="15.75" customHeight="1" x14ac:dyDescent="0.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spans="1:26" ht="15.75" customHeight="1" x14ac:dyDescent="0.2">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spans="1:26" ht="15.75" customHeight="1" x14ac:dyDescent="0.2">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spans="1:26" ht="15.75" customHeight="1" x14ac:dyDescent="0.2">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spans="1:26" ht="15.75" customHeight="1" x14ac:dyDescent="0.2">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spans="1:26" ht="15.75" customHeight="1" x14ac:dyDescent="0.2">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spans="1:26" ht="15.75" customHeight="1" x14ac:dyDescent="0.2">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spans="1:26" ht="15.75" customHeight="1" x14ac:dyDescent="0.2">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spans="1:26" ht="15.75" customHeight="1" x14ac:dyDescent="0.2">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spans="1:26" ht="15.75" customHeight="1" x14ac:dyDescent="0.2">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spans="1:26" ht="15.75" customHeight="1" x14ac:dyDescent="0.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spans="1:26" ht="15.75" customHeight="1" x14ac:dyDescent="0.2">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spans="1:26" ht="15.75" customHeight="1" x14ac:dyDescent="0.2">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spans="1:26" ht="15.75" customHeight="1" x14ac:dyDescent="0.2">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spans="1:26" ht="15.75" customHeight="1" x14ac:dyDescent="0.2">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spans="1:26" ht="15.75" customHeight="1" x14ac:dyDescent="0.2">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spans="1:26" ht="15.75" customHeight="1" x14ac:dyDescent="0.2">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spans="1:26" ht="15.75" customHeight="1" x14ac:dyDescent="0.2">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spans="1:26" ht="15.75" customHeight="1" x14ac:dyDescent="0.2">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spans="1:26" ht="15.75" customHeight="1" x14ac:dyDescent="0.2">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spans="1:26" ht="15.75" customHeight="1" x14ac:dyDescent="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spans="1:26" ht="15.75" customHeight="1" x14ac:dyDescent="0.2">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spans="1:26" ht="15.75" customHeight="1" x14ac:dyDescent="0.2">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spans="1:26" ht="15.75" customHeight="1" x14ac:dyDescent="0.2">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spans="1:26" ht="15.75" customHeight="1" x14ac:dyDescent="0.2">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spans="1:26" ht="15.75" customHeight="1" x14ac:dyDescent="0.2">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spans="1:26" ht="15.75" customHeight="1" x14ac:dyDescent="0.2">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spans="1:26" ht="15.75" customHeight="1" x14ac:dyDescent="0.2">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spans="1:26" ht="15.75" customHeight="1" x14ac:dyDescent="0.2">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spans="1:26" ht="15.75" customHeight="1" x14ac:dyDescent="0.2">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spans="1:26" ht="15.75" customHeight="1" x14ac:dyDescent="0.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spans="1:26" ht="15.75" customHeight="1" x14ac:dyDescent="0.2">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spans="1:26" ht="15.75" customHeight="1" x14ac:dyDescent="0.2">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spans="1:26" ht="15.75" customHeight="1" x14ac:dyDescent="0.2">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spans="1:26" ht="15.75" customHeight="1" x14ac:dyDescent="0.2">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spans="1:26" ht="15.75" customHeight="1" x14ac:dyDescent="0.2">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spans="1:26" ht="15.75" customHeight="1" x14ac:dyDescent="0.2">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spans="1:26" ht="15.75" customHeight="1" x14ac:dyDescent="0.2">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spans="1:26" ht="15.75" customHeight="1" x14ac:dyDescent="0.2">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spans="1:26" ht="15.75" customHeight="1" x14ac:dyDescent="0.2">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spans="1:26" ht="15.75" customHeight="1" x14ac:dyDescent="0.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spans="1:26" ht="15.75" customHeight="1" x14ac:dyDescent="0.2">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spans="1:26" ht="15.75" customHeight="1" x14ac:dyDescent="0.2">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spans="1:26" ht="15.75" customHeight="1" x14ac:dyDescent="0.2">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spans="1:26" ht="15.75" customHeight="1" x14ac:dyDescent="0.2">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spans="1:26" ht="15.75" customHeight="1" x14ac:dyDescent="0.2">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spans="1:26" ht="15.75" customHeight="1" x14ac:dyDescent="0.2">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spans="1:26" ht="15.75" customHeight="1" x14ac:dyDescent="0.2">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spans="1:26" ht="15.75" customHeight="1" x14ac:dyDescent="0.2">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spans="1:26" ht="15.75" customHeight="1" x14ac:dyDescent="0.2">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spans="1:26" ht="15.75" customHeight="1" x14ac:dyDescent="0.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spans="1:26" ht="15.75" customHeight="1" x14ac:dyDescent="0.2">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spans="1:26" ht="15.75" customHeight="1" x14ac:dyDescent="0.2">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spans="1:26" ht="15.75" customHeight="1" x14ac:dyDescent="0.2">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spans="1:26" ht="15.75" customHeight="1" x14ac:dyDescent="0.2">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spans="1:26" ht="15.75" customHeight="1" x14ac:dyDescent="0.2">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spans="1:26" ht="15.75" customHeight="1" x14ac:dyDescent="0.2">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spans="1:26" ht="15.75" customHeight="1" x14ac:dyDescent="0.2">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spans="1:26" ht="15.75" customHeight="1" x14ac:dyDescent="0.2">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spans="1:26" ht="15.75" customHeight="1" x14ac:dyDescent="0.2">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spans="1:26" ht="15.75" customHeight="1" x14ac:dyDescent="0.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spans="1:26" ht="15.75" customHeight="1" x14ac:dyDescent="0.2">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spans="1:26" ht="15.75" customHeight="1" x14ac:dyDescent="0.2">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spans="1:26" ht="15.75" customHeight="1" x14ac:dyDescent="0.2">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spans="1:26" ht="15.75" customHeight="1" x14ac:dyDescent="0.2">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spans="1:26" ht="15.75" customHeight="1" x14ac:dyDescent="0.2">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spans="1:26" ht="15.75" customHeight="1" x14ac:dyDescent="0.2">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spans="1:26" ht="15.75" customHeight="1" x14ac:dyDescent="0.2">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spans="1:26" ht="15.75" customHeight="1" x14ac:dyDescent="0.2">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spans="1:26" ht="15.75" customHeight="1" x14ac:dyDescent="0.2">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spans="1:26" ht="15.75" customHeight="1" x14ac:dyDescent="0.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spans="1:26" ht="15.75" customHeight="1" x14ac:dyDescent="0.2">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spans="1:26" ht="15.75" customHeight="1" x14ac:dyDescent="0.2">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spans="1:26" ht="15.75" customHeight="1" x14ac:dyDescent="0.2">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spans="1:26" ht="15.75" customHeight="1" x14ac:dyDescent="0.2">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spans="1:26" ht="15.75" customHeight="1" x14ac:dyDescent="0.2">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spans="1:26" ht="15.75" customHeight="1" x14ac:dyDescent="0.2">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spans="1:26" ht="15.75" customHeight="1" x14ac:dyDescent="0.2">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spans="1:26" ht="15.75" customHeight="1" x14ac:dyDescent="0.2">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spans="1:26" ht="15.75" customHeight="1" x14ac:dyDescent="0.2">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spans="1:26" ht="15.75" customHeight="1" x14ac:dyDescent="0.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spans="1:26" ht="15.75" customHeight="1" x14ac:dyDescent="0.2">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spans="1:26" ht="15.75" customHeight="1" x14ac:dyDescent="0.2">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spans="1:26" ht="15.75" customHeight="1" x14ac:dyDescent="0.2">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spans="1:26" ht="15.75" customHeight="1" x14ac:dyDescent="0.2">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spans="1:26" ht="15.75" customHeight="1" x14ac:dyDescent="0.2">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spans="1:26" ht="15.75" customHeight="1" x14ac:dyDescent="0.2">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spans="1:26" ht="15.75" customHeight="1" x14ac:dyDescent="0.2">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spans="1:26" ht="15.75" customHeight="1" x14ac:dyDescent="0.2">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spans="1:26" ht="15.75" customHeight="1" x14ac:dyDescent="0.2">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spans="1:26" ht="15.75" customHeight="1" x14ac:dyDescent="0.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spans="1:26" ht="15.75" customHeight="1" x14ac:dyDescent="0.2">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spans="1:26" ht="15.75" customHeight="1" x14ac:dyDescent="0.2">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spans="1:26" ht="15.75" customHeight="1" x14ac:dyDescent="0.2">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spans="1:26" ht="15.75" customHeight="1" x14ac:dyDescent="0.2">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spans="1:26" ht="15.75" customHeight="1" x14ac:dyDescent="0.2">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spans="1:26" ht="15.75" customHeight="1" x14ac:dyDescent="0.2">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spans="1:26" ht="15.75" customHeight="1" x14ac:dyDescent="0.2">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spans="1:26" ht="15.75" customHeight="1" x14ac:dyDescent="0.2">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spans="1:26" ht="15.75" customHeight="1" x14ac:dyDescent="0.2">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spans="1:26" ht="15.75" customHeight="1" x14ac:dyDescent="0.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spans="1:26" ht="15.75" customHeight="1" x14ac:dyDescent="0.2">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spans="1:26" ht="15.75" customHeight="1" x14ac:dyDescent="0.2">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spans="1:26" ht="15.75" customHeight="1" x14ac:dyDescent="0.2">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spans="1:26" ht="15.75" customHeight="1" x14ac:dyDescent="0.2">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spans="1:26" ht="15.75" customHeight="1" x14ac:dyDescent="0.2">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spans="1:26" ht="15.75" customHeight="1" x14ac:dyDescent="0.2">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spans="1:26" ht="15.75" customHeight="1" x14ac:dyDescent="0.2">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spans="1:26" ht="15.75" customHeight="1" x14ac:dyDescent="0.2">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spans="1:26" ht="15.75" customHeight="1" x14ac:dyDescent="0.2">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spans="1:26" ht="15.75" customHeight="1" x14ac:dyDescent="0.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spans="1:26" ht="15.75" customHeight="1" x14ac:dyDescent="0.2">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spans="1:26" ht="15.75" customHeight="1" x14ac:dyDescent="0.2">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spans="1:26" ht="15.75" customHeight="1" x14ac:dyDescent="0.2">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spans="1:26" ht="15.75" customHeight="1" x14ac:dyDescent="0.2">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spans="1:26" ht="15.75" customHeight="1" x14ac:dyDescent="0.2">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spans="1:26" ht="15.75" customHeight="1" x14ac:dyDescent="0.2">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spans="1:26" ht="15.75" customHeight="1" x14ac:dyDescent="0.2">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spans="1:26" ht="15.75" customHeight="1" x14ac:dyDescent="0.2">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spans="1:26" ht="15.75" customHeight="1" x14ac:dyDescent="0.2">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spans="1:26" ht="15.75" customHeight="1" x14ac:dyDescent="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spans="1:26" ht="15.75" customHeight="1" x14ac:dyDescent="0.2">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spans="1:26" ht="15.75" customHeight="1" x14ac:dyDescent="0.2">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spans="1:26" ht="15.75" customHeight="1" x14ac:dyDescent="0.2">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spans="1:26" ht="15.75" customHeight="1" x14ac:dyDescent="0.2">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spans="1:26" ht="15.75" customHeight="1" x14ac:dyDescent="0.2">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spans="1:26" ht="15.75" customHeight="1" x14ac:dyDescent="0.2">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spans="1:26" ht="15.75" customHeight="1" x14ac:dyDescent="0.2">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spans="1:26" ht="15.75" customHeight="1" x14ac:dyDescent="0.2">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spans="1:26" ht="15.75" customHeight="1" x14ac:dyDescent="0.2">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spans="1:26" ht="15.75" customHeight="1" x14ac:dyDescent="0.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spans="1:26" ht="15.75" customHeight="1" x14ac:dyDescent="0.2">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spans="1:26" ht="15.75" customHeight="1" x14ac:dyDescent="0.2">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spans="1:26" ht="15.75" customHeight="1" x14ac:dyDescent="0.2">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spans="1:26" ht="15.75" customHeight="1" x14ac:dyDescent="0.2">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spans="1:26" ht="15.75" customHeight="1" x14ac:dyDescent="0.2">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spans="1:26" ht="15.75" customHeight="1" x14ac:dyDescent="0.2">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spans="1:26" ht="15.75" customHeight="1" x14ac:dyDescent="0.2">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spans="1:26" ht="15.75" customHeight="1" x14ac:dyDescent="0.2">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spans="1:26" ht="15.75" customHeight="1" x14ac:dyDescent="0.2">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spans="1:26" ht="15.75" customHeight="1" x14ac:dyDescent="0.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spans="1:26" ht="15.75" customHeight="1" x14ac:dyDescent="0.2">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spans="1:26" ht="15.75" customHeight="1" x14ac:dyDescent="0.2">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spans="1:26" ht="15.75" customHeight="1" x14ac:dyDescent="0.2">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spans="1:26" ht="15.75" customHeight="1" x14ac:dyDescent="0.2">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spans="1:26" ht="15.75" customHeight="1" x14ac:dyDescent="0.2">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spans="1:26" ht="15.75" customHeight="1" x14ac:dyDescent="0.2">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spans="1:26" ht="15.75" customHeight="1" x14ac:dyDescent="0.2">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spans="1:26" ht="15.75" customHeight="1" x14ac:dyDescent="0.2">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spans="1:26" ht="15.75" customHeight="1" x14ac:dyDescent="0.2">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spans="1:26" ht="15.75" customHeight="1" x14ac:dyDescent="0.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spans="1:26" ht="15.75" customHeight="1" x14ac:dyDescent="0.2">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spans="1:26" ht="15.75" customHeight="1" x14ac:dyDescent="0.2">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spans="1:26" ht="15.75" customHeight="1" x14ac:dyDescent="0.2">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spans="1:26" ht="15.75" customHeight="1" x14ac:dyDescent="0.2">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spans="1:26" ht="15.75" customHeight="1" x14ac:dyDescent="0.2">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spans="1:26" ht="15.75" customHeight="1" x14ac:dyDescent="0.2">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spans="1:26" ht="15.75" customHeight="1" x14ac:dyDescent="0.2">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spans="1:26" ht="15.75" customHeight="1" x14ac:dyDescent="0.2">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spans="1:26" ht="15.75" customHeight="1" x14ac:dyDescent="0.2">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spans="1:26" ht="15.75" customHeight="1" x14ac:dyDescent="0.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spans="1:26" ht="15.75" customHeight="1" x14ac:dyDescent="0.2">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spans="1:26" ht="15.75" customHeight="1" x14ac:dyDescent="0.2">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spans="1:26" ht="15.75" customHeight="1" x14ac:dyDescent="0.2">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spans="1:26" ht="15.75" customHeight="1" x14ac:dyDescent="0.2">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spans="1:26" ht="15.75" customHeight="1" x14ac:dyDescent="0.2">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spans="1:26" ht="15.75" customHeight="1" x14ac:dyDescent="0.2">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spans="1:26" ht="15.75" customHeight="1" x14ac:dyDescent="0.2">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spans="1:26" ht="15.75" customHeight="1" x14ac:dyDescent="0.2">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spans="1:26" ht="15.75" customHeight="1" x14ac:dyDescent="0.2">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spans="1:26" ht="15.75" customHeight="1" x14ac:dyDescent="0.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spans="1:26" ht="15.75" customHeight="1" x14ac:dyDescent="0.2">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spans="1:26" ht="15.75" customHeight="1" x14ac:dyDescent="0.2">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spans="1:26" ht="15.75" customHeight="1" x14ac:dyDescent="0.2">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spans="1:26" ht="15.75" customHeight="1" x14ac:dyDescent="0.2">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spans="1:26" ht="15.75" customHeight="1" x14ac:dyDescent="0.2">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spans="1:26" ht="15.75" customHeight="1" x14ac:dyDescent="0.2">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spans="1:26" ht="15.75" customHeight="1" x14ac:dyDescent="0.2">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spans="1:26" ht="15.75" customHeight="1" x14ac:dyDescent="0.2">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spans="1:26" ht="15.75" customHeight="1" x14ac:dyDescent="0.2">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spans="1:26" ht="15.75" customHeight="1" x14ac:dyDescent="0.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spans="1:26" ht="15.75" customHeight="1" x14ac:dyDescent="0.2">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spans="1:26" ht="15.75" customHeight="1" x14ac:dyDescent="0.2">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spans="1:26" ht="15.75" customHeight="1" x14ac:dyDescent="0.2">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spans="1:26" ht="15.75" customHeight="1" x14ac:dyDescent="0.2">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spans="1:26" ht="15.75" customHeight="1" x14ac:dyDescent="0.2">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spans="1:26" ht="15.75" customHeight="1" x14ac:dyDescent="0.2">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spans="1:26" ht="15.75" customHeight="1" x14ac:dyDescent="0.2">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spans="1:26" ht="15.75" customHeight="1" x14ac:dyDescent="0.2">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spans="1:26" ht="15.75" customHeight="1" x14ac:dyDescent="0.2">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spans="1:26" ht="15.75" customHeight="1" x14ac:dyDescent="0.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spans="1:26" ht="15.75" customHeight="1" x14ac:dyDescent="0.2">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spans="1:26" ht="15.75" customHeight="1" x14ac:dyDescent="0.2">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spans="1:26" ht="15.75" customHeight="1" x14ac:dyDescent="0.2">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spans="1:26" ht="15.75" customHeight="1" x14ac:dyDescent="0.2">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spans="1:26" ht="15.75" customHeight="1" x14ac:dyDescent="0.2">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spans="1:26" ht="15.75" customHeight="1" x14ac:dyDescent="0.2">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spans="1:26" ht="15.75" customHeight="1" x14ac:dyDescent="0.2">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spans="1:26" ht="15.75" customHeight="1" x14ac:dyDescent="0.2">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spans="1:26" ht="15.75" customHeight="1" x14ac:dyDescent="0.2">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spans="1:26" ht="15.75" customHeight="1" x14ac:dyDescent="0.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spans="1:26" ht="15.75" customHeight="1" x14ac:dyDescent="0.2">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spans="1:26" ht="15.75" customHeight="1" x14ac:dyDescent="0.2">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spans="1:26" ht="15.75" customHeight="1" x14ac:dyDescent="0.2">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spans="1:26" ht="15.75" customHeight="1" x14ac:dyDescent="0.2">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spans="1:26" ht="15.75" customHeight="1" x14ac:dyDescent="0.2">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spans="1:26" ht="15.75" customHeight="1" x14ac:dyDescent="0.2">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spans="1:26" ht="15.75" customHeight="1" x14ac:dyDescent="0.2">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spans="1:26" ht="15.75" customHeight="1" x14ac:dyDescent="0.2">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spans="1:26" ht="15.75" customHeight="1" x14ac:dyDescent="0.2">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spans="1:26" ht="15.75" customHeight="1" x14ac:dyDescent="0.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spans="1:26" ht="15.75" customHeight="1" x14ac:dyDescent="0.2">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spans="1:26" ht="15.75" customHeight="1" x14ac:dyDescent="0.2">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spans="1:26" ht="15.75" customHeight="1" x14ac:dyDescent="0.2">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spans="1:26" ht="15.75" customHeight="1" x14ac:dyDescent="0.2">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spans="1:26" ht="15.75" customHeight="1" x14ac:dyDescent="0.2">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spans="1:26" ht="15.75" customHeight="1" x14ac:dyDescent="0.2">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spans="1:26" ht="15.75" customHeight="1" x14ac:dyDescent="0.2">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spans="1:26" ht="15.75" customHeight="1" x14ac:dyDescent="0.2">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spans="1:26" ht="15.75" customHeight="1" x14ac:dyDescent="0.2">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spans="1:26" ht="15.75" customHeight="1" x14ac:dyDescent="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spans="1:26" ht="15.75" customHeight="1" x14ac:dyDescent="0.2">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spans="1:26" ht="15.75" customHeight="1" x14ac:dyDescent="0.2">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spans="1:26" ht="15.75" customHeight="1" x14ac:dyDescent="0.2">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spans="1:26" ht="15.75" customHeight="1" x14ac:dyDescent="0.2">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spans="1:26" ht="15.75" customHeight="1" x14ac:dyDescent="0.2">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spans="1:26" ht="15.75" customHeight="1" x14ac:dyDescent="0.2">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spans="1:26" ht="15.75" customHeight="1" x14ac:dyDescent="0.2">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spans="1:26" ht="15.75" customHeight="1" x14ac:dyDescent="0.2">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spans="1:26" ht="15.75" customHeight="1" x14ac:dyDescent="0.2">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spans="1:26" ht="15.75" customHeight="1" x14ac:dyDescent="0.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spans="1:26" ht="15.75" customHeight="1" x14ac:dyDescent="0.2">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spans="1:26" ht="15.75" customHeight="1" x14ac:dyDescent="0.2">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spans="1:26" ht="15.75" customHeight="1" x14ac:dyDescent="0.2">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spans="1:26" ht="15.75" customHeight="1" x14ac:dyDescent="0.2">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spans="1:26" ht="15.75" customHeight="1" x14ac:dyDescent="0.2">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spans="1:26" ht="15.75" customHeight="1" x14ac:dyDescent="0.2">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spans="1:26" ht="15.75" customHeight="1" x14ac:dyDescent="0.2">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spans="1:26" ht="15.75" customHeight="1" x14ac:dyDescent="0.2">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spans="1:26" ht="15.75" customHeight="1" x14ac:dyDescent="0.2">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spans="1:26" ht="15.75" customHeight="1" x14ac:dyDescent="0.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spans="1:26" ht="15.75" customHeight="1" x14ac:dyDescent="0.2">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spans="1:26" ht="15.75" customHeight="1" x14ac:dyDescent="0.2">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spans="1:26" ht="15.75" customHeight="1" x14ac:dyDescent="0.2">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spans="1:26" ht="15.75" customHeight="1" x14ac:dyDescent="0.2">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spans="1:26" ht="15.75" customHeight="1" x14ac:dyDescent="0.2">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spans="1:26" ht="15.75" customHeight="1" x14ac:dyDescent="0.2">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spans="1:26" ht="15.75" customHeight="1" x14ac:dyDescent="0.2">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spans="1:26" ht="15.75" customHeight="1" x14ac:dyDescent="0.2">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spans="1:26" ht="15.75" customHeight="1" x14ac:dyDescent="0.2">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spans="1:26" ht="15.75" customHeight="1" x14ac:dyDescent="0.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spans="1:26" ht="15.75" customHeight="1" x14ac:dyDescent="0.2">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spans="1:26" ht="15.75" customHeight="1" x14ac:dyDescent="0.2">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spans="1:26" ht="15.75" customHeight="1" x14ac:dyDescent="0.2">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spans="1:26" ht="15.75" customHeight="1" x14ac:dyDescent="0.2">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spans="1:26" ht="15.75" customHeight="1" x14ac:dyDescent="0.2">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spans="1:26" ht="15.75" customHeight="1" x14ac:dyDescent="0.2">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spans="1:26" ht="15.75" customHeight="1" x14ac:dyDescent="0.2">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spans="1:26" ht="15.75" customHeight="1" x14ac:dyDescent="0.2">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spans="1:26" ht="15.75" customHeight="1" x14ac:dyDescent="0.2">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spans="1:26" ht="15.75" customHeight="1" x14ac:dyDescent="0.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spans="1:26" ht="15.75" customHeight="1" x14ac:dyDescent="0.2">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spans="1:26" ht="15.75" customHeight="1" x14ac:dyDescent="0.2">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spans="1:26" ht="15.75" customHeight="1" x14ac:dyDescent="0.2">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spans="1:26" ht="15.75" customHeight="1" x14ac:dyDescent="0.2">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spans="1:26" ht="15.75" customHeight="1" x14ac:dyDescent="0.2">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spans="1:26" ht="15.75" customHeight="1" x14ac:dyDescent="0.2">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spans="1:26" ht="15.75" customHeight="1" x14ac:dyDescent="0.2">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spans="1:26" ht="15.75" customHeight="1" x14ac:dyDescent="0.2">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spans="1:26" ht="15.75" customHeight="1" x14ac:dyDescent="0.2">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spans="1:26" ht="15.75" customHeight="1" x14ac:dyDescent="0.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spans="1:26" ht="15.75" customHeight="1" x14ac:dyDescent="0.2">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spans="1:26" ht="15.75" customHeight="1" x14ac:dyDescent="0.2">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spans="1:26" ht="15.75" customHeight="1" x14ac:dyDescent="0.2">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spans="1:26" ht="15.75" customHeight="1" x14ac:dyDescent="0.2">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spans="1:26" ht="15.75" customHeight="1" x14ac:dyDescent="0.2">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spans="1:26" ht="15.75" customHeight="1" x14ac:dyDescent="0.2">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spans="1:26" ht="15.75" customHeight="1" x14ac:dyDescent="0.2">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spans="1:26" ht="15.75" customHeight="1" x14ac:dyDescent="0.2">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spans="1:26" ht="15.75" customHeight="1" x14ac:dyDescent="0.2">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spans="1:26" ht="15.75" customHeight="1" x14ac:dyDescent="0.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spans="1:26" ht="15.75" customHeight="1" x14ac:dyDescent="0.2">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spans="1:26" ht="15.75" customHeight="1" x14ac:dyDescent="0.2">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spans="1:26" ht="15.75" customHeight="1" x14ac:dyDescent="0.2">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spans="1:26" ht="15.75" customHeight="1" x14ac:dyDescent="0.2">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spans="1:26" ht="15.75" customHeight="1" x14ac:dyDescent="0.2">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spans="1:26" ht="15.75" customHeight="1" x14ac:dyDescent="0.2">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spans="1:26" ht="15.75" customHeight="1" x14ac:dyDescent="0.2">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spans="1:26" ht="15.75" customHeight="1" x14ac:dyDescent="0.2">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spans="1:26" ht="15.75" customHeight="1" x14ac:dyDescent="0.2">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spans="1:26" ht="15.75" customHeight="1" x14ac:dyDescent="0.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spans="1:26" ht="15.75" customHeight="1" x14ac:dyDescent="0.2">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spans="1:26" ht="15.75" customHeight="1" x14ac:dyDescent="0.2">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spans="1:26" ht="15.75" customHeight="1" x14ac:dyDescent="0.2">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spans="1:26" ht="15.75" customHeight="1" x14ac:dyDescent="0.2">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spans="1:26" ht="15.75" customHeight="1" x14ac:dyDescent="0.2">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spans="1:26" ht="15.75" customHeight="1" x14ac:dyDescent="0.2">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spans="1:26" ht="15.75" customHeight="1" x14ac:dyDescent="0.2">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spans="1:26" ht="15.75" customHeight="1" x14ac:dyDescent="0.2">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spans="1:26" ht="15.75" customHeight="1" x14ac:dyDescent="0.2">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spans="1:26" ht="15.75" customHeight="1" x14ac:dyDescent="0.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spans="1:26" ht="15.75" customHeight="1" x14ac:dyDescent="0.2">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spans="1:26" ht="15.75" customHeight="1" x14ac:dyDescent="0.2">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spans="1:26" ht="15.75" customHeight="1" x14ac:dyDescent="0.2">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spans="1:26" ht="15.75" customHeight="1" x14ac:dyDescent="0.2">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spans="1:26" ht="15.75" customHeight="1" x14ac:dyDescent="0.2">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spans="1:26" ht="15.75" customHeight="1" x14ac:dyDescent="0.2">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spans="1:26" ht="15.75" customHeight="1" x14ac:dyDescent="0.2">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spans="1:26" ht="15.75" customHeight="1" x14ac:dyDescent="0.2">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spans="1:26" ht="15.75" customHeight="1" x14ac:dyDescent="0.2">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spans="1:26" ht="15.75" customHeight="1" x14ac:dyDescent="0.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spans="1:26" ht="15.75" customHeight="1" x14ac:dyDescent="0.2">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spans="1:26" ht="15.75" customHeight="1" x14ac:dyDescent="0.2">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spans="1:26" ht="15.75" customHeight="1" x14ac:dyDescent="0.2">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spans="1:26" ht="15.75" customHeight="1" x14ac:dyDescent="0.2">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spans="1:26" ht="15.75" customHeight="1" x14ac:dyDescent="0.2">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spans="1:26" ht="15.75" customHeight="1" x14ac:dyDescent="0.2">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spans="1:26" ht="15.75" customHeight="1" x14ac:dyDescent="0.2">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spans="1:26" ht="15.75" customHeight="1" x14ac:dyDescent="0.2">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spans="1:26" ht="15.75" customHeight="1" x14ac:dyDescent="0.2">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spans="1:26" ht="15.75" customHeight="1" x14ac:dyDescent="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spans="1:26" ht="15.75" customHeight="1" x14ac:dyDescent="0.2">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spans="1:26" ht="15.75" customHeight="1" x14ac:dyDescent="0.2">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spans="1:26" ht="15.75" customHeight="1" x14ac:dyDescent="0.2">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spans="1:26" ht="15.75" customHeight="1" x14ac:dyDescent="0.2">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spans="1:26" ht="15.75" customHeight="1" x14ac:dyDescent="0.2">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spans="1:26" ht="15.75" customHeight="1" x14ac:dyDescent="0.2">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spans="1:26" ht="15.75" customHeight="1" x14ac:dyDescent="0.2">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spans="1:26" ht="15.75" customHeight="1" x14ac:dyDescent="0.2">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spans="1:26" ht="15.75" customHeight="1" x14ac:dyDescent="0.2">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spans="1:26" ht="15.75" customHeight="1" x14ac:dyDescent="0.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spans="1:26" ht="15.75" customHeight="1" x14ac:dyDescent="0.2">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spans="1:26" ht="15.75" customHeight="1" x14ac:dyDescent="0.2">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spans="1:26" ht="15.75" customHeight="1" x14ac:dyDescent="0.2">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spans="1:26" ht="15.75" customHeight="1" x14ac:dyDescent="0.2">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spans="1:26" ht="15.75" customHeight="1" x14ac:dyDescent="0.2">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spans="1:26" ht="15.75" customHeight="1" x14ac:dyDescent="0.2">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spans="1:26" ht="15.75" customHeight="1" x14ac:dyDescent="0.2">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spans="1:26" ht="15.75" customHeight="1" x14ac:dyDescent="0.2">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spans="1:26" ht="15.75" customHeight="1" x14ac:dyDescent="0.2">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spans="1:26" ht="15.75" customHeight="1" x14ac:dyDescent="0.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spans="1:26" ht="15.75" customHeight="1" x14ac:dyDescent="0.2">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spans="1:26" ht="15.75" customHeight="1" x14ac:dyDescent="0.2">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spans="1:26" ht="15.75" customHeight="1" x14ac:dyDescent="0.2">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spans="1:26" ht="15.75" customHeight="1" x14ac:dyDescent="0.2">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spans="1:26" ht="15.75" customHeight="1" x14ac:dyDescent="0.2">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spans="1:26" ht="15.75" customHeight="1" x14ac:dyDescent="0.2">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spans="1:26" ht="15.75" customHeight="1" x14ac:dyDescent="0.2">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spans="1:26" ht="15.75" customHeight="1" x14ac:dyDescent="0.2">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spans="1:26" ht="15.75" customHeight="1" x14ac:dyDescent="0.2">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spans="1:26" ht="15.75" customHeight="1" x14ac:dyDescent="0.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spans="1:26" ht="15.75" customHeight="1" x14ac:dyDescent="0.2">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spans="1:26" ht="15.75" customHeight="1" x14ac:dyDescent="0.2">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spans="1:26" ht="15.75" customHeight="1" x14ac:dyDescent="0.2">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spans="1:26" ht="15.75" customHeight="1" x14ac:dyDescent="0.2">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spans="1:26" ht="15.75" customHeight="1" x14ac:dyDescent="0.2">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spans="1:26" ht="15.75" customHeight="1" x14ac:dyDescent="0.2">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spans="1:26" ht="15.75" customHeight="1" x14ac:dyDescent="0.2">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spans="1:26" ht="15.75" customHeight="1" x14ac:dyDescent="0.2">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spans="1:26" ht="15.75" customHeight="1" x14ac:dyDescent="0.2">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spans="1:26" ht="15.75" customHeight="1" x14ac:dyDescent="0.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spans="1:26" ht="15.75" customHeight="1" x14ac:dyDescent="0.2">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spans="1:26" ht="15.75" customHeight="1" x14ac:dyDescent="0.2">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spans="1:26" ht="15.75" customHeight="1" x14ac:dyDescent="0.2">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spans="1:26" ht="15.75" customHeight="1" x14ac:dyDescent="0.2">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spans="1:26" ht="15.75" customHeight="1" x14ac:dyDescent="0.2">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spans="1:26" ht="15.75" customHeight="1" x14ac:dyDescent="0.2">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spans="1:26" ht="15.75" customHeight="1" x14ac:dyDescent="0.2">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spans="1:26" ht="15.75" customHeight="1" x14ac:dyDescent="0.2">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spans="1:26" ht="15.75" customHeight="1" x14ac:dyDescent="0.2">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spans="1:26" ht="15.75" customHeight="1" x14ac:dyDescent="0.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spans="1:26" ht="15.75" customHeight="1" x14ac:dyDescent="0.2">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spans="1:26" ht="15.75" customHeight="1" x14ac:dyDescent="0.2">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spans="1:26" ht="15.75" customHeight="1" x14ac:dyDescent="0.2">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spans="1:26" ht="15.75" customHeight="1" x14ac:dyDescent="0.2">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spans="1:26" ht="15.75" customHeight="1" x14ac:dyDescent="0.2">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spans="1:26" ht="15.75" customHeight="1" x14ac:dyDescent="0.2">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spans="1:26" ht="15.75" customHeight="1" x14ac:dyDescent="0.2">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spans="1:26" ht="15.75" customHeight="1" x14ac:dyDescent="0.2">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spans="1:26" ht="15.75" customHeight="1" x14ac:dyDescent="0.2">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spans="1:26" ht="15.75" customHeight="1" x14ac:dyDescent="0.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spans="1:26" ht="15.75" customHeight="1" x14ac:dyDescent="0.2">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spans="1:26" ht="15.75" customHeight="1" x14ac:dyDescent="0.2">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spans="1:26" ht="15.75" customHeight="1" x14ac:dyDescent="0.2">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spans="1:26" ht="15.75" customHeight="1" x14ac:dyDescent="0.2">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spans="1:26" ht="15.75" customHeight="1" x14ac:dyDescent="0.2">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spans="1:26" ht="15.75" customHeight="1" x14ac:dyDescent="0.2">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spans="1:26" ht="15.75" customHeight="1" x14ac:dyDescent="0.2">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spans="1:26" ht="15.75" customHeight="1" x14ac:dyDescent="0.2">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spans="1:26" ht="15.75" customHeight="1" x14ac:dyDescent="0.2">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spans="1:26" ht="15.75" customHeight="1" x14ac:dyDescent="0.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spans="1:26" ht="15.75" customHeight="1" x14ac:dyDescent="0.2">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spans="1:26" ht="15.75" customHeight="1" x14ac:dyDescent="0.2">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spans="1:26" ht="15.75" customHeight="1" x14ac:dyDescent="0.2">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spans="1:26" ht="15.75" customHeight="1" x14ac:dyDescent="0.2">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spans="1:26" ht="15.75" customHeight="1" x14ac:dyDescent="0.2">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spans="1:26" ht="15.75" customHeight="1" x14ac:dyDescent="0.2">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spans="1:26" ht="15.75" customHeight="1" x14ac:dyDescent="0.2">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spans="1:26" ht="15.75" customHeight="1" x14ac:dyDescent="0.2">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spans="1:26" ht="15.75" customHeight="1" x14ac:dyDescent="0.2">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spans="1:26" ht="15.75" customHeight="1" x14ac:dyDescent="0.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spans="1:26" ht="15.75" customHeight="1" x14ac:dyDescent="0.2">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spans="1:26" ht="15.75" customHeight="1" x14ac:dyDescent="0.2">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spans="1:26" ht="15.75" customHeight="1" x14ac:dyDescent="0.2">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spans="1:26" ht="15.75" customHeight="1" x14ac:dyDescent="0.2">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spans="1:26" ht="15.75" customHeight="1" x14ac:dyDescent="0.2">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spans="1:26" ht="15.75" customHeight="1" x14ac:dyDescent="0.2">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spans="1:26" ht="15.75" customHeight="1" x14ac:dyDescent="0.2">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spans="1:26" ht="15.75" customHeight="1" x14ac:dyDescent="0.2">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spans="1:26" ht="15.75" customHeight="1" x14ac:dyDescent="0.2">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spans="1:26" ht="15.75" customHeight="1" x14ac:dyDescent="0.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spans="1:26" ht="15.75" customHeight="1" x14ac:dyDescent="0.2">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spans="1:26" ht="15.75" customHeight="1" x14ac:dyDescent="0.2">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spans="1:26" ht="15.75" customHeight="1" x14ac:dyDescent="0.2">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spans="1:26" ht="15.75" customHeight="1" x14ac:dyDescent="0.2">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spans="1:26" ht="15.75" customHeight="1" x14ac:dyDescent="0.2">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spans="1:26" ht="15.75" customHeight="1" x14ac:dyDescent="0.2">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spans="1:26" ht="15.75" customHeight="1" x14ac:dyDescent="0.2">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spans="1:26" ht="15.75" customHeight="1" x14ac:dyDescent="0.2">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193" t="s">
        <v>232</v>
      </c>
      <c r="B1" s="161"/>
      <c r="C1" s="161"/>
      <c r="D1" s="161"/>
      <c r="E1" s="161"/>
      <c r="F1" s="161"/>
      <c r="G1" s="161"/>
      <c r="H1" s="161"/>
      <c r="I1" s="161"/>
      <c r="J1" s="161"/>
      <c r="K1" s="161"/>
      <c r="L1" s="161"/>
      <c r="M1" s="161"/>
      <c r="N1" s="161"/>
      <c r="O1" s="161"/>
      <c r="P1" s="161"/>
      <c r="Q1" s="161"/>
      <c r="R1" s="161"/>
      <c r="S1" s="161"/>
      <c r="T1" s="162"/>
      <c r="U1" s="145"/>
      <c r="V1" s="145"/>
      <c r="W1" s="145"/>
      <c r="X1" s="145"/>
      <c r="Y1" s="145"/>
      <c r="Z1" s="145"/>
    </row>
    <row r="2" spans="1:26" ht="40.5" customHeight="1" x14ac:dyDescent="0.2">
      <c r="A2" s="108" t="s">
        <v>233</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6" ht="19.5" customHeight="1" x14ac:dyDescent="0.2">
      <c r="A3" s="108"/>
      <c r="B3" s="145"/>
      <c r="C3" s="145"/>
      <c r="D3" s="145"/>
      <c r="E3" s="145"/>
      <c r="F3" s="145"/>
      <c r="G3" s="145"/>
      <c r="H3" s="145"/>
      <c r="I3" s="145"/>
      <c r="J3" s="145"/>
      <c r="K3" s="145"/>
      <c r="L3" s="145"/>
      <c r="M3" s="145"/>
      <c r="N3" s="145"/>
      <c r="O3" s="145"/>
      <c r="P3" s="145"/>
      <c r="Q3" s="145"/>
      <c r="R3" s="145"/>
      <c r="S3" s="145"/>
      <c r="T3" s="145"/>
      <c r="U3" s="145"/>
      <c r="V3" s="145"/>
      <c r="W3" s="145"/>
      <c r="X3" s="145"/>
      <c r="Y3" s="145"/>
      <c r="Z3" s="145"/>
    </row>
    <row r="4" spans="1:26" ht="21" customHeight="1" x14ac:dyDescent="0.2">
      <c r="A4" s="108" t="s">
        <v>234</v>
      </c>
      <c r="B4" s="145"/>
      <c r="C4" s="145"/>
      <c r="D4" s="145"/>
      <c r="E4" s="145"/>
      <c r="F4" s="145"/>
      <c r="G4" s="145"/>
      <c r="H4" s="145"/>
      <c r="I4" s="145"/>
      <c r="J4" s="145"/>
      <c r="K4" s="145"/>
      <c r="L4" s="145"/>
      <c r="M4" s="145"/>
      <c r="N4" s="145"/>
      <c r="O4" s="145"/>
      <c r="P4" s="145"/>
      <c r="Q4" s="145"/>
      <c r="R4" s="145"/>
      <c r="S4" s="145"/>
      <c r="T4" s="145"/>
      <c r="U4" s="145"/>
      <c r="V4" s="145"/>
      <c r="W4" s="145"/>
      <c r="X4" s="145"/>
      <c r="Y4" s="145"/>
      <c r="Z4" s="145"/>
    </row>
    <row r="5" spans="1:26" ht="21.75" customHeight="1" x14ac:dyDescent="0.2">
      <c r="A5" s="108" t="s">
        <v>34</v>
      </c>
      <c r="B5" s="145"/>
      <c r="C5" s="145"/>
      <c r="D5" s="145"/>
      <c r="E5" s="145"/>
      <c r="F5" s="145"/>
      <c r="G5" s="145"/>
      <c r="H5" s="145"/>
      <c r="I5" s="145"/>
      <c r="J5" s="145"/>
      <c r="K5" s="145"/>
      <c r="L5" s="145"/>
      <c r="M5" s="145"/>
      <c r="N5" s="145"/>
      <c r="O5" s="145"/>
      <c r="P5" s="145"/>
      <c r="Q5" s="145"/>
      <c r="R5" s="145"/>
      <c r="S5" s="145"/>
      <c r="T5" s="145"/>
      <c r="U5" s="145"/>
      <c r="V5" s="145"/>
      <c r="W5" s="145"/>
      <c r="X5" s="145"/>
      <c r="Y5" s="145"/>
      <c r="Z5" s="145"/>
    </row>
    <row r="6" spans="1:26" ht="14.25" customHeight="1" x14ac:dyDescent="0.2">
      <c r="A6" s="134" t="s">
        <v>235</v>
      </c>
      <c r="B6" s="134" t="s">
        <v>219</v>
      </c>
      <c r="C6" s="111" t="s">
        <v>175</v>
      </c>
      <c r="D6" s="111" t="s">
        <v>176</v>
      </c>
      <c r="E6" s="111" t="s">
        <v>177</v>
      </c>
      <c r="F6" s="111" t="s">
        <v>178</v>
      </c>
      <c r="G6" s="111" t="s">
        <v>179</v>
      </c>
      <c r="H6" s="111" t="s">
        <v>180</v>
      </c>
      <c r="I6" s="111" t="s">
        <v>181</v>
      </c>
      <c r="J6" s="111" t="s">
        <v>182</v>
      </c>
      <c r="K6" s="111" t="s">
        <v>183</v>
      </c>
      <c r="L6" s="111" t="s">
        <v>184</v>
      </c>
      <c r="M6" s="111" t="s">
        <v>185</v>
      </c>
      <c r="N6" s="111" t="s">
        <v>186</v>
      </c>
      <c r="O6" s="149"/>
      <c r="P6" s="149"/>
      <c r="Q6" s="149"/>
      <c r="R6" s="149"/>
      <c r="S6" s="149"/>
      <c r="T6" s="149"/>
      <c r="U6" s="149"/>
      <c r="V6" s="149"/>
      <c r="W6" s="149"/>
      <c r="X6" s="149"/>
      <c r="Y6" s="149"/>
      <c r="Z6" s="149"/>
    </row>
    <row r="7" spans="1:26" ht="14.25" customHeight="1" x14ac:dyDescent="0.2">
      <c r="A7" s="137" t="s">
        <v>236</v>
      </c>
      <c r="B7" s="137" t="s">
        <v>38</v>
      </c>
      <c r="C7" s="138" t="e">
        <f>SUMIFS('Variance Analysis'!C$30:C$45,'Variance Analysis'!$B$30:$B$45,'Variance Analysis'!$B$33,'Variance Analysis'!$A$30:$A$45,'Variance Analysis'!$A$33)</f>
        <v>#REF!</v>
      </c>
      <c r="D7" s="138" t="e">
        <f>SUMIFS('Variance Analysis'!D$30:D$45,'Variance Analysis'!$B$30:$B$45,'Variance Analysis'!$B$33,'Variance Analysis'!$A$30:$A$45,'Variance Analysis'!$A$33)</f>
        <v>#REF!</v>
      </c>
      <c r="E7" s="138" t="e">
        <f>SUMIFS('Variance Analysis'!E$30:E$45,'Variance Analysis'!$B$30:$B$45,'Variance Analysis'!$B$33,'Variance Analysis'!$A$30:$A$45,'Variance Analysis'!$A$33)</f>
        <v>#REF!</v>
      </c>
      <c r="F7" s="138" t="e">
        <f>SUMIFS('Variance Analysis'!F$30:F$45,'Variance Analysis'!$B$30:$B$45,'Variance Analysis'!$B$33,'Variance Analysis'!$A$30:$A$45,'Variance Analysis'!$A$33)</f>
        <v>#REF!</v>
      </c>
      <c r="G7" s="138" t="e">
        <f>SUMIFS('Variance Analysis'!G$30:G$45,'Variance Analysis'!$B$30:$B$45,'Variance Analysis'!$B$33,'Variance Analysis'!$A$30:$A$45,'Variance Analysis'!$A$33)</f>
        <v>#REF!</v>
      </c>
      <c r="H7" s="138" t="e">
        <f>SUMIFS('Variance Analysis'!H$30:H$45,'Variance Analysis'!$B$30:$B$45,'Variance Analysis'!$B$33,'Variance Analysis'!$A$30:$A$45,'Variance Analysis'!$A$33)</f>
        <v>#REF!</v>
      </c>
      <c r="I7" s="138" t="e">
        <f>SUMIFS('Variance Analysis'!I$30:I$45,'Variance Analysis'!$B$30:$B$45,'Variance Analysis'!$B$33,'Variance Analysis'!$A$30:$A$45,'Variance Analysis'!$A$33)</f>
        <v>#REF!</v>
      </c>
      <c r="J7" s="138" t="e">
        <f>SUMIFS('Variance Analysis'!J$30:J$45,'Variance Analysis'!$B$30:$B$45,'Variance Analysis'!$B$33,'Variance Analysis'!$A$30:$A$45,'Variance Analysis'!$A$33)</f>
        <v>#REF!</v>
      </c>
      <c r="K7" s="138" t="e">
        <f>SUMIFS('Variance Analysis'!K$30:K$45,'Variance Analysis'!$B$30:$B$45,'Variance Analysis'!$B$33,'Variance Analysis'!$A$30:$A$45,'Variance Analysis'!$A$33)</f>
        <v>#REF!</v>
      </c>
      <c r="L7" s="138" t="e">
        <f>SUMIFS('Variance Analysis'!L$30:L$45,'Variance Analysis'!$B$30:$B$45,'Variance Analysis'!$B$33,'Variance Analysis'!$A$30:$A$45,'Variance Analysis'!$A$33)</f>
        <v>#REF!</v>
      </c>
      <c r="M7" s="138" t="e">
        <f>SUMIFS('Variance Analysis'!M$30:M$45,'Variance Analysis'!$B$30:$B$45,'Variance Analysis'!$B$33,'Variance Analysis'!$A$30:$A$45,'Variance Analysis'!$A$33)</f>
        <v>#REF!</v>
      </c>
      <c r="N7" s="138"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7" t="s">
        <v>237</v>
      </c>
      <c r="B8" s="137" t="s">
        <v>38</v>
      </c>
      <c r="C8" s="138" t="e">
        <f>SUMIFS('Variance Analysis'!C$30:C$45,'Variance Analysis'!$B$30:$B$45,'Variance Analysis'!$B$31,'Variance Analysis'!$A$30:$A$45,'Variance Analysis'!$A$33)</f>
        <v>#REF!</v>
      </c>
      <c r="D8" s="138" t="e">
        <f>SUMIFS('Variance Analysis'!D$30:D$45,'Variance Analysis'!$B$30:$B$45,'Variance Analysis'!$B$31,'Variance Analysis'!$A$30:$A$45,'Variance Analysis'!$A$33)</f>
        <v>#REF!</v>
      </c>
      <c r="E8" s="138" t="e">
        <f>SUMIFS('Variance Analysis'!E$30:E$45,'Variance Analysis'!$B$30:$B$45,'Variance Analysis'!$B$31,'Variance Analysis'!$A$30:$A$45,'Variance Analysis'!$A$33)</f>
        <v>#REF!</v>
      </c>
      <c r="F8" s="138" t="e">
        <f>SUMIFS('Variance Analysis'!F$30:F$45,'Variance Analysis'!$B$30:$B$45,'Variance Analysis'!$B$31,'Variance Analysis'!$A$30:$A$45,'Variance Analysis'!$A$33)</f>
        <v>#REF!</v>
      </c>
      <c r="G8" s="138" t="e">
        <f>SUMIFS('Variance Analysis'!G$30:G$45,'Variance Analysis'!$B$30:$B$45,'Variance Analysis'!$B$31,'Variance Analysis'!$A$30:$A$45,'Variance Analysis'!$A$33)</f>
        <v>#REF!</v>
      </c>
      <c r="H8" s="138" t="e">
        <f>SUMIFS('Variance Analysis'!H$30:H$45,'Variance Analysis'!$B$30:$B$45,'Variance Analysis'!$B$31,'Variance Analysis'!$A$30:$A$45,'Variance Analysis'!$A$33)</f>
        <v>#REF!</v>
      </c>
      <c r="I8" s="138" t="e">
        <f>SUMIFS('Variance Analysis'!I$30:I$45,'Variance Analysis'!$B$30:$B$45,'Variance Analysis'!$B$31,'Variance Analysis'!$A$30:$A$45,'Variance Analysis'!$A$33)</f>
        <v>#REF!</v>
      </c>
      <c r="J8" s="138" t="e">
        <f>SUMIFS('Variance Analysis'!J$30:J$45,'Variance Analysis'!$B$30:$B$45,'Variance Analysis'!$B$31,'Variance Analysis'!$A$30:$A$45,'Variance Analysis'!$A$33)</f>
        <v>#REF!</v>
      </c>
      <c r="K8" s="138" t="e">
        <f>SUMIFS('Variance Analysis'!K$30:K$45,'Variance Analysis'!$B$30:$B$45,'Variance Analysis'!$B$31,'Variance Analysis'!$A$30:$A$45,'Variance Analysis'!$A$33)</f>
        <v>#REF!</v>
      </c>
      <c r="L8" s="138" t="e">
        <f>SUMIFS('Variance Analysis'!L$30:L$45,'Variance Analysis'!$B$30:$B$45,'Variance Analysis'!$B$31,'Variance Analysis'!$A$30:$A$45,'Variance Analysis'!$A$33)</f>
        <v>#REF!</v>
      </c>
      <c r="M8" s="138" t="e">
        <f>SUMIFS('Variance Analysis'!M$30:M$45,'Variance Analysis'!$B$30:$B$45,'Variance Analysis'!$B$31,'Variance Analysis'!$A$30:$A$45,'Variance Analysis'!$A$33)</f>
        <v>#REF!</v>
      </c>
      <c r="N8" s="138"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7" t="s">
        <v>238</v>
      </c>
      <c r="B9" s="137" t="s">
        <v>38</v>
      </c>
      <c r="C9" s="138" t="e">
        <f>SUMIFS('Variance Analysis'!C$30:C$45,'Variance Analysis'!$B$30:$B$45,'Variance Analysis'!$B$32,'Variance Analysis'!$A$30:$A$45,'Variance Analysis'!$A$33)</f>
        <v>#REF!</v>
      </c>
      <c r="D9" s="138" t="e">
        <f>SUMIFS('Variance Analysis'!D$30:D$45,'Variance Analysis'!$B$30:$B$45,'Variance Analysis'!$B$32,'Variance Analysis'!$A$30:$A$45,'Variance Analysis'!$A$33)</f>
        <v>#REF!</v>
      </c>
      <c r="E9" s="138" t="e">
        <f>SUMIFS('Variance Analysis'!E$30:E$45,'Variance Analysis'!$B$30:$B$45,'Variance Analysis'!$B$32,'Variance Analysis'!$A$30:$A$45,'Variance Analysis'!$A$33)</f>
        <v>#REF!</v>
      </c>
      <c r="F9" s="138" t="e">
        <f>SUMIFS('Variance Analysis'!F$30:F$45,'Variance Analysis'!$B$30:$B$45,'Variance Analysis'!$B$32,'Variance Analysis'!$A$30:$A$45,'Variance Analysis'!$A$33)</f>
        <v>#REF!</v>
      </c>
      <c r="G9" s="138" t="e">
        <f>SUMIFS('Variance Analysis'!G$30:G$45,'Variance Analysis'!$B$30:$B$45,'Variance Analysis'!$B$32,'Variance Analysis'!$A$30:$A$45,'Variance Analysis'!$A$33)</f>
        <v>#REF!</v>
      </c>
      <c r="H9" s="138" t="e">
        <f>SUMIFS('Variance Analysis'!H$30:H$45,'Variance Analysis'!$B$30:$B$45,'Variance Analysis'!$B$32,'Variance Analysis'!$A$30:$A$45,'Variance Analysis'!$A$33)</f>
        <v>#REF!</v>
      </c>
      <c r="I9" s="138" t="e">
        <f>SUMIFS('Variance Analysis'!I$30:I$45,'Variance Analysis'!$B$30:$B$45,'Variance Analysis'!$B$32,'Variance Analysis'!$A$30:$A$45,'Variance Analysis'!$A$33)</f>
        <v>#REF!</v>
      </c>
      <c r="J9" s="138" t="e">
        <f>SUMIFS('Variance Analysis'!J$30:J$45,'Variance Analysis'!$B$30:$B$45,'Variance Analysis'!$B$32,'Variance Analysis'!$A$30:$A$45,'Variance Analysis'!$A$33)</f>
        <v>#REF!</v>
      </c>
      <c r="K9" s="138" t="e">
        <f>SUMIFS('Variance Analysis'!K$30:K$45,'Variance Analysis'!$B$30:$B$45,'Variance Analysis'!$B$32,'Variance Analysis'!$A$30:$A$45,'Variance Analysis'!$A$33)</f>
        <v>#REF!</v>
      </c>
      <c r="L9" s="138" t="e">
        <f>SUMIFS('Variance Analysis'!L$30:L$45,'Variance Analysis'!$B$30:$B$45,'Variance Analysis'!$B$32,'Variance Analysis'!$A$30:$A$45,'Variance Analysis'!$A$33)</f>
        <v>#REF!</v>
      </c>
      <c r="M9" s="138" t="e">
        <f>SUMIFS('Variance Analysis'!M$30:M$45,'Variance Analysis'!$B$30:$B$45,'Variance Analysis'!$B$32,'Variance Analysis'!$A$30:$A$45,'Variance Analysis'!$A$33)</f>
        <v>#REF!</v>
      </c>
      <c r="N9" s="138"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50" t="s">
        <v>188</v>
      </c>
      <c r="B10" s="150" t="s">
        <v>38</v>
      </c>
      <c r="C10" s="138" t="e">
        <f>SUMIFS('Variance Analysis'!C$30:C$45,'Variance Analysis'!$B$30:$B$45,'Variance Analysis'!$B$30,'Variance Analysis'!$A$30:$A$45,'Variance Analysis'!$A$33)</f>
        <v>#REF!</v>
      </c>
      <c r="D10" s="138" t="e">
        <f>SUMIFS('Variance Analysis'!D$30:D$45,'Variance Analysis'!$B$30:$B$45,'Variance Analysis'!$B$30,'Variance Analysis'!$A$30:$A$45,'Variance Analysis'!$A$33)</f>
        <v>#REF!</v>
      </c>
      <c r="E10" s="138" t="e">
        <f>SUMIFS('Variance Analysis'!E$30:E$45,'Variance Analysis'!$B$30:$B$45,'Variance Analysis'!$B$30,'Variance Analysis'!$A$30:$A$45,'Variance Analysis'!$A$33)</f>
        <v>#REF!</v>
      </c>
      <c r="F10" s="138" t="e">
        <f>SUMIFS('Variance Analysis'!F$30:F$45,'Variance Analysis'!$B$30:$B$45,'Variance Analysis'!$B$30,'Variance Analysis'!$A$30:$A$45,'Variance Analysis'!$A$33)</f>
        <v>#REF!</v>
      </c>
      <c r="G10" s="138" t="e">
        <f>SUMIFS('Variance Analysis'!G$30:G$45,'Variance Analysis'!$B$30:$B$45,'Variance Analysis'!$B$30,'Variance Analysis'!$A$30:$A$45,'Variance Analysis'!$A$33)</f>
        <v>#REF!</v>
      </c>
      <c r="H10" s="138" t="e">
        <f>SUMIFS('Variance Analysis'!H$30:H$45,'Variance Analysis'!$B$30:$B$45,'Variance Analysis'!$B$30,'Variance Analysis'!$A$30:$A$45,'Variance Analysis'!$A$33)</f>
        <v>#REF!</v>
      </c>
      <c r="I10" s="138" t="e">
        <f>SUMIFS('Variance Analysis'!I$30:I$45,'Variance Analysis'!$B$30:$B$45,'Variance Analysis'!$B$30,'Variance Analysis'!$A$30:$A$45,'Variance Analysis'!$A$33)</f>
        <v>#REF!</v>
      </c>
      <c r="J10" s="138" t="e">
        <f>SUMIFS('Variance Analysis'!J$30:J$45,'Variance Analysis'!$B$30:$B$45,'Variance Analysis'!$B$30,'Variance Analysis'!$A$30:$A$45,'Variance Analysis'!$A$33)</f>
        <v>#REF!</v>
      </c>
      <c r="K10" s="138" t="e">
        <f>SUMIFS('Variance Analysis'!K$30:K$45,'Variance Analysis'!$B$30:$B$45,'Variance Analysis'!$B$30,'Variance Analysis'!$A$30:$A$45,'Variance Analysis'!$A$33)</f>
        <v>#REF!</v>
      </c>
      <c r="L10" s="138" t="e">
        <f>SUMIFS('Variance Analysis'!L$30:L$45,'Variance Analysis'!$B$30:$B$45,'Variance Analysis'!$B$30,'Variance Analysis'!$A$30:$A$45,'Variance Analysis'!$A$33)</f>
        <v>#REF!</v>
      </c>
      <c r="M10" s="138" t="e">
        <f>SUMIFS('Variance Analysis'!M$30:M$45,'Variance Analysis'!$B$30:$B$45,'Variance Analysis'!$B$30,'Variance Analysis'!$A$30:$A$45,'Variance Analysis'!$A$33)</f>
        <v>#REF!</v>
      </c>
      <c r="N10" s="138"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40" t="s">
        <v>239</v>
      </c>
      <c r="B11" s="141" t="s">
        <v>38</v>
      </c>
      <c r="C11" s="142" t="e">
        <f t="shared" ref="C11:N11" si="0">ABS(C10)-SUM(C7:C9)</f>
        <v>#REF!</v>
      </c>
      <c r="D11" s="142" t="e">
        <f t="shared" si="0"/>
        <v>#REF!</v>
      </c>
      <c r="E11" s="142" t="e">
        <f t="shared" si="0"/>
        <v>#REF!</v>
      </c>
      <c r="F11" s="142" t="e">
        <f t="shared" si="0"/>
        <v>#REF!</v>
      </c>
      <c r="G11" s="142" t="e">
        <f t="shared" si="0"/>
        <v>#REF!</v>
      </c>
      <c r="H11" s="142" t="e">
        <f t="shared" si="0"/>
        <v>#REF!</v>
      </c>
      <c r="I11" s="142" t="e">
        <f t="shared" si="0"/>
        <v>#REF!</v>
      </c>
      <c r="J11" s="142" t="e">
        <f t="shared" si="0"/>
        <v>#REF!</v>
      </c>
      <c r="K11" s="142" t="e">
        <f t="shared" si="0"/>
        <v>#REF!</v>
      </c>
      <c r="L11" s="142" t="e">
        <f t="shared" si="0"/>
        <v>#REF!</v>
      </c>
      <c r="M11" s="142" t="e">
        <f t="shared" si="0"/>
        <v>#REF!</v>
      </c>
      <c r="N11" s="142" t="e">
        <f t="shared" si="0"/>
        <v>#REF!</v>
      </c>
    </row>
    <row r="12" spans="1:26" ht="26.25" customHeight="1" x14ac:dyDescent="0.2">
      <c r="A12" s="108" t="s">
        <v>42</v>
      </c>
      <c r="B12" s="151"/>
      <c r="C12" s="152"/>
      <c r="D12" s="152"/>
      <c r="E12" s="152"/>
      <c r="F12" s="152"/>
      <c r="G12" s="152"/>
      <c r="H12" s="152"/>
      <c r="I12" s="152"/>
      <c r="J12" s="152"/>
      <c r="K12" s="152"/>
      <c r="L12" s="152"/>
      <c r="M12" s="152"/>
      <c r="N12" s="152"/>
      <c r="O12" s="153"/>
      <c r="P12" s="153"/>
      <c r="Q12" s="153"/>
      <c r="R12" s="153"/>
      <c r="S12" s="153"/>
      <c r="T12" s="153"/>
      <c r="U12" s="153"/>
      <c r="V12" s="153"/>
      <c r="W12" s="153"/>
      <c r="X12" s="153"/>
      <c r="Y12" s="153"/>
      <c r="Z12" s="153"/>
    </row>
    <row r="13" spans="1:26" ht="14.25" customHeight="1" x14ac:dyDescent="0.2">
      <c r="A13" s="134" t="s">
        <v>235</v>
      </c>
      <c r="B13" s="134" t="s">
        <v>219</v>
      </c>
      <c r="C13" s="111" t="s">
        <v>175</v>
      </c>
      <c r="D13" s="111" t="s">
        <v>176</v>
      </c>
      <c r="E13" s="111" t="s">
        <v>177</v>
      </c>
      <c r="F13" s="111" t="s">
        <v>178</v>
      </c>
      <c r="G13" s="111" t="s">
        <v>179</v>
      </c>
      <c r="H13" s="111" t="s">
        <v>180</v>
      </c>
      <c r="I13" s="111" t="s">
        <v>181</v>
      </c>
      <c r="J13" s="111" t="s">
        <v>182</v>
      </c>
      <c r="K13" s="111" t="s">
        <v>183</v>
      </c>
      <c r="L13" s="111" t="s">
        <v>184</v>
      </c>
      <c r="M13" s="111" t="s">
        <v>185</v>
      </c>
      <c r="N13" s="111" t="s">
        <v>186</v>
      </c>
      <c r="O13" s="154"/>
      <c r="P13" s="154"/>
      <c r="Q13" s="154"/>
      <c r="R13" s="154"/>
      <c r="S13" s="154"/>
      <c r="T13" s="154"/>
      <c r="U13" s="154"/>
      <c r="V13" s="154"/>
      <c r="W13" s="154"/>
      <c r="X13" s="154"/>
      <c r="Y13" s="154"/>
      <c r="Z13" s="154"/>
    </row>
    <row r="14" spans="1:26" ht="14.25" customHeight="1" x14ac:dyDescent="0.2">
      <c r="A14" s="137" t="s">
        <v>236</v>
      </c>
      <c r="B14" s="137" t="s">
        <v>38</v>
      </c>
      <c r="C14" s="138" t="e">
        <f>SUMIFS('Variance Analysis'!C$30:C$45,'Variance Analysis'!$B$30:$B$45,'Variance Analysis'!$B$33,'Variance Analysis'!$A$30:$A$45,'Variance Analysis'!$A$34)</f>
        <v>#REF!</v>
      </c>
      <c r="D14" s="138" t="e">
        <f>SUMIFS('Variance Analysis'!D$30:D$45,'Variance Analysis'!$B$30:$B$45,'Variance Analysis'!$B$33,'Variance Analysis'!$A$30:$A$45,'Variance Analysis'!$A$34)</f>
        <v>#REF!</v>
      </c>
      <c r="E14" s="138" t="e">
        <f>SUMIFS('Variance Analysis'!E$30:E$45,'Variance Analysis'!$B$30:$B$45,'Variance Analysis'!$B$33,'Variance Analysis'!$A$30:$A$45,'Variance Analysis'!$A$34)</f>
        <v>#REF!</v>
      </c>
      <c r="F14" s="138" t="e">
        <f>SUMIFS('Variance Analysis'!F$30:F$45,'Variance Analysis'!$B$30:$B$45,'Variance Analysis'!$B$33,'Variance Analysis'!$A$30:$A$45,'Variance Analysis'!$A$34)</f>
        <v>#REF!</v>
      </c>
      <c r="G14" s="138" t="e">
        <f>SUMIFS('Variance Analysis'!G$30:G$45,'Variance Analysis'!$B$30:$B$45,'Variance Analysis'!$B$33,'Variance Analysis'!$A$30:$A$45,'Variance Analysis'!$A$34)</f>
        <v>#REF!</v>
      </c>
      <c r="H14" s="138" t="e">
        <f>SUMIFS('Variance Analysis'!H$30:H$45,'Variance Analysis'!$B$30:$B$45,'Variance Analysis'!$B$33,'Variance Analysis'!$A$30:$A$45,'Variance Analysis'!$A$34)</f>
        <v>#REF!</v>
      </c>
      <c r="I14" s="138" t="e">
        <f>SUMIFS('Variance Analysis'!I$30:I$45,'Variance Analysis'!$B$30:$B$45,'Variance Analysis'!$B$33,'Variance Analysis'!$A$30:$A$45,'Variance Analysis'!$A$34)</f>
        <v>#REF!</v>
      </c>
      <c r="J14" s="138" t="e">
        <f>SUMIFS('Variance Analysis'!J$30:J$45,'Variance Analysis'!$B$30:$B$45,'Variance Analysis'!$B$33,'Variance Analysis'!$A$30:$A$45,'Variance Analysis'!$A$34)</f>
        <v>#REF!</v>
      </c>
      <c r="K14" s="138" t="e">
        <f>SUMIFS('Variance Analysis'!K$30:K$45,'Variance Analysis'!$B$30:$B$45,'Variance Analysis'!$B$33,'Variance Analysis'!$A$30:$A$45,'Variance Analysis'!$A$34)</f>
        <v>#REF!</v>
      </c>
      <c r="L14" s="138" t="e">
        <f>SUMIFS('Variance Analysis'!L$30:L$45,'Variance Analysis'!$B$30:$B$45,'Variance Analysis'!$B$33,'Variance Analysis'!$A$30:$A$45,'Variance Analysis'!$A$34)</f>
        <v>#REF!</v>
      </c>
      <c r="M14" s="138" t="e">
        <f>SUMIFS('Variance Analysis'!M$30:M$45,'Variance Analysis'!$B$30:$B$45,'Variance Analysis'!$B$33,'Variance Analysis'!$A$30:$A$45,'Variance Analysis'!$A$34)</f>
        <v>#REF!</v>
      </c>
      <c r="N14" s="138"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7" t="s">
        <v>237</v>
      </c>
      <c r="B15" s="137" t="s">
        <v>38</v>
      </c>
      <c r="C15" s="138" t="e">
        <f>SUMIFS('Variance Analysis'!C$30:C$45,'Variance Analysis'!$B$30:$B$45,'Variance Analysis'!$B$31,'Variance Analysis'!$A$30:$A$45,'Variance Analysis'!$A$34)</f>
        <v>#REF!</v>
      </c>
      <c r="D15" s="138" t="e">
        <f>SUMIFS('Variance Analysis'!D$30:D$45,'Variance Analysis'!$B$30:$B$45,'Variance Analysis'!$B$31,'Variance Analysis'!$A$30:$A$45,'Variance Analysis'!$A$34)</f>
        <v>#REF!</v>
      </c>
      <c r="E15" s="138" t="e">
        <f>SUMIFS('Variance Analysis'!E$30:E$45,'Variance Analysis'!$B$30:$B$45,'Variance Analysis'!$B$31,'Variance Analysis'!$A$30:$A$45,'Variance Analysis'!$A$34)</f>
        <v>#REF!</v>
      </c>
      <c r="F15" s="138" t="e">
        <f>SUMIFS('Variance Analysis'!F$30:F$45,'Variance Analysis'!$B$30:$B$45,'Variance Analysis'!$B$31,'Variance Analysis'!$A$30:$A$45,'Variance Analysis'!$A$34)</f>
        <v>#REF!</v>
      </c>
      <c r="G15" s="138" t="e">
        <f>SUMIFS('Variance Analysis'!G$30:G$45,'Variance Analysis'!$B$30:$B$45,'Variance Analysis'!$B$31,'Variance Analysis'!$A$30:$A$45,'Variance Analysis'!$A$34)</f>
        <v>#REF!</v>
      </c>
      <c r="H15" s="138" t="e">
        <f>SUMIFS('Variance Analysis'!H$30:H$45,'Variance Analysis'!$B$30:$B$45,'Variance Analysis'!$B$31,'Variance Analysis'!$A$30:$A$45,'Variance Analysis'!$A$34)</f>
        <v>#REF!</v>
      </c>
      <c r="I15" s="138" t="e">
        <f>SUMIFS('Variance Analysis'!I$30:I$45,'Variance Analysis'!$B$30:$B$45,'Variance Analysis'!$B$31,'Variance Analysis'!$A$30:$A$45,'Variance Analysis'!$A$34)</f>
        <v>#REF!</v>
      </c>
      <c r="J15" s="138" t="e">
        <f>SUMIFS('Variance Analysis'!J$30:J$45,'Variance Analysis'!$B$30:$B$45,'Variance Analysis'!$B$31,'Variance Analysis'!$A$30:$A$45,'Variance Analysis'!$A$34)</f>
        <v>#REF!</v>
      </c>
      <c r="K15" s="138" t="e">
        <f>SUMIFS('Variance Analysis'!K$30:K$45,'Variance Analysis'!$B$30:$B$45,'Variance Analysis'!$B$31,'Variance Analysis'!$A$30:$A$45,'Variance Analysis'!$A$34)</f>
        <v>#REF!</v>
      </c>
      <c r="L15" s="138" t="e">
        <f>SUMIFS('Variance Analysis'!L$30:L$45,'Variance Analysis'!$B$30:$B$45,'Variance Analysis'!$B$31,'Variance Analysis'!$A$30:$A$45,'Variance Analysis'!$A$34)</f>
        <v>#REF!</v>
      </c>
      <c r="M15" s="138" t="e">
        <f>SUMIFS('Variance Analysis'!M$30:M$45,'Variance Analysis'!$B$30:$B$45,'Variance Analysis'!$B$31,'Variance Analysis'!$A$30:$A$45,'Variance Analysis'!$A$34)</f>
        <v>#REF!</v>
      </c>
      <c r="N15" s="138"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7" t="s">
        <v>238</v>
      </c>
      <c r="B16" s="137" t="s">
        <v>38</v>
      </c>
      <c r="C16" s="138" t="e">
        <f>SUMIFS('Variance Analysis'!C$30:C$45,'Variance Analysis'!$B$30:$B$45,'Variance Analysis'!$B$32,'Variance Analysis'!$A$30:$A$45,'Variance Analysis'!$A$34)</f>
        <v>#REF!</v>
      </c>
      <c r="D16" s="138" t="e">
        <f>SUMIFS('Variance Analysis'!D$30:D$45,'Variance Analysis'!$B$30:$B$45,'Variance Analysis'!$B$32,'Variance Analysis'!$A$30:$A$45,'Variance Analysis'!$A$34)</f>
        <v>#REF!</v>
      </c>
      <c r="E16" s="138" t="e">
        <f>SUMIFS('Variance Analysis'!E$30:E$45,'Variance Analysis'!$B$30:$B$45,'Variance Analysis'!$B$32,'Variance Analysis'!$A$30:$A$45,'Variance Analysis'!$A$34)</f>
        <v>#REF!</v>
      </c>
      <c r="F16" s="138" t="e">
        <f>SUMIFS('Variance Analysis'!F$30:F$45,'Variance Analysis'!$B$30:$B$45,'Variance Analysis'!$B$32,'Variance Analysis'!$A$30:$A$45,'Variance Analysis'!$A$34)</f>
        <v>#REF!</v>
      </c>
      <c r="G16" s="138" t="e">
        <f>SUMIFS('Variance Analysis'!G$30:G$45,'Variance Analysis'!$B$30:$B$45,'Variance Analysis'!$B$32,'Variance Analysis'!$A$30:$A$45,'Variance Analysis'!$A$34)</f>
        <v>#REF!</v>
      </c>
      <c r="H16" s="138" t="e">
        <f>SUMIFS('Variance Analysis'!H$30:H$45,'Variance Analysis'!$B$30:$B$45,'Variance Analysis'!$B$32,'Variance Analysis'!$A$30:$A$45,'Variance Analysis'!$A$34)</f>
        <v>#REF!</v>
      </c>
      <c r="I16" s="138" t="e">
        <f>SUMIFS('Variance Analysis'!I$30:I$45,'Variance Analysis'!$B$30:$B$45,'Variance Analysis'!$B$32,'Variance Analysis'!$A$30:$A$45,'Variance Analysis'!$A$34)</f>
        <v>#REF!</v>
      </c>
      <c r="J16" s="138" t="e">
        <f>SUMIFS('Variance Analysis'!J$30:J$45,'Variance Analysis'!$B$30:$B$45,'Variance Analysis'!$B$32,'Variance Analysis'!$A$30:$A$45,'Variance Analysis'!$A$34)</f>
        <v>#REF!</v>
      </c>
      <c r="K16" s="138" t="e">
        <f>SUMIFS('Variance Analysis'!K$30:K$45,'Variance Analysis'!$B$30:$B$45,'Variance Analysis'!$B$32,'Variance Analysis'!$A$30:$A$45,'Variance Analysis'!$A$34)</f>
        <v>#REF!</v>
      </c>
      <c r="L16" s="138" t="e">
        <f>SUMIFS('Variance Analysis'!L$30:L$45,'Variance Analysis'!$B$30:$B$45,'Variance Analysis'!$B$32,'Variance Analysis'!$A$30:$A$45,'Variance Analysis'!$A$34)</f>
        <v>#REF!</v>
      </c>
      <c r="M16" s="138" t="e">
        <f>SUMIFS('Variance Analysis'!M$30:M$45,'Variance Analysis'!$B$30:$B$45,'Variance Analysis'!$B$32,'Variance Analysis'!$A$30:$A$45,'Variance Analysis'!$A$34)</f>
        <v>#REF!</v>
      </c>
      <c r="N16" s="138"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50" t="s">
        <v>188</v>
      </c>
      <c r="B17" s="150" t="s">
        <v>38</v>
      </c>
      <c r="C17" s="138" t="e">
        <f>SUMIFS('Variance Analysis'!C$30:C$45,'Variance Analysis'!$B$30:$B$45,'Variance Analysis'!$B$30,'Variance Analysis'!$A$30:$A$45,'Variance Analysis'!$A$34)</f>
        <v>#REF!</v>
      </c>
      <c r="D17" s="138" t="e">
        <f>SUMIFS('Variance Analysis'!D$30:D$45,'Variance Analysis'!$B$30:$B$45,'Variance Analysis'!$B$30,'Variance Analysis'!$A$30:$A$45,'Variance Analysis'!$A$34)</f>
        <v>#REF!</v>
      </c>
      <c r="E17" s="138" t="e">
        <f>SUMIFS('Variance Analysis'!E$30:E$45,'Variance Analysis'!$B$30:$B$45,'Variance Analysis'!$B$30,'Variance Analysis'!$A$30:$A$45,'Variance Analysis'!$A$34)</f>
        <v>#REF!</v>
      </c>
      <c r="F17" s="138" t="e">
        <f>SUMIFS('Variance Analysis'!F$30:F$45,'Variance Analysis'!$B$30:$B$45,'Variance Analysis'!$B$30,'Variance Analysis'!$A$30:$A$45,'Variance Analysis'!$A$34)</f>
        <v>#REF!</v>
      </c>
      <c r="G17" s="138" t="e">
        <f>SUMIFS('Variance Analysis'!G$30:G$45,'Variance Analysis'!$B$30:$B$45,'Variance Analysis'!$B$30,'Variance Analysis'!$A$30:$A$45,'Variance Analysis'!$A$34)</f>
        <v>#REF!</v>
      </c>
      <c r="H17" s="138" t="e">
        <f>SUMIFS('Variance Analysis'!H$30:H$45,'Variance Analysis'!$B$30:$B$45,'Variance Analysis'!$B$30,'Variance Analysis'!$A$30:$A$45,'Variance Analysis'!$A$34)</f>
        <v>#REF!</v>
      </c>
      <c r="I17" s="138" t="e">
        <f>SUMIFS('Variance Analysis'!I$30:I$45,'Variance Analysis'!$B$30:$B$45,'Variance Analysis'!$B$30,'Variance Analysis'!$A$30:$A$45,'Variance Analysis'!$A$34)</f>
        <v>#REF!</v>
      </c>
      <c r="J17" s="138" t="e">
        <f>SUMIFS('Variance Analysis'!J$30:J$45,'Variance Analysis'!$B$30:$B$45,'Variance Analysis'!$B$30,'Variance Analysis'!$A$30:$A$45,'Variance Analysis'!$A$34)</f>
        <v>#REF!</v>
      </c>
      <c r="K17" s="138" t="e">
        <f>SUMIFS('Variance Analysis'!K$30:K$45,'Variance Analysis'!$B$30:$B$45,'Variance Analysis'!$B$30,'Variance Analysis'!$A$30:$A$45,'Variance Analysis'!$A$34)</f>
        <v>#REF!</v>
      </c>
      <c r="L17" s="138" t="e">
        <f>SUMIFS('Variance Analysis'!L$30:L$45,'Variance Analysis'!$B$30:$B$45,'Variance Analysis'!$B$30,'Variance Analysis'!$A$30:$A$45,'Variance Analysis'!$A$34)</f>
        <v>#REF!</v>
      </c>
      <c r="M17" s="138" t="e">
        <f>SUMIFS('Variance Analysis'!M$30:M$45,'Variance Analysis'!$B$30:$B$45,'Variance Analysis'!$B$30,'Variance Analysis'!$A$30:$A$45,'Variance Analysis'!$A$34)</f>
        <v>#REF!</v>
      </c>
      <c r="N17" s="138"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40" t="s">
        <v>239</v>
      </c>
      <c r="B18" s="141" t="s">
        <v>38</v>
      </c>
      <c r="C18" s="142" t="e">
        <f t="shared" ref="C18:N18" si="1">ABS(C17)-SUM(C14:C16)</f>
        <v>#REF!</v>
      </c>
      <c r="D18" s="142" t="e">
        <f t="shared" si="1"/>
        <v>#REF!</v>
      </c>
      <c r="E18" s="142" t="e">
        <f t="shared" si="1"/>
        <v>#REF!</v>
      </c>
      <c r="F18" s="142" t="e">
        <f t="shared" si="1"/>
        <v>#REF!</v>
      </c>
      <c r="G18" s="142" t="e">
        <f t="shared" si="1"/>
        <v>#REF!</v>
      </c>
      <c r="H18" s="142" t="e">
        <f t="shared" si="1"/>
        <v>#REF!</v>
      </c>
      <c r="I18" s="142" t="e">
        <f t="shared" si="1"/>
        <v>#REF!</v>
      </c>
      <c r="J18" s="142" t="e">
        <f t="shared" si="1"/>
        <v>#REF!</v>
      </c>
      <c r="K18" s="142" t="e">
        <f t="shared" si="1"/>
        <v>#REF!</v>
      </c>
      <c r="L18" s="142" t="e">
        <f t="shared" si="1"/>
        <v>#REF!</v>
      </c>
      <c r="M18" s="142" t="e">
        <f t="shared" si="1"/>
        <v>#REF!</v>
      </c>
      <c r="N18" s="142" t="e">
        <f t="shared" si="1"/>
        <v>#REF!</v>
      </c>
    </row>
    <row r="19" spans="1:26" ht="26.25" customHeight="1" x14ac:dyDescent="0.2">
      <c r="A19" s="108" t="s">
        <v>43</v>
      </c>
      <c r="B19" s="151"/>
      <c r="C19" s="152"/>
      <c r="D19" s="152"/>
      <c r="E19" s="152"/>
      <c r="F19" s="152"/>
      <c r="G19" s="152"/>
      <c r="H19" s="152"/>
      <c r="I19" s="152"/>
      <c r="J19" s="152"/>
      <c r="K19" s="152"/>
      <c r="L19" s="152"/>
      <c r="M19" s="152"/>
      <c r="N19" s="152"/>
      <c r="O19" s="153"/>
      <c r="P19" s="153"/>
      <c r="Q19" s="153"/>
      <c r="R19" s="153"/>
      <c r="S19" s="153"/>
      <c r="T19" s="153"/>
      <c r="U19" s="153"/>
      <c r="V19" s="153"/>
      <c r="W19" s="153"/>
      <c r="X19" s="153"/>
      <c r="Y19" s="153"/>
      <c r="Z19" s="153"/>
    </row>
    <row r="20" spans="1:26" ht="14.25" customHeight="1" x14ac:dyDescent="0.2">
      <c r="A20" s="134" t="s">
        <v>235</v>
      </c>
      <c r="B20" s="134" t="s">
        <v>219</v>
      </c>
      <c r="C20" s="111" t="s">
        <v>175</v>
      </c>
      <c r="D20" s="111" t="s">
        <v>176</v>
      </c>
      <c r="E20" s="111" t="s">
        <v>177</v>
      </c>
      <c r="F20" s="111" t="s">
        <v>178</v>
      </c>
      <c r="G20" s="111" t="s">
        <v>179</v>
      </c>
      <c r="H20" s="111" t="s">
        <v>180</v>
      </c>
      <c r="I20" s="111" t="s">
        <v>181</v>
      </c>
      <c r="J20" s="111" t="s">
        <v>182</v>
      </c>
      <c r="K20" s="111" t="s">
        <v>183</v>
      </c>
      <c r="L20" s="111" t="s">
        <v>184</v>
      </c>
      <c r="M20" s="111" t="s">
        <v>185</v>
      </c>
      <c r="N20" s="111" t="s">
        <v>186</v>
      </c>
      <c r="O20" s="154"/>
      <c r="P20" s="154"/>
      <c r="Q20" s="154"/>
      <c r="R20" s="154"/>
      <c r="S20" s="154"/>
      <c r="T20" s="154"/>
      <c r="U20" s="154"/>
      <c r="V20" s="154"/>
      <c r="W20" s="154"/>
      <c r="X20" s="154"/>
      <c r="Y20" s="154"/>
      <c r="Z20" s="154"/>
    </row>
    <row r="21" spans="1:26" ht="14.25" customHeight="1" x14ac:dyDescent="0.2">
      <c r="A21" s="137" t="s">
        <v>236</v>
      </c>
      <c r="B21" s="137" t="s">
        <v>38</v>
      </c>
      <c r="C21" s="138" t="e">
        <f>SUMIFS('Variance Analysis'!C$30:C$45,'Variance Analysis'!$B$30:$B$45,'Variance Analysis'!$B$33,'Variance Analysis'!$A$30:$A$45,'Variance Analysis'!$A$38)</f>
        <v>#REF!</v>
      </c>
      <c r="D21" s="138" t="e">
        <f>SUMIFS('Variance Analysis'!D$30:D$45,'Variance Analysis'!$B$30:$B$45,'Variance Analysis'!$B$33,'Variance Analysis'!$A$30:$A$45,'Variance Analysis'!$A$38)</f>
        <v>#REF!</v>
      </c>
      <c r="E21" s="138" t="e">
        <f>SUMIFS('Variance Analysis'!E$30:E$45,'Variance Analysis'!$B$30:$B$45,'Variance Analysis'!$B$33,'Variance Analysis'!$A$30:$A$45,'Variance Analysis'!$A$38)</f>
        <v>#REF!</v>
      </c>
      <c r="F21" s="138" t="e">
        <f>SUMIFS('Variance Analysis'!F$30:F$45,'Variance Analysis'!$B$30:$B$45,'Variance Analysis'!$B$33,'Variance Analysis'!$A$30:$A$45,'Variance Analysis'!$A$38)</f>
        <v>#REF!</v>
      </c>
      <c r="G21" s="138" t="e">
        <f>SUMIFS('Variance Analysis'!G$30:G$45,'Variance Analysis'!$B$30:$B$45,'Variance Analysis'!$B$33,'Variance Analysis'!$A$30:$A$45,'Variance Analysis'!$A$38)</f>
        <v>#REF!</v>
      </c>
      <c r="H21" s="138" t="e">
        <f>SUMIFS('Variance Analysis'!H$30:H$45,'Variance Analysis'!$B$30:$B$45,'Variance Analysis'!$B$33,'Variance Analysis'!$A$30:$A$45,'Variance Analysis'!$A$38)</f>
        <v>#REF!</v>
      </c>
      <c r="I21" s="138" t="e">
        <f>SUMIFS('Variance Analysis'!I$30:I$45,'Variance Analysis'!$B$30:$B$45,'Variance Analysis'!$B$33,'Variance Analysis'!$A$30:$A$45,'Variance Analysis'!$A$38)</f>
        <v>#REF!</v>
      </c>
      <c r="J21" s="138" t="e">
        <f>SUMIFS('Variance Analysis'!J$30:J$45,'Variance Analysis'!$B$30:$B$45,'Variance Analysis'!$B$33,'Variance Analysis'!$A$30:$A$45,'Variance Analysis'!$A$38)</f>
        <v>#REF!</v>
      </c>
      <c r="K21" s="138" t="e">
        <f>SUMIFS('Variance Analysis'!K$30:K$45,'Variance Analysis'!$B$30:$B$45,'Variance Analysis'!$B$33,'Variance Analysis'!$A$30:$A$45,'Variance Analysis'!$A$38)</f>
        <v>#REF!</v>
      </c>
      <c r="L21" s="138" t="e">
        <f>SUMIFS('Variance Analysis'!L$30:L$45,'Variance Analysis'!$B$30:$B$45,'Variance Analysis'!$B$33,'Variance Analysis'!$A$30:$A$45,'Variance Analysis'!$A$38)</f>
        <v>#REF!</v>
      </c>
      <c r="M21" s="138" t="e">
        <f>SUMIFS('Variance Analysis'!M$30:M$45,'Variance Analysis'!$B$30:$B$45,'Variance Analysis'!$B$33,'Variance Analysis'!$A$30:$A$45,'Variance Analysis'!$A$38)</f>
        <v>#REF!</v>
      </c>
      <c r="N21" s="138"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7" t="s">
        <v>237</v>
      </c>
      <c r="B22" s="137" t="s">
        <v>38</v>
      </c>
      <c r="C22" s="138" t="e">
        <f>SUMIFS('Variance Analysis'!C$30:C$45,'Variance Analysis'!$B$30:$B$45,'Variance Analysis'!$B$31,'Variance Analysis'!$A$30:$A$45,'Variance Analysis'!$A$38)</f>
        <v>#REF!</v>
      </c>
      <c r="D22" s="138" t="e">
        <f>SUMIFS('Variance Analysis'!D$30:D$45,'Variance Analysis'!$B$30:$B$45,'Variance Analysis'!$B$31,'Variance Analysis'!$A$30:$A$45,'Variance Analysis'!$A$38)</f>
        <v>#REF!</v>
      </c>
      <c r="E22" s="138" t="e">
        <f>SUMIFS('Variance Analysis'!E$30:E$45,'Variance Analysis'!$B$30:$B$45,'Variance Analysis'!$B$31,'Variance Analysis'!$A$30:$A$45,'Variance Analysis'!$A$38)</f>
        <v>#REF!</v>
      </c>
      <c r="F22" s="138" t="e">
        <f>SUMIFS('Variance Analysis'!F$30:F$45,'Variance Analysis'!$B$30:$B$45,'Variance Analysis'!$B$31,'Variance Analysis'!$A$30:$A$45,'Variance Analysis'!$A$38)</f>
        <v>#REF!</v>
      </c>
      <c r="G22" s="138" t="e">
        <f>SUMIFS('Variance Analysis'!G$30:G$45,'Variance Analysis'!$B$30:$B$45,'Variance Analysis'!$B$31,'Variance Analysis'!$A$30:$A$45,'Variance Analysis'!$A$38)</f>
        <v>#REF!</v>
      </c>
      <c r="H22" s="138" t="e">
        <f>SUMIFS('Variance Analysis'!H$30:H$45,'Variance Analysis'!$B$30:$B$45,'Variance Analysis'!$B$31,'Variance Analysis'!$A$30:$A$45,'Variance Analysis'!$A$38)</f>
        <v>#REF!</v>
      </c>
      <c r="I22" s="138" t="e">
        <f>SUMIFS('Variance Analysis'!I$30:I$45,'Variance Analysis'!$B$30:$B$45,'Variance Analysis'!$B$31,'Variance Analysis'!$A$30:$A$45,'Variance Analysis'!$A$38)</f>
        <v>#REF!</v>
      </c>
      <c r="J22" s="138" t="e">
        <f>SUMIFS('Variance Analysis'!J$30:J$45,'Variance Analysis'!$B$30:$B$45,'Variance Analysis'!$B$31,'Variance Analysis'!$A$30:$A$45,'Variance Analysis'!$A$38)</f>
        <v>#REF!</v>
      </c>
      <c r="K22" s="138" t="e">
        <f>SUMIFS('Variance Analysis'!K$30:K$45,'Variance Analysis'!$B$30:$B$45,'Variance Analysis'!$B$31,'Variance Analysis'!$A$30:$A$45,'Variance Analysis'!$A$38)</f>
        <v>#REF!</v>
      </c>
      <c r="L22" s="138" t="e">
        <f>SUMIFS('Variance Analysis'!L$30:L$45,'Variance Analysis'!$B$30:$B$45,'Variance Analysis'!$B$31,'Variance Analysis'!$A$30:$A$45,'Variance Analysis'!$A$38)</f>
        <v>#REF!</v>
      </c>
      <c r="M22" s="138" t="e">
        <f>SUMIFS('Variance Analysis'!M$30:M$45,'Variance Analysis'!$B$30:$B$45,'Variance Analysis'!$B$31,'Variance Analysis'!$A$30:$A$45,'Variance Analysis'!$A$38)</f>
        <v>#REF!</v>
      </c>
      <c r="N22" s="138"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7" t="s">
        <v>238</v>
      </c>
      <c r="B23" s="137" t="s">
        <v>38</v>
      </c>
      <c r="C23" s="138" t="e">
        <f>SUMIFS('Variance Analysis'!C$30:C$45,'Variance Analysis'!$B$30:$B$45,'Variance Analysis'!$B$32,'Variance Analysis'!$A$30:$A$45,'Variance Analysis'!$A$38)</f>
        <v>#REF!</v>
      </c>
      <c r="D23" s="138" t="e">
        <f>SUMIFS('Variance Analysis'!D$30:D$45,'Variance Analysis'!$B$30:$B$45,'Variance Analysis'!$B$32,'Variance Analysis'!$A$30:$A$45,'Variance Analysis'!$A$38)</f>
        <v>#REF!</v>
      </c>
      <c r="E23" s="138" t="e">
        <f>SUMIFS('Variance Analysis'!E$30:E$45,'Variance Analysis'!$B$30:$B$45,'Variance Analysis'!$B$32,'Variance Analysis'!$A$30:$A$45,'Variance Analysis'!$A$38)</f>
        <v>#REF!</v>
      </c>
      <c r="F23" s="138" t="e">
        <f>SUMIFS('Variance Analysis'!F$30:F$45,'Variance Analysis'!$B$30:$B$45,'Variance Analysis'!$B$32,'Variance Analysis'!$A$30:$A$45,'Variance Analysis'!$A$38)</f>
        <v>#REF!</v>
      </c>
      <c r="G23" s="138" t="e">
        <f>SUMIFS('Variance Analysis'!G$30:G$45,'Variance Analysis'!$B$30:$B$45,'Variance Analysis'!$B$32,'Variance Analysis'!$A$30:$A$45,'Variance Analysis'!$A$38)</f>
        <v>#REF!</v>
      </c>
      <c r="H23" s="138" t="e">
        <f>SUMIFS('Variance Analysis'!H$30:H$45,'Variance Analysis'!$B$30:$B$45,'Variance Analysis'!$B$32,'Variance Analysis'!$A$30:$A$45,'Variance Analysis'!$A$38)</f>
        <v>#REF!</v>
      </c>
      <c r="I23" s="138" t="e">
        <f>SUMIFS('Variance Analysis'!I$30:I$45,'Variance Analysis'!$B$30:$B$45,'Variance Analysis'!$B$32,'Variance Analysis'!$A$30:$A$45,'Variance Analysis'!$A$38)</f>
        <v>#REF!</v>
      </c>
      <c r="J23" s="138" t="e">
        <f>SUMIFS('Variance Analysis'!J$30:J$45,'Variance Analysis'!$B$30:$B$45,'Variance Analysis'!$B$32,'Variance Analysis'!$A$30:$A$45,'Variance Analysis'!$A$38)</f>
        <v>#REF!</v>
      </c>
      <c r="K23" s="138" t="e">
        <f>SUMIFS('Variance Analysis'!K$30:K$45,'Variance Analysis'!$B$30:$B$45,'Variance Analysis'!$B$32,'Variance Analysis'!$A$30:$A$45,'Variance Analysis'!$A$38)</f>
        <v>#REF!</v>
      </c>
      <c r="L23" s="138" t="e">
        <f>SUMIFS('Variance Analysis'!L$30:L$45,'Variance Analysis'!$B$30:$B$45,'Variance Analysis'!$B$32,'Variance Analysis'!$A$30:$A$45,'Variance Analysis'!$A$38)</f>
        <v>#REF!</v>
      </c>
      <c r="M23" s="138" t="e">
        <f>SUMIFS('Variance Analysis'!M$30:M$45,'Variance Analysis'!$B$30:$B$45,'Variance Analysis'!$B$32,'Variance Analysis'!$A$30:$A$45,'Variance Analysis'!$A$38)</f>
        <v>#REF!</v>
      </c>
      <c r="N23" s="138"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50" t="s">
        <v>188</v>
      </c>
      <c r="B24" s="150" t="s">
        <v>38</v>
      </c>
      <c r="C24" s="138" t="e">
        <f>SUMIFS('Variance Analysis'!C$30:C$45,'Variance Analysis'!$B$30:$B$45,'Variance Analysis'!$B$30,'Variance Analysis'!$A$30:$A$45,'Variance Analysis'!$A$38)</f>
        <v>#REF!</v>
      </c>
      <c r="D24" s="138" t="e">
        <f>SUMIFS('Variance Analysis'!D$30:D$45,'Variance Analysis'!$B$30:$B$45,'Variance Analysis'!$B$30,'Variance Analysis'!$A$30:$A$45,'Variance Analysis'!$A$38)</f>
        <v>#REF!</v>
      </c>
      <c r="E24" s="138" t="e">
        <f>SUMIFS('Variance Analysis'!E$30:E$45,'Variance Analysis'!$B$30:$B$45,'Variance Analysis'!$B$30,'Variance Analysis'!$A$30:$A$45,'Variance Analysis'!$A$38)</f>
        <v>#REF!</v>
      </c>
      <c r="F24" s="138" t="e">
        <f>SUMIFS('Variance Analysis'!F$30:F$45,'Variance Analysis'!$B$30:$B$45,'Variance Analysis'!$B$30,'Variance Analysis'!$A$30:$A$45,'Variance Analysis'!$A$38)</f>
        <v>#REF!</v>
      </c>
      <c r="G24" s="138" t="e">
        <f>SUMIFS('Variance Analysis'!G$30:G$45,'Variance Analysis'!$B$30:$B$45,'Variance Analysis'!$B$30,'Variance Analysis'!$A$30:$A$45,'Variance Analysis'!$A$38)</f>
        <v>#REF!</v>
      </c>
      <c r="H24" s="138" t="e">
        <f>SUMIFS('Variance Analysis'!H$30:H$45,'Variance Analysis'!$B$30:$B$45,'Variance Analysis'!$B$30,'Variance Analysis'!$A$30:$A$45,'Variance Analysis'!$A$38)</f>
        <v>#REF!</v>
      </c>
      <c r="I24" s="138" t="e">
        <f>SUMIFS('Variance Analysis'!I$30:I$45,'Variance Analysis'!$B$30:$B$45,'Variance Analysis'!$B$30,'Variance Analysis'!$A$30:$A$45,'Variance Analysis'!$A$38)</f>
        <v>#REF!</v>
      </c>
      <c r="J24" s="138" t="e">
        <f>SUMIFS('Variance Analysis'!J$30:J$45,'Variance Analysis'!$B$30:$B$45,'Variance Analysis'!$B$30,'Variance Analysis'!$A$30:$A$45,'Variance Analysis'!$A$38)</f>
        <v>#REF!</v>
      </c>
      <c r="K24" s="138" t="e">
        <f>SUMIFS('Variance Analysis'!K$30:K$45,'Variance Analysis'!$B$30:$B$45,'Variance Analysis'!$B$30,'Variance Analysis'!$A$30:$A$45,'Variance Analysis'!$A$38)</f>
        <v>#REF!</v>
      </c>
      <c r="L24" s="138" t="e">
        <f>SUMIFS('Variance Analysis'!L$30:L$45,'Variance Analysis'!$B$30:$B$45,'Variance Analysis'!$B$30,'Variance Analysis'!$A$30:$A$45,'Variance Analysis'!$A$38)</f>
        <v>#REF!</v>
      </c>
      <c r="M24" s="138" t="e">
        <f>SUMIFS('Variance Analysis'!M$30:M$45,'Variance Analysis'!$B$30:$B$45,'Variance Analysis'!$B$30,'Variance Analysis'!$A$30:$A$45,'Variance Analysis'!$A$38)</f>
        <v>#REF!</v>
      </c>
      <c r="N24" s="138"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40" t="s">
        <v>239</v>
      </c>
      <c r="B25" s="141" t="s">
        <v>38</v>
      </c>
      <c r="C25" s="143" t="e">
        <f t="shared" ref="C25:N25" si="2">ABS(C24)-SUM(C21:C23)</f>
        <v>#REF!</v>
      </c>
      <c r="D25" s="143" t="e">
        <f t="shared" si="2"/>
        <v>#REF!</v>
      </c>
      <c r="E25" s="143" t="e">
        <f t="shared" si="2"/>
        <v>#REF!</v>
      </c>
      <c r="F25" s="143" t="e">
        <f t="shared" si="2"/>
        <v>#REF!</v>
      </c>
      <c r="G25" s="143" t="e">
        <f t="shared" si="2"/>
        <v>#REF!</v>
      </c>
      <c r="H25" s="143" t="e">
        <f t="shared" si="2"/>
        <v>#REF!</v>
      </c>
      <c r="I25" s="143" t="e">
        <f t="shared" si="2"/>
        <v>#REF!</v>
      </c>
      <c r="J25" s="143" t="e">
        <f t="shared" si="2"/>
        <v>#REF!</v>
      </c>
      <c r="K25" s="143" t="e">
        <f t="shared" si="2"/>
        <v>#REF!</v>
      </c>
      <c r="L25" s="143" t="e">
        <f t="shared" si="2"/>
        <v>#REF!</v>
      </c>
      <c r="M25" s="143" t="e">
        <f t="shared" si="2"/>
        <v>#REF!</v>
      </c>
      <c r="N25" s="143" t="e">
        <f t="shared" si="2"/>
        <v>#REF!</v>
      </c>
      <c r="O25" s="17"/>
      <c r="P25" s="17"/>
      <c r="Q25" s="17"/>
      <c r="R25" s="17"/>
      <c r="S25" s="17"/>
      <c r="T25" s="17"/>
      <c r="U25" s="17"/>
      <c r="V25" s="17"/>
      <c r="W25" s="17"/>
      <c r="X25" s="17"/>
      <c r="Y25" s="17"/>
      <c r="Z25" s="17"/>
    </row>
    <row r="26" spans="1:26" ht="26.25" customHeight="1" x14ac:dyDescent="0.2">
      <c r="A26" s="108" t="s">
        <v>240</v>
      </c>
      <c r="B26" s="151"/>
      <c r="C26" s="152"/>
      <c r="D26" s="152"/>
      <c r="E26" s="152"/>
      <c r="F26" s="152"/>
      <c r="G26" s="152"/>
      <c r="H26" s="152"/>
      <c r="I26" s="152"/>
      <c r="J26" s="152"/>
      <c r="K26" s="152"/>
      <c r="L26" s="152"/>
      <c r="M26" s="152"/>
      <c r="N26" s="152"/>
      <c r="O26" s="153"/>
      <c r="P26" s="153"/>
      <c r="Q26" s="153"/>
      <c r="R26" s="153"/>
      <c r="S26" s="153"/>
      <c r="T26" s="153"/>
      <c r="U26" s="153"/>
      <c r="V26" s="153"/>
      <c r="W26" s="153"/>
      <c r="X26" s="153"/>
      <c r="Y26" s="153"/>
      <c r="Z26" s="153"/>
    </row>
    <row r="27" spans="1:26" ht="14.25" customHeight="1" x14ac:dyDescent="0.2">
      <c r="A27" s="134" t="s">
        <v>235</v>
      </c>
      <c r="B27" s="134" t="s">
        <v>219</v>
      </c>
      <c r="C27" s="111" t="s">
        <v>175</v>
      </c>
      <c r="D27" s="111" t="s">
        <v>176</v>
      </c>
      <c r="E27" s="111" t="s">
        <v>177</v>
      </c>
      <c r="F27" s="111" t="s">
        <v>178</v>
      </c>
      <c r="G27" s="111" t="s">
        <v>179</v>
      </c>
      <c r="H27" s="111" t="s">
        <v>180</v>
      </c>
      <c r="I27" s="111" t="s">
        <v>181</v>
      </c>
      <c r="J27" s="111" t="s">
        <v>182</v>
      </c>
      <c r="K27" s="111" t="s">
        <v>183</v>
      </c>
      <c r="L27" s="111" t="s">
        <v>184</v>
      </c>
      <c r="M27" s="111" t="s">
        <v>185</v>
      </c>
      <c r="N27" s="111" t="s">
        <v>186</v>
      </c>
      <c r="O27" s="154"/>
      <c r="P27" s="154"/>
      <c r="Q27" s="154"/>
      <c r="R27" s="154"/>
      <c r="S27" s="154"/>
      <c r="T27" s="154"/>
      <c r="U27" s="154"/>
      <c r="V27" s="154"/>
      <c r="W27" s="154"/>
      <c r="X27" s="154"/>
      <c r="Y27" s="154"/>
      <c r="Z27" s="154"/>
    </row>
    <row r="28" spans="1:26" ht="14.25" customHeight="1" x14ac:dyDescent="0.2">
      <c r="A28" s="137" t="s">
        <v>236</v>
      </c>
      <c r="B28" s="137" t="s">
        <v>38</v>
      </c>
      <c r="C28" s="138" t="e">
        <f>SUMIFS('Variance Analysis'!C$30:C$45,'Variance Analysis'!$B$30:$B$45,'Variance Analysis'!$B$33,'Variance Analysis'!$A$30:$A$45,'Variance Analysis'!$A$42)</f>
        <v>#REF!</v>
      </c>
      <c r="D28" s="138" t="e">
        <f>SUMIFS('Variance Analysis'!D$30:D$45,'Variance Analysis'!$B$30:$B$45,'Variance Analysis'!$B$33,'Variance Analysis'!$A$30:$A$45,'Variance Analysis'!$A$42)</f>
        <v>#REF!</v>
      </c>
      <c r="E28" s="138" t="e">
        <f>SUMIFS('Variance Analysis'!E$30:E$45,'Variance Analysis'!$B$30:$B$45,'Variance Analysis'!$B$33,'Variance Analysis'!$A$30:$A$45,'Variance Analysis'!$A$42)</f>
        <v>#REF!</v>
      </c>
      <c r="F28" s="138" t="e">
        <f>SUMIFS('Variance Analysis'!F$30:F$45,'Variance Analysis'!$B$30:$B$45,'Variance Analysis'!$B$33,'Variance Analysis'!$A$30:$A$45,'Variance Analysis'!$A$42)</f>
        <v>#REF!</v>
      </c>
      <c r="G28" s="138" t="e">
        <f>SUMIFS('Variance Analysis'!G$30:G$45,'Variance Analysis'!$B$30:$B$45,'Variance Analysis'!$B$33,'Variance Analysis'!$A$30:$A$45,'Variance Analysis'!$A$42)</f>
        <v>#REF!</v>
      </c>
      <c r="H28" s="138" t="e">
        <f>SUMIFS('Variance Analysis'!H$30:H$45,'Variance Analysis'!$B$30:$B$45,'Variance Analysis'!$B$33,'Variance Analysis'!$A$30:$A$45,'Variance Analysis'!$A$42)</f>
        <v>#REF!</v>
      </c>
      <c r="I28" s="138" t="e">
        <f>SUMIFS('Variance Analysis'!I$30:I$45,'Variance Analysis'!$B$30:$B$45,'Variance Analysis'!$B$33,'Variance Analysis'!$A$30:$A$45,'Variance Analysis'!$A$42)</f>
        <v>#REF!</v>
      </c>
      <c r="J28" s="138" t="e">
        <f>SUMIFS('Variance Analysis'!J$30:J$45,'Variance Analysis'!$B$30:$B$45,'Variance Analysis'!$B$33,'Variance Analysis'!$A$30:$A$45,'Variance Analysis'!$A$42)</f>
        <v>#REF!</v>
      </c>
      <c r="K28" s="138" t="e">
        <f>SUMIFS('Variance Analysis'!K$30:K$45,'Variance Analysis'!$B$30:$B$45,'Variance Analysis'!$B$33,'Variance Analysis'!$A$30:$A$45,'Variance Analysis'!$A$42)</f>
        <v>#REF!</v>
      </c>
      <c r="L28" s="138" t="e">
        <f>SUMIFS('Variance Analysis'!L$30:L$45,'Variance Analysis'!$B$30:$B$45,'Variance Analysis'!$B$33,'Variance Analysis'!$A$30:$A$45,'Variance Analysis'!$A$42)</f>
        <v>#REF!</v>
      </c>
      <c r="M28" s="138" t="e">
        <f>SUMIFS('Variance Analysis'!M$30:M$45,'Variance Analysis'!$B$30:$B$45,'Variance Analysis'!$B$33,'Variance Analysis'!$A$30:$A$45,'Variance Analysis'!$A$42)</f>
        <v>#REF!</v>
      </c>
      <c r="N28" s="138"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7" t="s">
        <v>237</v>
      </c>
      <c r="B29" s="137" t="s">
        <v>38</v>
      </c>
      <c r="C29" s="138" t="e">
        <f>SUMIFS('Variance Analysis'!C$30:C$45,'Variance Analysis'!$B$30:$B$45,'Variance Analysis'!$B$31,'Variance Analysis'!$A$30:$A$45,'Variance Analysis'!$A$42)</f>
        <v>#REF!</v>
      </c>
      <c r="D29" s="138" t="e">
        <f>SUMIFS('Variance Analysis'!D$30:D$45,'Variance Analysis'!$B$30:$B$45,'Variance Analysis'!$B$31,'Variance Analysis'!$A$30:$A$45,'Variance Analysis'!$A$42)</f>
        <v>#REF!</v>
      </c>
      <c r="E29" s="138" t="e">
        <f>SUMIFS('Variance Analysis'!E$30:E$45,'Variance Analysis'!$B$30:$B$45,'Variance Analysis'!$B$31,'Variance Analysis'!$A$30:$A$45,'Variance Analysis'!$A$42)</f>
        <v>#REF!</v>
      </c>
      <c r="F29" s="138" t="e">
        <f>SUMIFS('Variance Analysis'!F$30:F$45,'Variance Analysis'!$B$30:$B$45,'Variance Analysis'!$B$31,'Variance Analysis'!$A$30:$A$45,'Variance Analysis'!$A$42)</f>
        <v>#REF!</v>
      </c>
      <c r="G29" s="138" t="e">
        <f>SUMIFS('Variance Analysis'!G$30:G$45,'Variance Analysis'!$B$30:$B$45,'Variance Analysis'!$B$31,'Variance Analysis'!$A$30:$A$45,'Variance Analysis'!$A$42)</f>
        <v>#REF!</v>
      </c>
      <c r="H29" s="138" t="e">
        <f>SUMIFS('Variance Analysis'!H$30:H$45,'Variance Analysis'!$B$30:$B$45,'Variance Analysis'!$B$31,'Variance Analysis'!$A$30:$A$45,'Variance Analysis'!$A$42)</f>
        <v>#REF!</v>
      </c>
      <c r="I29" s="138" t="e">
        <f>SUMIFS('Variance Analysis'!I$30:I$45,'Variance Analysis'!$B$30:$B$45,'Variance Analysis'!$B$31,'Variance Analysis'!$A$30:$A$45,'Variance Analysis'!$A$42)</f>
        <v>#REF!</v>
      </c>
      <c r="J29" s="138" t="e">
        <f>SUMIFS('Variance Analysis'!J$30:J$45,'Variance Analysis'!$B$30:$B$45,'Variance Analysis'!$B$31,'Variance Analysis'!$A$30:$A$45,'Variance Analysis'!$A$42)</f>
        <v>#REF!</v>
      </c>
      <c r="K29" s="138" t="e">
        <f>SUMIFS('Variance Analysis'!K$30:K$45,'Variance Analysis'!$B$30:$B$45,'Variance Analysis'!$B$31,'Variance Analysis'!$A$30:$A$45,'Variance Analysis'!$A$42)</f>
        <v>#REF!</v>
      </c>
      <c r="L29" s="138" t="e">
        <f>SUMIFS('Variance Analysis'!L$30:L$45,'Variance Analysis'!$B$30:$B$45,'Variance Analysis'!$B$31,'Variance Analysis'!$A$30:$A$45,'Variance Analysis'!$A$42)</f>
        <v>#REF!</v>
      </c>
      <c r="M29" s="138" t="e">
        <f>SUMIFS('Variance Analysis'!M$30:M$45,'Variance Analysis'!$B$30:$B$45,'Variance Analysis'!$B$31,'Variance Analysis'!$A$30:$A$45,'Variance Analysis'!$A$42)</f>
        <v>#REF!</v>
      </c>
      <c r="N29" s="138"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7" t="s">
        <v>238</v>
      </c>
      <c r="B30" s="137" t="s">
        <v>38</v>
      </c>
      <c r="C30" s="138" t="e">
        <f>SUMIFS('Variance Analysis'!C$30:C$45,'Variance Analysis'!$B$30:$B$45,'Variance Analysis'!$B$32,'Variance Analysis'!$A$30:$A$45,'Variance Analysis'!$A$42)</f>
        <v>#REF!</v>
      </c>
      <c r="D30" s="138" t="e">
        <f>SUMIFS('Variance Analysis'!D$30:D$45,'Variance Analysis'!$B$30:$B$45,'Variance Analysis'!$B$32,'Variance Analysis'!$A$30:$A$45,'Variance Analysis'!$A$42)</f>
        <v>#REF!</v>
      </c>
      <c r="E30" s="138" t="e">
        <f>SUMIFS('Variance Analysis'!E$30:E$45,'Variance Analysis'!$B$30:$B$45,'Variance Analysis'!$B$32,'Variance Analysis'!$A$30:$A$45,'Variance Analysis'!$A$42)</f>
        <v>#REF!</v>
      </c>
      <c r="F30" s="138" t="e">
        <f>SUMIFS('Variance Analysis'!F$30:F$45,'Variance Analysis'!$B$30:$B$45,'Variance Analysis'!$B$32,'Variance Analysis'!$A$30:$A$45,'Variance Analysis'!$A$42)</f>
        <v>#REF!</v>
      </c>
      <c r="G30" s="138" t="e">
        <f>SUMIFS('Variance Analysis'!G$30:G$45,'Variance Analysis'!$B$30:$B$45,'Variance Analysis'!$B$32,'Variance Analysis'!$A$30:$A$45,'Variance Analysis'!$A$42)</f>
        <v>#REF!</v>
      </c>
      <c r="H30" s="138" t="e">
        <f>SUMIFS('Variance Analysis'!H$30:H$45,'Variance Analysis'!$B$30:$B$45,'Variance Analysis'!$B$32,'Variance Analysis'!$A$30:$A$45,'Variance Analysis'!$A$42)</f>
        <v>#REF!</v>
      </c>
      <c r="I30" s="138" t="e">
        <f>SUMIFS('Variance Analysis'!I$30:I$45,'Variance Analysis'!$B$30:$B$45,'Variance Analysis'!$B$32,'Variance Analysis'!$A$30:$A$45,'Variance Analysis'!$A$42)</f>
        <v>#REF!</v>
      </c>
      <c r="J30" s="138" t="e">
        <f>SUMIFS('Variance Analysis'!J$30:J$45,'Variance Analysis'!$B$30:$B$45,'Variance Analysis'!$B$32,'Variance Analysis'!$A$30:$A$45,'Variance Analysis'!$A$42)</f>
        <v>#REF!</v>
      </c>
      <c r="K30" s="138" t="e">
        <f>SUMIFS('Variance Analysis'!K$30:K$45,'Variance Analysis'!$B$30:$B$45,'Variance Analysis'!$B$32,'Variance Analysis'!$A$30:$A$45,'Variance Analysis'!$A$42)</f>
        <v>#REF!</v>
      </c>
      <c r="L30" s="138" t="e">
        <f>SUMIFS('Variance Analysis'!L$30:L$45,'Variance Analysis'!$B$30:$B$45,'Variance Analysis'!$B$32,'Variance Analysis'!$A$30:$A$45,'Variance Analysis'!$A$42)</f>
        <v>#REF!</v>
      </c>
      <c r="M30" s="138" t="e">
        <f>SUMIFS('Variance Analysis'!M$30:M$45,'Variance Analysis'!$B$30:$B$45,'Variance Analysis'!$B$32,'Variance Analysis'!$A$30:$A$45,'Variance Analysis'!$A$42)</f>
        <v>#REF!</v>
      </c>
      <c r="N30" s="138"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50" t="s">
        <v>188</v>
      </c>
      <c r="B31" s="150" t="s">
        <v>38</v>
      </c>
      <c r="C31" s="138" t="e">
        <f>SUMIFS('Variance Analysis'!C$30:C$45,'Variance Analysis'!$B$30:$B$45,'Variance Analysis'!$B$30,'Variance Analysis'!$A$30:$A$45,'Variance Analysis'!$A$42)</f>
        <v>#REF!</v>
      </c>
      <c r="D31" s="138" t="e">
        <f>SUMIFS('Variance Analysis'!D$30:D$45,'Variance Analysis'!$B$30:$B$45,'Variance Analysis'!$B$30,'Variance Analysis'!$A$30:$A$45,'Variance Analysis'!$A$42)</f>
        <v>#REF!</v>
      </c>
      <c r="E31" s="138" t="e">
        <f>SUMIFS('Variance Analysis'!E$30:E$45,'Variance Analysis'!$B$30:$B$45,'Variance Analysis'!$B$30,'Variance Analysis'!$A$30:$A$45,'Variance Analysis'!$A$42)</f>
        <v>#REF!</v>
      </c>
      <c r="F31" s="138" t="e">
        <f>SUMIFS('Variance Analysis'!F$30:F$45,'Variance Analysis'!$B$30:$B$45,'Variance Analysis'!$B$30,'Variance Analysis'!$A$30:$A$45,'Variance Analysis'!$A$42)</f>
        <v>#REF!</v>
      </c>
      <c r="G31" s="138" t="e">
        <f>SUMIFS('Variance Analysis'!G$30:G$45,'Variance Analysis'!$B$30:$B$45,'Variance Analysis'!$B$30,'Variance Analysis'!$A$30:$A$45,'Variance Analysis'!$A$42)</f>
        <v>#REF!</v>
      </c>
      <c r="H31" s="138" t="e">
        <f>SUMIFS('Variance Analysis'!H$30:H$45,'Variance Analysis'!$B$30:$B$45,'Variance Analysis'!$B$30,'Variance Analysis'!$A$30:$A$45,'Variance Analysis'!$A$42)</f>
        <v>#REF!</v>
      </c>
      <c r="I31" s="138" t="e">
        <f>SUMIFS('Variance Analysis'!I$30:I$45,'Variance Analysis'!$B$30:$B$45,'Variance Analysis'!$B$30,'Variance Analysis'!$A$30:$A$45,'Variance Analysis'!$A$42)</f>
        <v>#REF!</v>
      </c>
      <c r="J31" s="138" t="e">
        <f>SUMIFS('Variance Analysis'!J$30:J$45,'Variance Analysis'!$B$30:$B$45,'Variance Analysis'!$B$30,'Variance Analysis'!$A$30:$A$45,'Variance Analysis'!$A$42)</f>
        <v>#REF!</v>
      </c>
      <c r="K31" s="138" t="e">
        <f>SUMIFS('Variance Analysis'!K$30:K$45,'Variance Analysis'!$B$30:$B$45,'Variance Analysis'!$B$30,'Variance Analysis'!$A$30:$A$45,'Variance Analysis'!$A$42)</f>
        <v>#REF!</v>
      </c>
      <c r="L31" s="138" t="e">
        <f>SUMIFS('Variance Analysis'!L$30:L$45,'Variance Analysis'!$B$30:$B$45,'Variance Analysis'!$B$30,'Variance Analysis'!$A$30:$A$45,'Variance Analysis'!$A$42)</f>
        <v>#REF!</v>
      </c>
      <c r="M31" s="138" t="e">
        <f>SUMIFS('Variance Analysis'!M$30:M$45,'Variance Analysis'!$B$30:$B$45,'Variance Analysis'!$B$30,'Variance Analysis'!$A$30:$A$45,'Variance Analysis'!$A$42)</f>
        <v>#REF!</v>
      </c>
      <c r="N31" s="138"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40" t="s">
        <v>239</v>
      </c>
      <c r="B32" s="141" t="s">
        <v>38</v>
      </c>
      <c r="C32" s="143" t="e">
        <f t="shared" ref="C32:N32" si="3">ABS(C31)-SUM(C28:C30)</f>
        <v>#REF!</v>
      </c>
      <c r="D32" s="143" t="e">
        <f t="shared" si="3"/>
        <v>#REF!</v>
      </c>
      <c r="E32" s="143" t="e">
        <f t="shared" si="3"/>
        <v>#REF!</v>
      </c>
      <c r="F32" s="143" t="e">
        <f t="shared" si="3"/>
        <v>#REF!</v>
      </c>
      <c r="G32" s="143" t="e">
        <f t="shared" si="3"/>
        <v>#REF!</v>
      </c>
      <c r="H32" s="143" t="e">
        <f t="shared" si="3"/>
        <v>#REF!</v>
      </c>
      <c r="I32" s="143" t="e">
        <f t="shared" si="3"/>
        <v>#REF!</v>
      </c>
      <c r="J32" s="143" t="e">
        <f t="shared" si="3"/>
        <v>#REF!</v>
      </c>
      <c r="K32" s="143" t="e">
        <f t="shared" si="3"/>
        <v>#REF!</v>
      </c>
      <c r="L32" s="143" t="e">
        <f t="shared" si="3"/>
        <v>#REF!</v>
      </c>
      <c r="M32" s="143" t="e">
        <f t="shared" si="3"/>
        <v>#REF!</v>
      </c>
      <c r="N32" s="143" t="e">
        <f t="shared" si="3"/>
        <v>#REF!</v>
      </c>
      <c r="O32" s="17"/>
      <c r="P32" s="17"/>
      <c r="Q32" s="17"/>
      <c r="R32" s="17"/>
      <c r="S32" s="17"/>
      <c r="T32" s="17"/>
      <c r="U32" s="17"/>
      <c r="V32" s="17"/>
      <c r="W32" s="17"/>
      <c r="X32" s="17"/>
      <c r="Y32" s="17"/>
      <c r="Z32" s="17"/>
    </row>
    <row r="33" spans="1:26" ht="36.75" customHeight="1" x14ac:dyDescent="0.2">
      <c r="A33" s="155" t="s">
        <v>241</v>
      </c>
      <c r="B33" s="156"/>
      <c r="C33" s="157"/>
      <c r="D33" s="157"/>
      <c r="E33" s="157"/>
      <c r="F33" s="157"/>
      <c r="G33" s="157"/>
      <c r="H33" s="157"/>
      <c r="I33" s="157"/>
      <c r="J33" s="157"/>
      <c r="K33" s="157"/>
      <c r="L33" s="157"/>
      <c r="M33" s="157"/>
      <c r="N33" s="157"/>
      <c r="O33" s="107"/>
      <c r="P33" s="107"/>
      <c r="Q33" s="107"/>
      <c r="R33" s="107"/>
      <c r="S33" s="107"/>
      <c r="T33" s="107"/>
      <c r="U33" s="107"/>
      <c r="V33" s="107"/>
      <c r="W33" s="107"/>
      <c r="X33" s="107"/>
      <c r="Y33" s="107"/>
      <c r="Z33" s="107"/>
    </row>
    <row r="34" spans="1:26" ht="14.25" customHeight="1" x14ac:dyDescent="0.2">
      <c r="A34" s="156"/>
      <c r="B34" s="156"/>
      <c r="C34" s="157"/>
      <c r="D34" s="157"/>
      <c r="E34" s="157"/>
      <c r="F34" s="157"/>
      <c r="G34" s="157"/>
      <c r="H34" s="157"/>
      <c r="I34" s="157"/>
      <c r="J34" s="157"/>
      <c r="K34" s="157"/>
      <c r="L34" s="157"/>
      <c r="M34" s="157"/>
      <c r="N34" s="157"/>
      <c r="O34" s="107"/>
      <c r="P34" s="107"/>
      <c r="Q34" s="107"/>
      <c r="R34" s="107"/>
      <c r="S34" s="107"/>
      <c r="T34" s="107"/>
      <c r="U34" s="107"/>
      <c r="V34" s="107"/>
      <c r="W34" s="107"/>
      <c r="X34" s="107"/>
      <c r="Y34" s="107"/>
      <c r="Z34" s="107"/>
    </row>
    <row r="35" spans="1:26" ht="15.75" customHeight="1" x14ac:dyDescent="0.2">
      <c r="A35" s="144" t="s">
        <v>34</v>
      </c>
      <c r="B35" s="134" t="s">
        <v>219</v>
      </c>
      <c r="C35" s="111" t="s">
        <v>175</v>
      </c>
      <c r="D35" s="111" t="s">
        <v>176</v>
      </c>
      <c r="E35" s="111" t="s">
        <v>177</v>
      </c>
      <c r="F35" s="111" t="s">
        <v>178</v>
      </c>
      <c r="G35" s="111" t="s">
        <v>179</v>
      </c>
      <c r="H35" s="111" t="s">
        <v>180</v>
      </c>
      <c r="I35" s="111" t="s">
        <v>181</v>
      </c>
      <c r="J35" s="111" t="s">
        <v>182</v>
      </c>
      <c r="K35" s="111" t="s">
        <v>183</v>
      </c>
      <c r="L35" s="111" t="s">
        <v>184</v>
      </c>
      <c r="M35" s="111" t="s">
        <v>185</v>
      </c>
      <c r="N35" s="111" t="s">
        <v>186</v>
      </c>
      <c r="O35" s="149"/>
      <c r="P35" s="149"/>
      <c r="Q35" s="149"/>
      <c r="R35" s="149"/>
      <c r="S35" s="149"/>
      <c r="T35" s="149"/>
      <c r="U35" s="149"/>
      <c r="V35" s="149"/>
      <c r="W35" s="149"/>
      <c r="X35" s="149"/>
      <c r="Y35" s="149"/>
      <c r="Z35" s="149"/>
    </row>
    <row r="36" spans="1:26" ht="14.25" customHeight="1" x14ac:dyDescent="0.2">
      <c r="A36" s="137" t="s">
        <v>236</v>
      </c>
      <c r="B36" s="137" t="s">
        <v>38</v>
      </c>
      <c r="C36" s="158" t="e">
        <f>SUMIFS('Variance Analysis'!C$9:C$24,'Variance Analysis'!$B$9:$B$24,'Variance Analysis'!$B$12,'Variance Analysis'!$A$9:$A$24,'Variance Analysis'!$A$12)</f>
        <v>#REF!</v>
      </c>
      <c r="D36" s="158" t="e">
        <f>SUMIFS('Variance Analysis'!D$9:D$24,'Variance Analysis'!$B$9:$B$24,'Variance Analysis'!$B$12,'Variance Analysis'!$A$9:$A$24,'Variance Analysis'!$A$12)</f>
        <v>#REF!</v>
      </c>
      <c r="E36" s="158" t="e">
        <f>SUMIFS('Variance Analysis'!E$9:E$24,'Variance Analysis'!$B$9:$B$24,'Variance Analysis'!$B$12,'Variance Analysis'!$A$9:$A$24,'Variance Analysis'!$A$12)</f>
        <v>#REF!</v>
      </c>
      <c r="F36" s="158" t="e">
        <f>SUMIFS('Variance Analysis'!F$9:F$24,'Variance Analysis'!$B$9:$B$24,'Variance Analysis'!$B$12,'Variance Analysis'!$A$9:$A$24,'Variance Analysis'!$A$12)</f>
        <v>#REF!</v>
      </c>
      <c r="G36" s="158" t="e">
        <f>SUMIFS('Variance Analysis'!G$9:G$24,'Variance Analysis'!$B$9:$B$24,'Variance Analysis'!$B$12,'Variance Analysis'!$A$9:$A$24,'Variance Analysis'!$A$12)</f>
        <v>#REF!</v>
      </c>
      <c r="H36" s="158" t="e">
        <f>SUMIFS('Variance Analysis'!H$9:H$24,'Variance Analysis'!$B$9:$B$24,'Variance Analysis'!$B$12,'Variance Analysis'!$A$9:$A$24,'Variance Analysis'!$A$12)</f>
        <v>#REF!</v>
      </c>
      <c r="I36" s="158" t="e">
        <f>SUMIFS('Variance Analysis'!I$9:I$24,'Variance Analysis'!$B$9:$B$24,'Variance Analysis'!$B$12,'Variance Analysis'!$A$9:$A$24,'Variance Analysis'!$A$12)</f>
        <v>#REF!</v>
      </c>
      <c r="J36" s="158" t="e">
        <f>SUMIFS('Variance Analysis'!J$9:J$24,'Variance Analysis'!$B$9:$B$24,'Variance Analysis'!$B$12,'Variance Analysis'!$A$9:$A$24,'Variance Analysis'!$A$12)</f>
        <v>#REF!</v>
      </c>
      <c r="K36" s="158" t="e">
        <f>SUMIFS('Variance Analysis'!K$9:K$24,'Variance Analysis'!$B$9:$B$24,'Variance Analysis'!$B$12,'Variance Analysis'!$A$9:$A$24,'Variance Analysis'!$A$12)</f>
        <v>#REF!</v>
      </c>
      <c r="L36" s="158" t="e">
        <f>SUMIFS('Variance Analysis'!L$9:L$24,'Variance Analysis'!$B$9:$B$24,'Variance Analysis'!$B$12,'Variance Analysis'!$A$9:$A$24,'Variance Analysis'!$A$12)</f>
        <v>#REF!</v>
      </c>
      <c r="M36" s="158" t="e">
        <f>SUMIFS('Variance Analysis'!M$9:M$24,'Variance Analysis'!$B$9:$B$24,'Variance Analysis'!$B$12,'Variance Analysis'!$A$9:$A$24,'Variance Analysis'!$A$12)</f>
        <v>#REF!</v>
      </c>
      <c r="N36" s="158" t="e">
        <f>SUMIFS('Variance Analysis'!N$9:N$24,'Variance Analysis'!$B$9:$B$24,'Variance Analysis'!$B$12,'Variance Analysis'!$A$9:$A$24,'Variance Analysis'!$A$12)</f>
        <v>#REF!</v>
      </c>
    </row>
    <row r="37" spans="1:26" ht="14.25" customHeight="1" x14ac:dyDescent="0.2">
      <c r="A37" s="137" t="s">
        <v>197</v>
      </c>
      <c r="B37" s="137" t="s">
        <v>38</v>
      </c>
      <c r="C37" s="158" t="e">
        <f>SUMIFS('Variance Analysis'!C$9:C$24,'Variance Analysis'!$B$9:$B$24,'Variance Analysis'!$B$10,'Variance Analysis'!$A$9:$A$24,'Variance Analysis'!$A$12)</f>
        <v>#REF!</v>
      </c>
      <c r="D37" s="158" t="e">
        <f>SUMIFS('Variance Analysis'!D$9:D$24,'Variance Analysis'!$B$9:$B$24,'Variance Analysis'!$B$10,'Variance Analysis'!$A$9:$A$24,'Variance Analysis'!$A$12)</f>
        <v>#REF!</v>
      </c>
      <c r="E37" s="158" t="e">
        <f>SUMIFS('Variance Analysis'!E$9:E$24,'Variance Analysis'!$B$9:$B$24,'Variance Analysis'!$B$10,'Variance Analysis'!$A$9:$A$24,'Variance Analysis'!$A$12)</f>
        <v>#REF!</v>
      </c>
      <c r="F37" s="158" t="e">
        <f>SUMIFS('Variance Analysis'!F$9:F$24,'Variance Analysis'!$B$9:$B$24,'Variance Analysis'!$B$10,'Variance Analysis'!$A$9:$A$24,'Variance Analysis'!$A$12)</f>
        <v>#REF!</v>
      </c>
      <c r="G37" s="158" t="e">
        <f>SUMIFS('Variance Analysis'!G$9:G$24,'Variance Analysis'!$B$9:$B$24,'Variance Analysis'!$B$10,'Variance Analysis'!$A$9:$A$24,'Variance Analysis'!$A$12)</f>
        <v>#REF!</v>
      </c>
      <c r="H37" s="158" t="e">
        <f>SUMIFS('Variance Analysis'!H$9:H$24,'Variance Analysis'!$B$9:$B$24,'Variance Analysis'!$B$10,'Variance Analysis'!$A$9:$A$24,'Variance Analysis'!$A$12)</f>
        <v>#REF!</v>
      </c>
      <c r="I37" s="158" t="e">
        <f>SUMIFS('Variance Analysis'!I$9:I$24,'Variance Analysis'!$B$9:$B$24,'Variance Analysis'!$B$10,'Variance Analysis'!$A$9:$A$24,'Variance Analysis'!$A$12)</f>
        <v>#REF!</v>
      </c>
      <c r="J37" s="158" t="e">
        <f>SUMIFS('Variance Analysis'!J$9:J$24,'Variance Analysis'!$B$9:$B$24,'Variance Analysis'!$B$10,'Variance Analysis'!$A$9:$A$24,'Variance Analysis'!$A$12)</f>
        <v>#REF!</v>
      </c>
      <c r="K37" s="158" t="e">
        <f>SUMIFS('Variance Analysis'!K$9:K$24,'Variance Analysis'!$B$9:$B$24,'Variance Analysis'!$B$10,'Variance Analysis'!$A$9:$A$24,'Variance Analysis'!$A$12)</f>
        <v>#REF!</v>
      </c>
      <c r="L37" s="158" t="e">
        <f>SUMIFS('Variance Analysis'!L$9:L$24,'Variance Analysis'!$B$9:$B$24,'Variance Analysis'!$B$10,'Variance Analysis'!$A$9:$A$24,'Variance Analysis'!$A$12)</f>
        <v>#REF!</v>
      </c>
      <c r="M37" s="158" t="e">
        <f>SUMIFS('Variance Analysis'!M$9:M$24,'Variance Analysis'!$B$9:$B$24,'Variance Analysis'!$B$10,'Variance Analysis'!$A$9:$A$24,'Variance Analysis'!$A$12)</f>
        <v>#REF!</v>
      </c>
      <c r="N37" s="158" t="e">
        <f>SUMIFS('Variance Analysis'!N$9:N$24,'Variance Analysis'!$B$9:$B$24,'Variance Analysis'!$B$10,'Variance Analysis'!$A$9:$A$24,'Variance Analysis'!$A$12)</f>
        <v>#REF!</v>
      </c>
    </row>
    <row r="38" spans="1:26" ht="14.25" customHeight="1" x14ac:dyDescent="0.2">
      <c r="A38" s="137" t="s">
        <v>198</v>
      </c>
      <c r="B38" s="137" t="s">
        <v>38</v>
      </c>
      <c r="C38" s="158" t="e">
        <f>SUMIFS('Variance Analysis'!C$9:C$24,'Variance Analysis'!$B$9:$B$24,'Variance Analysis'!$B$11,'Variance Analysis'!$A$9:$A$24,'Variance Analysis'!$A$12)</f>
        <v>#REF!</v>
      </c>
      <c r="D38" s="158" t="e">
        <f>SUMIFS('Variance Analysis'!D$9:D$24,'Variance Analysis'!$B$9:$B$24,'Variance Analysis'!$B$11,'Variance Analysis'!$A$9:$A$24,'Variance Analysis'!$A$12)</f>
        <v>#REF!</v>
      </c>
      <c r="E38" s="158" t="e">
        <f>SUMIFS('Variance Analysis'!E$9:E$24,'Variance Analysis'!$B$9:$B$24,'Variance Analysis'!$B$11,'Variance Analysis'!$A$9:$A$24,'Variance Analysis'!$A$12)</f>
        <v>#REF!</v>
      </c>
      <c r="F38" s="158" t="e">
        <f>SUMIFS('Variance Analysis'!F$9:F$24,'Variance Analysis'!$B$9:$B$24,'Variance Analysis'!$B$11,'Variance Analysis'!$A$9:$A$24,'Variance Analysis'!$A$12)</f>
        <v>#REF!</v>
      </c>
      <c r="G38" s="158" t="e">
        <f>SUMIFS('Variance Analysis'!G$9:G$24,'Variance Analysis'!$B$9:$B$24,'Variance Analysis'!$B$11,'Variance Analysis'!$A$9:$A$24,'Variance Analysis'!$A$12)</f>
        <v>#REF!</v>
      </c>
      <c r="H38" s="158" t="e">
        <f>SUMIFS('Variance Analysis'!H$9:H$24,'Variance Analysis'!$B$9:$B$24,'Variance Analysis'!$B$11,'Variance Analysis'!$A$9:$A$24,'Variance Analysis'!$A$12)</f>
        <v>#REF!</v>
      </c>
      <c r="I38" s="158" t="e">
        <f>SUMIFS('Variance Analysis'!I$9:I$24,'Variance Analysis'!$B$9:$B$24,'Variance Analysis'!$B$11,'Variance Analysis'!$A$9:$A$24,'Variance Analysis'!$A$12)</f>
        <v>#REF!</v>
      </c>
      <c r="J38" s="158" t="e">
        <f>SUMIFS('Variance Analysis'!J$9:J$24,'Variance Analysis'!$B$9:$B$24,'Variance Analysis'!$B$11,'Variance Analysis'!$A$9:$A$24,'Variance Analysis'!$A$12)</f>
        <v>#REF!</v>
      </c>
      <c r="K38" s="158" t="e">
        <f>SUMIFS('Variance Analysis'!K$9:K$24,'Variance Analysis'!$B$9:$B$24,'Variance Analysis'!$B$11,'Variance Analysis'!$A$9:$A$24,'Variance Analysis'!$A$12)</f>
        <v>#REF!</v>
      </c>
      <c r="L38" s="158" t="e">
        <f>SUMIFS('Variance Analysis'!L$9:L$24,'Variance Analysis'!$B$9:$B$24,'Variance Analysis'!$B$11,'Variance Analysis'!$A$9:$A$24,'Variance Analysis'!$A$12)</f>
        <v>#REF!</v>
      </c>
      <c r="M38" s="158" t="e">
        <f>SUMIFS('Variance Analysis'!M$9:M$24,'Variance Analysis'!$B$9:$B$24,'Variance Analysis'!$B$11,'Variance Analysis'!$A$9:$A$24,'Variance Analysis'!$A$12)</f>
        <v>#REF!</v>
      </c>
      <c r="N38" s="158" t="e">
        <f>SUMIFS('Variance Analysis'!N$9:N$24,'Variance Analysis'!$B$9:$B$24,'Variance Analysis'!$B$11,'Variance Analysis'!$A$9:$A$24,'Variance Analysis'!$A$12)</f>
        <v>#REF!</v>
      </c>
    </row>
    <row r="39" spans="1:26" ht="14.25" customHeight="1" x14ac:dyDescent="0.2">
      <c r="A39" s="137" t="s">
        <v>188</v>
      </c>
      <c r="B39" s="137" t="s">
        <v>38</v>
      </c>
      <c r="C39" s="158" t="e">
        <f>SUMIFS('Variance Analysis'!C$9:C$24,'Variance Analysis'!$B$9:$B$24,'Variance Analysis'!$B$9,'Variance Analysis'!$A$9:$A$24,'Variance Analysis'!$A$12)</f>
        <v>#REF!</v>
      </c>
      <c r="D39" s="158" t="e">
        <f>SUMIFS('Variance Analysis'!D$9:D$24,'Variance Analysis'!$B$9:$B$24,'Variance Analysis'!$B$9,'Variance Analysis'!$A$9:$A$24,'Variance Analysis'!$A$12)</f>
        <v>#REF!</v>
      </c>
      <c r="E39" s="158" t="e">
        <f>SUMIFS('Variance Analysis'!E$9:E$24,'Variance Analysis'!$B$9:$B$24,'Variance Analysis'!$B$9,'Variance Analysis'!$A$9:$A$24,'Variance Analysis'!$A$12)</f>
        <v>#REF!</v>
      </c>
      <c r="F39" s="158" t="e">
        <f>SUMIFS('Variance Analysis'!F$9:F$24,'Variance Analysis'!$B$9:$B$24,'Variance Analysis'!$B$9,'Variance Analysis'!$A$9:$A$24,'Variance Analysis'!$A$12)</f>
        <v>#REF!</v>
      </c>
      <c r="G39" s="158" t="e">
        <f>SUMIFS('Variance Analysis'!G$9:G$24,'Variance Analysis'!$B$9:$B$24,'Variance Analysis'!$B$9,'Variance Analysis'!$A$9:$A$24,'Variance Analysis'!$A$12)</f>
        <v>#REF!</v>
      </c>
      <c r="H39" s="158" t="e">
        <f>SUMIFS('Variance Analysis'!H$9:H$24,'Variance Analysis'!$B$9:$B$24,'Variance Analysis'!$B$9,'Variance Analysis'!$A$9:$A$24,'Variance Analysis'!$A$12)</f>
        <v>#REF!</v>
      </c>
      <c r="I39" s="158" t="e">
        <f>SUMIFS('Variance Analysis'!I$9:I$24,'Variance Analysis'!$B$9:$B$24,'Variance Analysis'!$B$9,'Variance Analysis'!$A$9:$A$24,'Variance Analysis'!$A$12)</f>
        <v>#REF!</v>
      </c>
      <c r="J39" s="158" t="e">
        <f>SUMIFS('Variance Analysis'!J$9:J$24,'Variance Analysis'!$B$9:$B$24,'Variance Analysis'!$B$9,'Variance Analysis'!$A$9:$A$24,'Variance Analysis'!$A$12)</f>
        <v>#REF!</v>
      </c>
      <c r="K39" s="158" t="e">
        <f>SUMIFS('Variance Analysis'!K$9:K$24,'Variance Analysis'!$B$9:$B$24,'Variance Analysis'!$B$9,'Variance Analysis'!$A$9:$A$24,'Variance Analysis'!$A$12)</f>
        <v>#REF!</v>
      </c>
      <c r="L39" s="158" t="e">
        <f>SUMIFS('Variance Analysis'!L$9:L$24,'Variance Analysis'!$B$9:$B$24,'Variance Analysis'!$B$9,'Variance Analysis'!$A$9:$A$24,'Variance Analysis'!$A$12)</f>
        <v>#REF!</v>
      </c>
      <c r="M39" s="158" t="e">
        <f>SUMIFS('Variance Analysis'!M$9:M$24,'Variance Analysis'!$B$9:$B$24,'Variance Analysis'!$B$9,'Variance Analysis'!$A$9:$A$24,'Variance Analysis'!$A$12)</f>
        <v>#REF!</v>
      </c>
      <c r="N39" s="158" t="e">
        <f>SUMIFS('Variance Analysis'!N$9:N$24,'Variance Analysis'!$B$9:$B$24,'Variance Analysis'!$B$9,'Variance Analysis'!$A$9:$A$24,'Variance Analysis'!$A$12)</f>
        <v>#REF!</v>
      </c>
    </row>
    <row r="40" spans="1:26" ht="14.25" customHeight="1" x14ac:dyDescent="0.2">
      <c r="A40" s="140" t="s">
        <v>239</v>
      </c>
      <c r="B40" s="141" t="s">
        <v>38</v>
      </c>
      <c r="C40" s="159" t="e">
        <f t="shared" ref="C40:N40" si="4">ABS(C39)-SUM(C36:C38)</f>
        <v>#REF!</v>
      </c>
      <c r="D40" s="159" t="e">
        <f t="shared" si="4"/>
        <v>#REF!</v>
      </c>
      <c r="E40" s="159" t="e">
        <f t="shared" si="4"/>
        <v>#REF!</v>
      </c>
      <c r="F40" s="159" t="e">
        <f t="shared" si="4"/>
        <v>#REF!</v>
      </c>
      <c r="G40" s="159" t="e">
        <f t="shared" si="4"/>
        <v>#REF!</v>
      </c>
      <c r="H40" s="159" t="e">
        <f t="shared" si="4"/>
        <v>#REF!</v>
      </c>
      <c r="I40" s="159" t="e">
        <f t="shared" si="4"/>
        <v>#REF!</v>
      </c>
      <c r="J40" s="159" t="e">
        <f t="shared" si="4"/>
        <v>#REF!</v>
      </c>
      <c r="K40" s="159" t="e">
        <f t="shared" si="4"/>
        <v>#REF!</v>
      </c>
      <c r="L40" s="159" t="e">
        <f t="shared" si="4"/>
        <v>#REF!</v>
      </c>
      <c r="M40" s="159" t="e">
        <f t="shared" si="4"/>
        <v>#REF!</v>
      </c>
      <c r="N40" s="159"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4" t="s">
        <v>42</v>
      </c>
      <c r="B43" s="134" t="s">
        <v>219</v>
      </c>
      <c r="C43" s="111" t="s">
        <v>175</v>
      </c>
      <c r="D43" s="111" t="s">
        <v>176</v>
      </c>
      <c r="E43" s="111" t="s">
        <v>177</v>
      </c>
      <c r="F43" s="111" t="s">
        <v>178</v>
      </c>
      <c r="G43" s="111" t="s">
        <v>179</v>
      </c>
      <c r="H43" s="111" t="s">
        <v>180</v>
      </c>
      <c r="I43" s="111" t="s">
        <v>181</v>
      </c>
      <c r="J43" s="111" t="s">
        <v>182</v>
      </c>
      <c r="K43" s="111" t="s">
        <v>183</v>
      </c>
      <c r="L43" s="111" t="s">
        <v>184</v>
      </c>
      <c r="M43" s="111" t="s">
        <v>185</v>
      </c>
      <c r="N43" s="111" t="s">
        <v>186</v>
      </c>
      <c r="O43" s="149"/>
      <c r="P43" s="149"/>
      <c r="Q43" s="149"/>
      <c r="R43" s="149"/>
      <c r="S43" s="149"/>
      <c r="T43" s="149"/>
      <c r="U43" s="149"/>
      <c r="V43" s="149"/>
      <c r="W43" s="149"/>
      <c r="X43" s="149"/>
      <c r="Y43" s="149"/>
      <c r="Z43" s="149"/>
    </row>
    <row r="44" spans="1:26" ht="14.25" customHeight="1" x14ac:dyDescent="0.2">
      <c r="A44" s="137" t="s">
        <v>236</v>
      </c>
      <c r="B44" s="137" t="s">
        <v>38</v>
      </c>
      <c r="C44" s="158" t="e">
        <f>SUMIFS('Variance Analysis'!C$9:C$24,'Variance Analysis'!$B$9:$B$24,'Variance Analysis'!$B$12,'Variance Analysis'!$A$9:$A$24,'Variance Analysis'!$A$13)</f>
        <v>#REF!</v>
      </c>
      <c r="D44" s="158" t="e">
        <f>SUMIFS('Variance Analysis'!D$9:D$24,'Variance Analysis'!$B$9:$B$24,'Variance Analysis'!$B$12,'Variance Analysis'!$A$9:$A$24,'Variance Analysis'!$A$13)</f>
        <v>#REF!</v>
      </c>
      <c r="E44" s="158" t="e">
        <f>SUMIFS('Variance Analysis'!E$9:E$24,'Variance Analysis'!$B$9:$B$24,'Variance Analysis'!$B$12,'Variance Analysis'!$A$9:$A$24,'Variance Analysis'!$A$13)</f>
        <v>#REF!</v>
      </c>
      <c r="F44" s="158" t="e">
        <f>SUMIFS('Variance Analysis'!F$9:F$24,'Variance Analysis'!$B$9:$B$24,'Variance Analysis'!$B$12,'Variance Analysis'!$A$9:$A$24,'Variance Analysis'!$A$13)</f>
        <v>#REF!</v>
      </c>
      <c r="G44" s="158" t="e">
        <f>SUMIFS('Variance Analysis'!G$9:G$24,'Variance Analysis'!$B$9:$B$24,'Variance Analysis'!$B$12,'Variance Analysis'!$A$9:$A$24,'Variance Analysis'!$A$13)</f>
        <v>#REF!</v>
      </c>
      <c r="H44" s="158" t="e">
        <f>SUMIFS('Variance Analysis'!H$9:H$24,'Variance Analysis'!$B$9:$B$24,'Variance Analysis'!$B$12,'Variance Analysis'!$A$9:$A$24,'Variance Analysis'!$A$13)</f>
        <v>#REF!</v>
      </c>
      <c r="I44" s="158" t="e">
        <f>SUMIFS('Variance Analysis'!I$9:I$24,'Variance Analysis'!$B$9:$B$24,'Variance Analysis'!$B$12,'Variance Analysis'!$A$9:$A$24,'Variance Analysis'!$A$13)</f>
        <v>#REF!</v>
      </c>
      <c r="J44" s="158" t="e">
        <f>SUMIFS('Variance Analysis'!J$9:J$24,'Variance Analysis'!$B$9:$B$24,'Variance Analysis'!$B$12,'Variance Analysis'!$A$9:$A$24,'Variance Analysis'!$A$13)</f>
        <v>#REF!</v>
      </c>
      <c r="K44" s="158" t="e">
        <f>SUMIFS('Variance Analysis'!K$9:K$24,'Variance Analysis'!$B$9:$B$24,'Variance Analysis'!$B$12,'Variance Analysis'!$A$9:$A$24,'Variance Analysis'!$A$13)</f>
        <v>#REF!</v>
      </c>
      <c r="L44" s="158" t="e">
        <f>SUMIFS('Variance Analysis'!L$9:L$24,'Variance Analysis'!$B$9:$B$24,'Variance Analysis'!$B$12,'Variance Analysis'!$A$9:$A$24,'Variance Analysis'!$A$13)</f>
        <v>#REF!</v>
      </c>
      <c r="M44" s="158" t="e">
        <f>SUMIFS('Variance Analysis'!M$9:M$24,'Variance Analysis'!$B$9:$B$24,'Variance Analysis'!$B$12,'Variance Analysis'!$A$9:$A$24,'Variance Analysis'!$A$13)</f>
        <v>#REF!</v>
      </c>
      <c r="N44" s="158" t="e">
        <f>SUMIFS('Variance Analysis'!N$9:N$24,'Variance Analysis'!$B$9:$B$24,'Variance Analysis'!$B$12,'Variance Analysis'!$A$9:$A$24,'Variance Analysis'!$A$13)</f>
        <v>#REF!</v>
      </c>
    </row>
    <row r="45" spans="1:26" ht="14.25" customHeight="1" x14ac:dyDescent="0.2">
      <c r="A45" s="137" t="s">
        <v>197</v>
      </c>
      <c r="B45" s="137" t="s">
        <v>38</v>
      </c>
      <c r="C45" s="158" t="e">
        <f>SUMIFS('Variance Analysis'!C$9:C$24,'Variance Analysis'!$B$9:$B$24,'Variance Analysis'!$B$10,'Variance Analysis'!$A$9:$A$24,'Variance Analysis'!$A$13)</f>
        <v>#REF!</v>
      </c>
      <c r="D45" s="158" t="e">
        <f>SUMIFS('Variance Analysis'!D$9:D$24,'Variance Analysis'!$B$9:$B$24,'Variance Analysis'!$B$10,'Variance Analysis'!$A$9:$A$24,'Variance Analysis'!$A$13)</f>
        <v>#REF!</v>
      </c>
      <c r="E45" s="158" t="e">
        <f>SUMIFS('Variance Analysis'!E$9:E$24,'Variance Analysis'!$B$9:$B$24,'Variance Analysis'!$B$10,'Variance Analysis'!$A$9:$A$24,'Variance Analysis'!$A$13)</f>
        <v>#REF!</v>
      </c>
      <c r="F45" s="158" t="e">
        <f>SUMIFS('Variance Analysis'!F$9:F$24,'Variance Analysis'!$B$9:$B$24,'Variance Analysis'!$B$10,'Variance Analysis'!$A$9:$A$24,'Variance Analysis'!$A$13)</f>
        <v>#REF!</v>
      </c>
      <c r="G45" s="158" t="e">
        <f>SUMIFS('Variance Analysis'!G$9:G$24,'Variance Analysis'!$B$9:$B$24,'Variance Analysis'!$B$10,'Variance Analysis'!$A$9:$A$24,'Variance Analysis'!$A$13)</f>
        <v>#REF!</v>
      </c>
      <c r="H45" s="158" t="e">
        <f>SUMIFS('Variance Analysis'!H$9:H$24,'Variance Analysis'!$B$9:$B$24,'Variance Analysis'!$B$10,'Variance Analysis'!$A$9:$A$24,'Variance Analysis'!$A$13)</f>
        <v>#REF!</v>
      </c>
      <c r="I45" s="158" t="e">
        <f>SUMIFS('Variance Analysis'!I$9:I$24,'Variance Analysis'!$B$9:$B$24,'Variance Analysis'!$B$10,'Variance Analysis'!$A$9:$A$24,'Variance Analysis'!$A$13)</f>
        <v>#REF!</v>
      </c>
      <c r="J45" s="158" t="e">
        <f>SUMIFS('Variance Analysis'!J$9:J$24,'Variance Analysis'!$B$9:$B$24,'Variance Analysis'!$B$10,'Variance Analysis'!$A$9:$A$24,'Variance Analysis'!$A$13)</f>
        <v>#REF!</v>
      </c>
      <c r="K45" s="158" t="e">
        <f>SUMIFS('Variance Analysis'!K$9:K$24,'Variance Analysis'!$B$9:$B$24,'Variance Analysis'!$B$10,'Variance Analysis'!$A$9:$A$24,'Variance Analysis'!$A$13)</f>
        <v>#REF!</v>
      </c>
      <c r="L45" s="158" t="e">
        <f>SUMIFS('Variance Analysis'!L$9:L$24,'Variance Analysis'!$B$9:$B$24,'Variance Analysis'!$B$10,'Variance Analysis'!$A$9:$A$24,'Variance Analysis'!$A$13)</f>
        <v>#REF!</v>
      </c>
      <c r="M45" s="158" t="e">
        <f>SUMIFS('Variance Analysis'!M$9:M$24,'Variance Analysis'!$B$9:$B$24,'Variance Analysis'!$B$10,'Variance Analysis'!$A$9:$A$24,'Variance Analysis'!$A$13)</f>
        <v>#REF!</v>
      </c>
      <c r="N45" s="158" t="e">
        <f>SUMIFS('Variance Analysis'!N$9:N$24,'Variance Analysis'!$B$9:$B$24,'Variance Analysis'!$B$10,'Variance Analysis'!$A$9:$A$24,'Variance Analysis'!$A$13)</f>
        <v>#REF!</v>
      </c>
    </row>
    <row r="46" spans="1:26" ht="14.25" customHeight="1" x14ac:dyDescent="0.2">
      <c r="A46" s="137" t="s">
        <v>198</v>
      </c>
      <c r="B46" s="137" t="s">
        <v>38</v>
      </c>
      <c r="C46" s="158" t="e">
        <f>SUMIFS('Variance Analysis'!C$9:C$24,'Variance Analysis'!$B$9:$B$24,'Variance Analysis'!$B$11,'Variance Analysis'!$A$9:$A$24,'Variance Analysis'!$A$13)</f>
        <v>#REF!</v>
      </c>
      <c r="D46" s="158" t="e">
        <f>SUMIFS('Variance Analysis'!D$9:D$24,'Variance Analysis'!$B$9:$B$24,'Variance Analysis'!$B$11,'Variance Analysis'!$A$9:$A$24,'Variance Analysis'!$A$13)</f>
        <v>#REF!</v>
      </c>
      <c r="E46" s="158" t="e">
        <f>SUMIFS('Variance Analysis'!E$9:E$24,'Variance Analysis'!$B$9:$B$24,'Variance Analysis'!$B$11,'Variance Analysis'!$A$9:$A$24,'Variance Analysis'!$A$13)</f>
        <v>#REF!</v>
      </c>
      <c r="F46" s="158" t="e">
        <f>SUMIFS('Variance Analysis'!F$9:F$24,'Variance Analysis'!$B$9:$B$24,'Variance Analysis'!$B$11,'Variance Analysis'!$A$9:$A$24,'Variance Analysis'!$A$13)</f>
        <v>#REF!</v>
      </c>
      <c r="G46" s="158" t="e">
        <f>SUMIFS('Variance Analysis'!G$9:G$24,'Variance Analysis'!$B$9:$B$24,'Variance Analysis'!$B$11,'Variance Analysis'!$A$9:$A$24,'Variance Analysis'!$A$13)</f>
        <v>#REF!</v>
      </c>
      <c r="H46" s="158" t="e">
        <f>SUMIFS('Variance Analysis'!H$9:H$24,'Variance Analysis'!$B$9:$B$24,'Variance Analysis'!$B$11,'Variance Analysis'!$A$9:$A$24,'Variance Analysis'!$A$13)</f>
        <v>#REF!</v>
      </c>
      <c r="I46" s="158" t="e">
        <f>SUMIFS('Variance Analysis'!I$9:I$24,'Variance Analysis'!$B$9:$B$24,'Variance Analysis'!$B$11,'Variance Analysis'!$A$9:$A$24,'Variance Analysis'!$A$13)</f>
        <v>#REF!</v>
      </c>
      <c r="J46" s="158" t="e">
        <f>SUMIFS('Variance Analysis'!J$9:J$24,'Variance Analysis'!$B$9:$B$24,'Variance Analysis'!$B$11,'Variance Analysis'!$A$9:$A$24,'Variance Analysis'!$A$13)</f>
        <v>#REF!</v>
      </c>
      <c r="K46" s="158" t="e">
        <f>SUMIFS('Variance Analysis'!K$9:K$24,'Variance Analysis'!$B$9:$B$24,'Variance Analysis'!$B$11,'Variance Analysis'!$A$9:$A$24,'Variance Analysis'!$A$13)</f>
        <v>#REF!</v>
      </c>
      <c r="L46" s="158" t="e">
        <f>SUMIFS('Variance Analysis'!L$9:L$24,'Variance Analysis'!$B$9:$B$24,'Variance Analysis'!$B$11,'Variance Analysis'!$A$9:$A$24,'Variance Analysis'!$A$13)</f>
        <v>#REF!</v>
      </c>
      <c r="M46" s="158" t="e">
        <f>SUMIFS('Variance Analysis'!M$9:M$24,'Variance Analysis'!$B$9:$B$24,'Variance Analysis'!$B$11,'Variance Analysis'!$A$9:$A$24,'Variance Analysis'!$A$13)</f>
        <v>#REF!</v>
      </c>
      <c r="N46" s="158" t="e">
        <f>SUMIFS('Variance Analysis'!N$9:N$24,'Variance Analysis'!$B$9:$B$24,'Variance Analysis'!$B$11,'Variance Analysis'!$A$9:$A$24,'Variance Analysis'!$A$13)</f>
        <v>#REF!</v>
      </c>
    </row>
    <row r="47" spans="1:26" ht="14.25" customHeight="1" x14ac:dyDescent="0.2">
      <c r="A47" s="137" t="s">
        <v>188</v>
      </c>
      <c r="B47" s="137" t="s">
        <v>38</v>
      </c>
      <c r="C47" s="158" t="e">
        <f>SUMIFS('Variance Analysis'!C$9:C$24,'Variance Analysis'!$B$9:$B$24,'Variance Analysis'!$B$9,'Variance Analysis'!$A$9:$A$24,'Variance Analysis'!$A$13)</f>
        <v>#REF!</v>
      </c>
      <c r="D47" s="158" t="e">
        <f>SUMIFS('Variance Analysis'!D$9:D$24,'Variance Analysis'!$B$9:$B$24,'Variance Analysis'!$B$9,'Variance Analysis'!$A$9:$A$24,'Variance Analysis'!$A$13)</f>
        <v>#REF!</v>
      </c>
      <c r="E47" s="158" t="e">
        <f>SUMIFS('Variance Analysis'!E$9:E$24,'Variance Analysis'!$B$9:$B$24,'Variance Analysis'!$B$9,'Variance Analysis'!$A$9:$A$24,'Variance Analysis'!$A$13)</f>
        <v>#REF!</v>
      </c>
      <c r="F47" s="158" t="e">
        <f>SUMIFS('Variance Analysis'!F$9:F$24,'Variance Analysis'!$B$9:$B$24,'Variance Analysis'!$B$9,'Variance Analysis'!$A$9:$A$24,'Variance Analysis'!$A$13)</f>
        <v>#REF!</v>
      </c>
      <c r="G47" s="158" t="e">
        <f>SUMIFS('Variance Analysis'!G$9:G$24,'Variance Analysis'!$B$9:$B$24,'Variance Analysis'!$B$9,'Variance Analysis'!$A$9:$A$24,'Variance Analysis'!$A$13)</f>
        <v>#REF!</v>
      </c>
      <c r="H47" s="158" t="e">
        <f>SUMIFS('Variance Analysis'!H$9:H$24,'Variance Analysis'!$B$9:$B$24,'Variance Analysis'!$B$9,'Variance Analysis'!$A$9:$A$24,'Variance Analysis'!$A$13)</f>
        <v>#REF!</v>
      </c>
      <c r="I47" s="158" t="e">
        <f>SUMIFS('Variance Analysis'!I$9:I$24,'Variance Analysis'!$B$9:$B$24,'Variance Analysis'!$B$9,'Variance Analysis'!$A$9:$A$24,'Variance Analysis'!$A$13)</f>
        <v>#REF!</v>
      </c>
      <c r="J47" s="158" t="e">
        <f>SUMIFS('Variance Analysis'!J$9:J$24,'Variance Analysis'!$B$9:$B$24,'Variance Analysis'!$B$9,'Variance Analysis'!$A$9:$A$24,'Variance Analysis'!$A$13)</f>
        <v>#REF!</v>
      </c>
      <c r="K47" s="158" t="e">
        <f>SUMIFS('Variance Analysis'!K$9:K$24,'Variance Analysis'!$B$9:$B$24,'Variance Analysis'!$B$9,'Variance Analysis'!$A$9:$A$24,'Variance Analysis'!$A$13)</f>
        <v>#REF!</v>
      </c>
      <c r="L47" s="158" t="e">
        <f>SUMIFS('Variance Analysis'!L$9:L$24,'Variance Analysis'!$B$9:$B$24,'Variance Analysis'!$B$9,'Variance Analysis'!$A$9:$A$24,'Variance Analysis'!$A$13)</f>
        <v>#REF!</v>
      </c>
      <c r="M47" s="158" t="e">
        <f>SUMIFS('Variance Analysis'!M$9:M$24,'Variance Analysis'!$B$9:$B$24,'Variance Analysis'!$B$9,'Variance Analysis'!$A$9:$A$24,'Variance Analysis'!$A$13)</f>
        <v>#REF!</v>
      </c>
      <c r="N47" s="158" t="e">
        <f>SUMIFS('Variance Analysis'!N$9:N$24,'Variance Analysis'!$B$9:$B$24,'Variance Analysis'!$B$9,'Variance Analysis'!$A$9:$A$24,'Variance Analysis'!$A$13)</f>
        <v>#REF!</v>
      </c>
    </row>
    <row r="48" spans="1:26" ht="14.25" customHeight="1" x14ac:dyDescent="0.2">
      <c r="A48" s="140" t="s">
        <v>239</v>
      </c>
      <c r="B48" s="141" t="s">
        <v>38</v>
      </c>
      <c r="C48" s="159" t="e">
        <f t="shared" ref="C48:N48" si="5">ABS(C47)-SUM(C44:C46)</f>
        <v>#REF!</v>
      </c>
      <c r="D48" s="159" t="e">
        <f t="shared" si="5"/>
        <v>#REF!</v>
      </c>
      <c r="E48" s="159" t="e">
        <f t="shared" si="5"/>
        <v>#REF!</v>
      </c>
      <c r="F48" s="159" t="e">
        <f t="shared" si="5"/>
        <v>#REF!</v>
      </c>
      <c r="G48" s="159" t="e">
        <f t="shared" si="5"/>
        <v>#REF!</v>
      </c>
      <c r="H48" s="159" t="e">
        <f t="shared" si="5"/>
        <v>#REF!</v>
      </c>
      <c r="I48" s="159" t="e">
        <f t="shared" si="5"/>
        <v>#REF!</v>
      </c>
      <c r="J48" s="159" t="e">
        <f t="shared" si="5"/>
        <v>#REF!</v>
      </c>
      <c r="K48" s="159" t="e">
        <f t="shared" si="5"/>
        <v>#REF!</v>
      </c>
      <c r="L48" s="159" t="e">
        <f t="shared" si="5"/>
        <v>#REF!</v>
      </c>
      <c r="M48" s="159" t="e">
        <f t="shared" si="5"/>
        <v>#REF!</v>
      </c>
      <c r="N48" s="159"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4" t="s">
        <v>43</v>
      </c>
      <c r="B51" s="134" t="s">
        <v>219</v>
      </c>
      <c r="C51" s="111" t="s">
        <v>175</v>
      </c>
      <c r="D51" s="111" t="s">
        <v>176</v>
      </c>
      <c r="E51" s="111" t="s">
        <v>177</v>
      </c>
      <c r="F51" s="111" t="s">
        <v>178</v>
      </c>
      <c r="G51" s="111" t="s">
        <v>179</v>
      </c>
      <c r="H51" s="111" t="s">
        <v>180</v>
      </c>
      <c r="I51" s="111" t="s">
        <v>181</v>
      </c>
      <c r="J51" s="111" t="s">
        <v>182</v>
      </c>
      <c r="K51" s="111" t="s">
        <v>183</v>
      </c>
      <c r="L51" s="111" t="s">
        <v>184</v>
      </c>
      <c r="M51" s="111" t="s">
        <v>185</v>
      </c>
      <c r="N51" s="111" t="s">
        <v>186</v>
      </c>
      <c r="O51" s="149"/>
      <c r="P51" s="149"/>
      <c r="Q51" s="149"/>
      <c r="R51" s="149"/>
      <c r="S51" s="149"/>
      <c r="T51" s="149"/>
      <c r="U51" s="149"/>
      <c r="V51" s="149"/>
      <c r="W51" s="149"/>
      <c r="X51" s="149"/>
      <c r="Y51" s="149"/>
      <c r="Z51" s="149"/>
    </row>
    <row r="52" spans="1:26" ht="14.25" customHeight="1" x14ac:dyDescent="0.2">
      <c r="A52" s="137" t="s">
        <v>236</v>
      </c>
      <c r="B52" s="137" t="s">
        <v>38</v>
      </c>
      <c r="C52" s="158" t="e">
        <f>SUMIFS('Variance Analysis'!C$9:C$24,'Variance Analysis'!$B$9:$B$24,'Variance Analysis'!$B$12,'Variance Analysis'!$A$9:$A$24,'Variance Analysis'!$A$17)</f>
        <v>#REF!</v>
      </c>
      <c r="D52" s="158" t="e">
        <f>SUMIFS('Variance Analysis'!D$9:D$24,'Variance Analysis'!$B$9:$B$24,'Variance Analysis'!$B$12,'Variance Analysis'!$A$9:$A$24,'Variance Analysis'!$A$17)</f>
        <v>#REF!</v>
      </c>
      <c r="E52" s="158" t="e">
        <f>SUMIFS('Variance Analysis'!E$9:E$24,'Variance Analysis'!$B$9:$B$24,'Variance Analysis'!$B$12,'Variance Analysis'!$A$9:$A$24,'Variance Analysis'!$A$17)</f>
        <v>#REF!</v>
      </c>
      <c r="F52" s="158" t="e">
        <f>SUMIFS('Variance Analysis'!F$9:F$24,'Variance Analysis'!$B$9:$B$24,'Variance Analysis'!$B$12,'Variance Analysis'!$A$9:$A$24,'Variance Analysis'!$A$17)</f>
        <v>#REF!</v>
      </c>
      <c r="G52" s="158" t="e">
        <f>SUMIFS('Variance Analysis'!G$9:G$24,'Variance Analysis'!$B$9:$B$24,'Variance Analysis'!$B$12,'Variance Analysis'!$A$9:$A$24,'Variance Analysis'!$A$17)</f>
        <v>#REF!</v>
      </c>
      <c r="H52" s="158" t="e">
        <f>SUMIFS('Variance Analysis'!H$9:H$24,'Variance Analysis'!$B$9:$B$24,'Variance Analysis'!$B$12,'Variance Analysis'!$A$9:$A$24,'Variance Analysis'!$A$17)</f>
        <v>#REF!</v>
      </c>
      <c r="I52" s="158" t="e">
        <f>SUMIFS('Variance Analysis'!I$9:I$24,'Variance Analysis'!$B$9:$B$24,'Variance Analysis'!$B$12,'Variance Analysis'!$A$9:$A$24,'Variance Analysis'!$A$17)</f>
        <v>#REF!</v>
      </c>
      <c r="J52" s="158" t="e">
        <f>SUMIFS('Variance Analysis'!J$9:J$24,'Variance Analysis'!$B$9:$B$24,'Variance Analysis'!$B$12,'Variance Analysis'!$A$9:$A$24,'Variance Analysis'!$A$17)</f>
        <v>#REF!</v>
      </c>
      <c r="K52" s="158" t="e">
        <f>SUMIFS('Variance Analysis'!K$9:K$24,'Variance Analysis'!$B$9:$B$24,'Variance Analysis'!$B$12,'Variance Analysis'!$A$9:$A$24,'Variance Analysis'!$A$17)</f>
        <v>#REF!</v>
      </c>
      <c r="L52" s="158" t="e">
        <f>SUMIFS('Variance Analysis'!L$9:L$24,'Variance Analysis'!$B$9:$B$24,'Variance Analysis'!$B$12,'Variance Analysis'!$A$9:$A$24,'Variance Analysis'!$A$17)</f>
        <v>#REF!</v>
      </c>
      <c r="M52" s="158" t="e">
        <f>SUMIFS('Variance Analysis'!M$9:M$24,'Variance Analysis'!$B$9:$B$24,'Variance Analysis'!$B$12,'Variance Analysis'!$A$9:$A$24,'Variance Analysis'!$A$17)</f>
        <v>#REF!</v>
      </c>
      <c r="N52" s="158" t="e">
        <f>SUMIFS('Variance Analysis'!N$9:N$24,'Variance Analysis'!$B$9:$B$24,'Variance Analysis'!$B$12,'Variance Analysis'!$A$9:$A$24,'Variance Analysis'!$A$17)</f>
        <v>#REF!</v>
      </c>
    </row>
    <row r="53" spans="1:26" ht="14.25" customHeight="1" x14ac:dyDescent="0.2">
      <c r="A53" s="137" t="s">
        <v>197</v>
      </c>
      <c r="B53" s="137" t="s">
        <v>38</v>
      </c>
      <c r="C53" s="158" t="e">
        <f>SUMIFS('Variance Analysis'!C$9:C$24,'Variance Analysis'!$B$9:$B$24,'Variance Analysis'!$B$10,'Variance Analysis'!$A$9:$A$24,'Variance Analysis'!$A$17)</f>
        <v>#REF!</v>
      </c>
      <c r="D53" s="158" t="e">
        <f>SUMIFS('Variance Analysis'!D$9:D$24,'Variance Analysis'!$B$9:$B$24,'Variance Analysis'!$B$10,'Variance Analysis'!$A$9:$A$24,'Variance Analysis'!$A$17)</f>
        <v>#REF!</v>
      </c>
      <c r="E53" s="158" t="e">
        <f>SUMIFS('Variance Analysis'!E$9:E$24,'Variance Analysis'!$B$9:$B$24,'Variance Analysis'!$B$10,'Variance Analysis'!$A$9:$A$24,'Variance Analysis'!$A$17)</f>
        <v>#REF!</v>
      </c>
      <c r="F53" s="158" t="e">
        <f>SUMIFS('Variance Analysis'!F$9:F$24,'Variance Analysis'!$B$9:$B$24,'Variance Analysis'!$B$10,'Variance Analysis'!$A$9:$A$24,'Variance Analysis'!$A$17)</f>
        <v>#REF!</v>
      </c>
      <c r="G53" s="158" t="e">
        <f>SUMIFS('Variance Analysis'!G$9:G$24,'Variance Analysis'!$B$9:$B$24,'Variance Analysis'!$B$10,'Variance Analysis'!$A$9:$A$24,'Variance Analysis'!$A$17)</f>
        <v>#REF!</v>
      </c>
      <c r="H53" s="158" t="e">
        <f>SUMIFS('Variance Analysis'!H$9:H$24,'Variance Analysis'!$B$9:$B$24,'Variance Analysis'!$B$10,'Variance Analysis'!$A$9:$A$24,'Variance Analysis'!$A$17)</f>
        <v>#REF!</v>
      </c>
      <c r="I53" s="158" t="e">
        <f>SUMIFS('Variance Analysis'!I$9:I$24,'Variance Analysis'!$B$9:$B$24,'Variance Analysis'!$B$10,'Variance Analysis'!$A$9:$A$24,'Variance Analysis'!$A$17)</f>
        <v>#REF!</v>
      </c>
      <c r="J53" s="158" t="e">
        <f>SUMIFS('Variance Analysis'!J$9:J$24,'Variance Analysis'!$B$9:$B$24,'Variance Analysis'!$B$10,'Variance Analysis'!$A$9:$A$24,'Variance Analysis'!$A$17)</f>
        <v>#REF!</v>
      </c>
      <c r="K53" s="158" t="e">
        <f>SUMIFS('Variance Analysis'!K$9:K$24,'Variance Analysis'!$B$9:$B$24,'Variance Analysis'!$B$10,'Variance Analysis'!$A$9:$A$24,'Variance Analysis'!$A$17)</f>
        <v>#REF!</v>
      </c>
      <c r="L53" s="158" t="e">
        <f>SUMIFS('Variance Analysis'!L$9:L$24,'Variance Analysis'!$B$9:$B$24,'Variance Analysis'!$B$10,'Variance Analysis'!$A$9:$A$24,'Variance Analysis'!$A$17)</f>
        <v>#REF!</v>
      </c>
      <c r="M53" s="158" t="e">
        <f>SUMIFS('Variance Analysis'!M$9:M$24,'Variance Analysis'!$B$9:$B$24,'Variance Analysis'!$B$10,'Variance Analysis'!$A$9:$A$24,'Variance Analysis'!$A$17)</f>
        <v>#REF!</v>
      </c>
      <c r="N53" s="158" t="e">
        <f>SUMIFS('Variance Analysis'!N$9:N$24,'Variance Analysis'!$B$9:$B$24,'Variance Analysis'!$B$10,'Variance Analysis'!$A$9:$A$24,'Variance Analysis'!$A$17)</f>
        <v>#REF!</v>
      </c>
    </row>
    <row r="54" spans="1:26" ht="14.25" customHeight="1" x14ac:dyDescent="0.2">
      <c r="A54" s="137" t="s">
        <v>198</v>
      </c>
      <c r="B54" s="137" t="s">
        <v>38</v>
      </c>
      <c r="C54" s="158" t="e">
        <f>SUMIFS('Variance Analysis'!C$9:C$24,'Variance Analysis'!$B$9:$B$24,'Variance Analysis'!$B$11,'Variance Analysis'!$A$9:$A$24,'Variance Analysis'!$A$17)</f>
        <v>#REF!</v>
      </c>
      <c r="D54" s="158" t="e">
        <f>SUMIFS('Variance Analysis'!D$9:D$24,'Variance Analysis'!$B$9:$B$24,'Variance Analysis'!$B$11,'Variance Analysis'!$A$9:$A$24,'Variance Analysis'!$A$17)</f>
        <v>#REF!</v>
      </c>
      <c r="E54" s="158" t="e">
        <f>SUMIFS('Variance Analysis'!E$9:E$24,'Variance Analysis'!$B$9:$B$24,'Variance Analysis'!$B$11,'Variance Analysis'!$A$9:$A$24,'Variance Analysis'!$A$17)</f>
        <v>#REF!</v>
      </c>
      <c r="F54" s="158" t="e">
        <f>SUMIFS('Variance Analysis'!F$9:F$24,'Variance Analysis'!$B$9:$B$24,'Variance Analysis'!$B$11,'Variance Analysis'!$A$9:$A$24,'Variance Analysis'!$A$17)</f>
        <v>#REF!</v>
      </c>
      <c r="G54" s="158" t="e">
        <f>SUMIFS('Variance Analysis'!G$9:G$24,'Variance Analysis'!$B$9:$B$24,'Variance Analysis'!$B$11,'Variance Analysis'!$A$9:$A$24,'Variance Analysis'!$A$17)</f>
        <v>#REF!</v>
      </c>
      <c r="H54" s="158" t="e">
        <f>SUMIFS('Variance Analysis'!H$9:H$24,'Variance Analysis'!$B$9:$B$24,'Variance Analysis'!$B$11,'Variance Analysis'!$A$9:$A$24,'Variance Analysis'!$A$17)</f>
        <v>#REF!</v>
      </c>
      <c r="I54" s="158" t="e">
        <f>SUMIFS('Variance Analysis'!I$9:I$24,'Variance Analysis'!$B$9:$B$24,'Variance Analysis'!$B$11,'Variance Analysis'!$A$9:$A$24,'Variance Analysis'!$A$17)</f>
        <v>#REF!</v>
      </c>
      <c r="J54" s="158" t="e">
        <f>SUMIFS('Variance Analysis'!J$9:J$24,'Variance Analysis'!$B$9:$B$24,'Variance Analysis'!$B$11,'Variance Analysis'!$A$9:$A$24,'Variance Analysis'!$A$17)</f>
        <v>#REF!</v>
      </c>
      <c r="K54" s="158" t="e">
        <f>SUMIFS('Variance Analysis'!K$9:K$24,'Variance Analysis'!$B$9:$B$24,'Variance Analysis'!$B$11,'Variance Analysis'!$A$9:$A$24,'Variance Analysis'!$A$17)</f>
        <v>#REF!</v>
      </c>
      <c r="L54" s="158" t="e">
        <f>SUMIFS('Variance Analysis'!L$9:L$24,'Variance Analysis'!$B$9:$B$24,'Variance Analysis'!$B$11,'Variance Analysis'!$A$9:$A$24,'Variance Analysis'!$A$17)</f>
        <v>#REF!</v>
      </c>
      <c r="M54" s="158" t="e">
        <f>SUMIFS('Variance Analysis'!M$9:M$24,'Variance Analysis'!$B$9:$B$24,'Variance Analysis'!$B$11,'Variance Analysis'!$A$9:$A$24,'Variance Analysis'!$A$17)</f>
        <v>#REF!</v>
      </c>
      <c r="N54" s="158" t="e">
        <f>SUMIFS('Variance Analysis'!N$9:N$24,'Variance Analysis'!$B$9:$B$24,'Variance Analysis'!$B$11,'Variance Analysis'!$A$9:$A$24,'Variance Analysis'!$A$17)</f>
        <v>#REF!</v>
      </c>
    </row>
    <row r="55" spans="1:26" ht="14.25" customHeight="1" x14ac:dyDescent="0.2">
      <c r="A55" s="137" t="s">
        <v>188</v>
      </c>
      <c r="B55" s="137" t="s">
        <v>38</v>
      </c>
      <c r="C55" s="158" t="e">
        <f>SUMIFS('Variance Analysis'!C$9:C$24,'Variance Analysis'!$B$9:$B$24,'Variance Analysis'!$B$9,'Variance Analysis'!$A$9:$A$24,'Variance Analysis'!$A$17)</f>
        <v>#REF!</v>
      </c>
      <c r="D55" s="158" t="e">
        <f>SUMIFS('Variance Analysis'!D$9:D$24,'Variance Analysis'!$B$9:$B$24,'Variance Analysis'!$B$9,'Variance Analysis'!$A$9:$A$24,'Variance Analysis'!$A$17)</f>
        <v>#REF!</v>
      </c>
      <c r="E55" s="158" t="e">
        <f>SUMIFS('Variance Analysis'!E$9:E$24,'Variance Analysis'!$B$9:$B$24,'Variance Analysis'!$B$9,'Variance Analysis'!$A$9:$A$24,'Variance Analysis'!$A$17)</f>
        <v>#REF!</v>
      </c>
      <c r="F55" s="158" t="e">
        <f>SUMIFS('Variance Analysis'!F$9:F$24,'Variance Analysis'!$B$9:$B$24,'Variance Analysis'!$B$9,'Variance Analysis'!$A$9:$A$24,'Variance Analysis'!$A$17)</f>
        <v>#REF!</v>
      </c>
      <c r="G55" s="158" t="e">
        <f>SUMIFS('Variance Analysis'!G$9:G$24,'Variance Analysis'!$B$9:$B$24,'Variance Analysis'!$B$9,'Variance Analysis'!$A$9:$A$24,'Variance Analysis'!$A$17)</f>
        <v>#REF!</v>
      </c>
      <c r="H55" s="158" t="e">
        <f>SUMIFS('Variance Analysis'!H$9:H$24,'Variance Analysis'!$B$9:$B$24,'Variance Analysis'!$B$9,'Variance Analysis'!$A$9:$A$24,'Variance Analysis'!$A$17)</f>
        <v>#REF!</v>
      </c>
      <c r="I55" s="158" t="e">
        <f>SUMIFS('Variance Analysis'!I$9:I$24,'Variance Analysis'!$B$9:$B$24,'Variance Analysis'!$B$9,'Variance Analysis'!$A$9:$A$24,'Variance Analysis'!$A$17)</f>
        <v>#REF!</v>
      </c>
      <c r="J55" s="158" t="e">
        <f>SUMIFS('Variance Analysis'!J$9:J$24,'Variance Analysis'!$B$9:$B$24,'Variance Analysis'!$B$9,'Variance Analysis'!$A$9:$A$24,'Variance Analysis'!$A$17)</f>
        <v>#REF!</v>
      </c>
      <c r="K55" s="158" t="e">
        <f>SUMIFS('Variance Analysis'!K$9:K$24,'Variance Analysis'!$B$9:$B$24,'Variance Analysis'!$B$9,'Variance Analysis'!$A$9:$A$24,'Variance Analysis'!$A$17)</f>
        <v>#REF!</v>
      </c>
      <c r="L55" s="158" t="e">
        <f>SUMIFS('Variance Analysis'!L$9:L$24,'Variance Analysis'!$B$9:$B$24,'Variance Analysis'!$B$9,'Variance Analysis'!$A$9:$A$24,'Variance Analysis'!$A$17)</f>
        <v>#REF!</v>
      </c>
      <c r="M55" s="158" t="e">
        <f>SUMIFS('Variance Analysis'!M$9:M$24,'Variance Analysis'!$B$9:$B$24,'Variance Analysis'!$B$9,'Variance Analysis'!$A$9:$A$24,'Variance Analysis'!$A$17)</f>
        <v>#REF!</v>
      </c>
      <c r="N55" s="158" t="e">
        <f>SUMIFS('Variance Analysis'!N$9:N$24,'Variance Analysis'!$B$9:$B$24,'Variance Analysis'!$B$9,'Variance Analysis'!$A$9:$A$24,'Variance Analysis'!$A$17)</f>
        <v>#REF!</v>
      </c>
    </row>
    <row r="56" spans="1:26" ht="14.25" customHeight="1" x14ac:dyDescent="0.2">
      <c r="A56" s="140" t="s">
        <v>239</v>
      </c>
      <c r="B56" s="141" t="s">
        <v>38</v>
      </c>
      <c r="C56" s="159" t="e">
        <f t="shared" ref="C56:N56" si="6">ABS(C55)-SUM(C52:C54)</f>
        <v>#REF!</v>
      </c>
      <c r="D56" s="159" t="e">
        <f t="shared" si="6"/>
        <v>#REF!</v>
      </c>
      <c r="E56" s="159" t="e">
        <f t="shared" si="6"/>
        <v>#REF!</v>
      </c>
      <c r="F56" s="159" t="e">
        <f t="shared" si="6"/>
        <v>#REF!</v>
      </c>
      <c r="G56" s="159" t="e">
        <f t="shared" si="6"/>
        <v>#REF!</v>
      </c>
      <c r="H56" s="159" t="e">
        <f t="shared" si="6"/>
        <v>#REF!</v>
      </c>
      <c r="I56" s="159" t="e">
        <f t="shared" si="6"/>
        <v>#REF!</v>
      </c>
      <c r="J56" s="159" t="e">
        <f t="shared" si="6"/>
        <v>#REF!</v>
      </c>
      <c r="K56" s="159" t="e">
        <f t="shared" si="6"/>
        <v>#REF!</v>
      </c>
      <c r="L56" s="159" t="e">
        <f t="shared" si="6"/>
        <v>#REF!</v>
      </c>
      <c r="M56" s="159" t="e">
        <f t="shared" si="6"/>
        <v>#REF!</v>
      </c>
      <c r="N56" s="159"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4" t="s">
        <v>240</v>
      </c>
      <c r="B58" s="134" t="s">
        <v>219</v>
      </c>
      <c r="C58" s="111" t="s">
        <v>175</v>
      </c>
      <c r="D58" s="111" t="s">
        <v>176</v>
      </c>
      <c r="E58" s="111" t="s">
        <v>177</v>
      </c>
      <c r="F58" s="111" t="s">
        <v>178</v>
      </c>
      <c r="G58" s="111" t="s">
        <v>179</v>
      </c>
      <c r="H58" s="111" t="s">
        <v>180</v>
      </c>
      <c r="I58" s="111" t="s">
        <v>181</v>
      </c>
      <c r="J58" s="111" t="s">
        <v>182</v>
      </c>
      <c r="K58" s="111" t="s">
        <v>183</v>
      </c>
      <c r="L58" s="111" t="s">
        <v>184</v>
      </c>
      <c r="M58" s="111" t="s">
        <v>185</v>
      </c>
      <c r="N58" s="111" t="s">
        <v>186</v>
      </c>
      <c r="O58" s="149"/>
      <c r="P58" s="149"/>
      <c r="Q58" s="149"/>
      <c r="R58" s="149"/>
      <c r="S58" s="149"/>
      <c r="T58" s="149"/>
      <c r="U58" s="149"/>
      <c r="V58" s="149"/>
      <c r="W58" s="149"/>
      <c r="X58" s="149"/>
      <c r="Y58" s="149"/>
      <c r="Z58" s="149"/>
    </row>
    <row r="59" spans="1:26" ht="14.25" customHeight="1" x14ac:dyDescent="0.2">
      <c r="A59" s="137" t="s">
        <v>236</v>
      </c>
      <c r="B59" s="137" t="s">
        <v>38</v>
      </c>
      <c r="C59" s="158" t="e">
        <f>SUMIFS('Variance Analysis'!C$9:C$24,'Variance Analysis'!$B$9:$B$24,'Variance Analysis'!$B$12,'Variance Analysis'!$A$9:$A$24,'Variance Analysis'!$A$21)</f>
        <v>#REF!</v>
      </c>
      <c r="D59" s="158" t="e">
        <f>SUMIFS('Variance Analysis'!D$9:D$24,'Variance Analysis'!$B$9:$B$24,'Variance Analysis'!$B$12,'Variance Analysis'!$A$9:$A$24,'Variance Analysis'!$A$21)</f>
        <v>#REF!</v>
      </c>
      <c r="E59" s="158" t="e">
        <f>SUMIFS('Variance Analysis'!E$9:E$24,'Variance Analysis'!$B$9:$B$24,'Variance Analysis'!$B$12,'Variance Analysis'!$A$9:$A$24,'Variance Analysis'!$A$21)</f>
        <v>#REF!</v>
      </c>
      <c r="F59" s="158" t="e">
        <f>SUMIFS('Variance Analysis'!F$9:F$24,'Variance Analysis'!$B$9:$B$24,'Variance Analysis'!$B$12,'Variance Analysis'!$A$9:$A$24,'Variance Analysis'!$A$21)</f>
        <v>#REF!</v>
      </c>
      <c r="G59" s="158" t="e">
        <f>SUMIFS('Variance Analysis'!G$9:G$24,'Variance Analysis'!$B$9:$B$24,'Variance Analysis'!$B$12,'Variance Analysis'!$A$9:$A$24,'Variance Analysis'!$A$21)</f>
        <v>#REF!</v>
      </c>
      <c r="H59" s="158" t="e">
        <f>SUMIFS('Variance Analysis'!H$9:H$24,'Variance Analysis'!$B$9:$B$24,'Variance Analysis'!$B$12,'Variance Analysis'!$A$9:$A$24,'Variance Analysis'!$A$21)</f>
        <v>#REF!</v>
      </c>
      <c r="I59" s="158" t="e">
        <f>SUMIFS('Variance Analysis'!I$9:I$24,'Variance Analysis'!$B$9:$B$24,'Variance Analysis'!$B$12,'Variance Analysis'!$A$9:$A$24,'Variance Analysis'!$A$21)</f>
        <v>#REF!</v>
      </c>
      <c r="J59" s="158" t="e">
        <f>SUMIFS('Variance Analysis'!J$9:J$24,'Variance Analysis'!$B$9:$B$24,'Variance Analysis'!$B$12,'Variance Analysis'!$A$9:$A$24,'Variance Analysis'!$A$21)</f>
        <v>#REF!</v>
      </c>
      <c r="K59" s="158" t="e">
        <f>SUMIFS('Variance Analysis'!K$9:K$24,'Variance Analysis'!$B$9:$B$24,'Variance Analysis'!$B$12,'Variance Analysis'!$A$9:$A$24,'Variance Analysis'!$A$21)</f>
        <v>#REF!</v>
      </c>
      <c r="L59" s="158" t="e">
        <f>SUMIFS('Variance Analysis'!L$9:L$24,'Variance Analysis'!$B$9:$B$24,'Variance Analysis'!$B$12,'Variance Analysis'!$A$9:$A$24,'Variance Analysis'!$A$21)</f>
        <v>#REF!</v>
      </c>
      <c r="M59" s="158" t="e">
        <f>SUMIFS('Variance Analysis'!M$9:M$24,'Variance Analysis'!$B$9:$B$24,'Variance Analysis'!$B$12,'Variance Analysis'!$A$9:$A$24,'Variance Analysis'!$A$21)</f>
        <v>#REF!</v>
      </c>
      <c r="N59" s="158" t="e">
        <f>SUMIFS('Variance Analysis'!N$9:N$24,'Variance Analysis'!$B$9:$B$24,'Variance Analysis'!$B$12,'Variance Analysis'!$A$9:$A$24,'Variance Analysis'!$A$21)</f>
        <v>#REF!</v>
      </c>
    </row>
    <row r="60" spans="1:26" ht="14.25" customHeight="1" x14ac:dyDescent="0.2">
      <c r="A60" s="137" t="s">
        <v>197</v>
      </c>
      <c r="B60" s="137" t="s">
        <v>38</v>
      </c>
      <c r="C60" s="158" t="e">
        <f>SUMIFS('Variance Analysis'!C$9:C$24,'Variance Analysis'!$B$9:$B$24,'Variance Analysis'!$B$10,'Variance Analysis'!$A$9:$A$24,'Variance Analysis'!$A$21)</f>
        <v>#REF!</v>
      </c>
      <c r="D60" s="158" t="e">
        <f>SUMIFS('Variance Analysis'!D$9:D$24,'Variance Analysis'!$B$9:$B$24,'Variance Analysis'!$B$10,'Variance Analysis'!$A$9:$A$24,'Variance Analysis'!$A$21)</f>
        <v>#REF!</v>
      </c>
      <c r="E60" s="158" t="e">
        <f>SUMIFS('Variance Analysis'!E$9:E$24,'Variance Analysis'!$B$9:$B$24,'Variance Analysis'!$B$10,'Variance Analysis'!$A$9:$A$24,'Variance Analysis'!$A$21)</f>
        <v>#REF!</v>
      </c>
      <c r="F60" s="158" t="e">
        <f>SUMIFS('Variance Analysis'!F$9:F$24,'Variance Analysis'!$B$9:$B$24,'Variance Analysis'!$B$10,'Variance Analysis'!$A$9:$A$24,'Variance Analysis'!$A$21)</f>
        <v>#REF!</v>
      </c>
      <c r="G60" s="158" t="e">
        <f>SUMIFS('Variance Analysis'!G$9:G$24,'Variance Analysis'!$B$9:$B$24,'Variance Analysis'!$B$10,'Variance Analysis'!$A$9:$A$24,'Variance Analysis'!$A$21)</f>
        <v>#REF!</v>
      </c>
      <c r="H60" s="158" t="e">
        <f>SUMIFS('Variance Analysis'!H$9:H$24,'Variance Analysis'!$B$9:$B$24,'Variance Analysis'!$B$10,'Variance Analysis'!$A$9:$A$24,'Variance Analysis'!$A$21)</f>
        <v>#REF!</v>
      </c>
      <c r="I60" s="158" t="e">
        <f>SUMIFS('Variance Analysis'!I$9:I$24,'Variance Analysis'!$B$9:$B$24,'Variance Analysis'!$B$10,'Variance Analysis'!$A$9:$A$24,'Variance Analysis'!$A$21)</f>
        <v>#REF!</v>
      </c>
      <c r="J60" s="158" t="e">
        <f>SUMIFS('Variance Analysis'!J$9:J$24,'Variance Analysis'!$B$9:$B$24,'Variance Analysis'!$B$10,'Variance Analysis'!$A$9:$A$24,'Variance Analysis'!$A$21)</f>
        <v>#REF!</v>
      </c>
      <c r="K60" s="158" t="e">
        <f>SUMIFS('Variance Analysis'!K$9:K$24,'Variance Analysis'!$B$9:$B$24,'Variance Analysis'!$B$10,'Variance Analysis'!$A$9:$A$24,'Variance Analysis'!$A$21)</f>
        <v>#REF!</v>
      </c>
      <c r="L60" s="158" t="e">
        <f>SUMIFS('Variance Analysis'!L$9:L$24,'Variance Analysis'!$B$9:$B$24,'Variance Analysis'!$B$10,'Variance Analysis'!$A$9:$A$24,'Variance Analysis'!$A$21)</f>
        <v>#REF!</v>
      </c>
      <c r="M60" s="158" t="e">
        <f>SUMIFS('Variance Analysis'!M$9:M$24,'Variance Analysis'!$B$9:$B$24,'Variance Analysis'!$B$10,'Variance Analysis'!$A$9:$A$24,'Variance Analysis'!$A$21)</f>
        <v>#REF!</v>
      </c>
      <c r="N60" s="158" t="e">
        <f>SUMIFS('Variance Analysis'!N$9:N$24,'Variance Analysis'!$B$9:$B$24,'Variance Analysis'!$B$10,'Variance Analysis'!$A$9:$A$24,'Variance Analysis'!$A$21)</f>
        <v>#REF!</v>
      </c>
    </row>
    <row r="61" spans="1:26" ht="14.25" customHeight="1" x14ac:dyDescent="0.2">
      <c r="A61" s="137" t="s">
        <v>198</v>
      </c>
      <c r="B61" s="137" t="s">
        <v>38</v>
      </c>
      <c r="C61" s="158" t="e">
        <f>SUMIFS('Variance Analysis'!C$9:C$24,'Variance Analysis'!$B$9:$B$24,'Variance Analysis'!$B$11,'Variance Analysis'!$A$9:$A$24,'Variance Analysis'!$A$21)</f>
        <v>#REF!</v>
      </c>
      <c r="D61" s="158" t="e">
        <f>SUMIFS('Variance Analysis'!D$9:D$24,'Variance Analysis'!$B$9:$B$24,'Variance Analysis'!$B$11,'Variance Analysis'!$A$9:$A$24,'Variance Analysis'!$A$21)</f>
        <v>#REF!</v>
      </c>
      <c r="E61" s="158" t="e">
        <f>SUMIFS('Variance Analysis'!E$9:E$24,'Variance Analysis'!$B$9:$B$24,'Variance Analysis'!$B$11,'Variance Analysis'!$A$9:$A$24,'Variance Analysis'!$A$21)</f>
        <v>#REF!</v>
      </c>
      <c r="F61" s="158" t="e">
        <f>SUMIFS('Variance Analysis'!F$9:F$24,'Variance Analysis'!$B$9:$B$24,'Variance Analysis'!$B$11,'Variance Analysis'!$A$9:$A$24,'Variance Analysis'!$A$21)</f>
        <v>#REF!</v>
      </c>
      <c r="G61" s="158" t="e">
        <f>SUMIFS('Variance Analysis'!G$9:G$24,'Variance Analysis'!$B$9:$B$24,'Variance Analysis'!$B$11,'Variance Analysis'!$A$9:$A$24,'Variance Analysis'!$A$21)</f>
        <v>#REF!</v>
      </c>
      <c r="H61" s="158" t="e">
        <f>SUMIFS('Variance Analysis'!H$9:H$24,'Variance Analysis'!$B$9:$B$24,'Variance Analysis'!$B$11,'Variance Analysis'!$A$9:$A$24,'Variance Analysis'!$A$21)</f>
        <v>#REF!</v>
      </c>
      <c r="I61" s="158" t="e">
        <f>SUMIFS('Variance Analysis'!I$9:I$24,'Variance Analysis'!$B$9:$B$24,'Variance Analysis'!$B$11,'Variance Analysis'!$A$9:$A$24,'Variance Analysis'!$A$21)</f>
        <v>#REF!</v>
      </c>
      <c r="J61" s="158" t="e">
        <f>SUMIFS('Variance Analysis'!J$9:J$24,'Variance Analysis'!$B$9:$B$24,'Variance Analysis'!$B$11,'Variance Analysis'!$A$9:$A$24,'Variance Analysis'!$A$21)</f>
        <v>#REF!</v>
      </c>
      <c r="K61" s="158" t="e">
        <f>SUMIFS('Variance Analysis'!K$9:K$24,'Variance Analysis'!$B$9:$B$24,'Variance Analysis'!$B$11,'Variance Analysis'!$A$9:$A$24,'Variance Analysis'!$A$21)</f>
        <v>#REF!</v>
      </c>
      <c r="L61" s="158" t="e">
        <f>SUMIFS('Variance Analysis'!L$9:L$24,'Variance Analysis'!$B$9:$B$24,'Variance Analysis'!$B$11,'Variance Analysis'!$A$9:$A$24,'Variance Analysis'!$A$21)</f>
        <v>#REF!</v>
      </c>
      <c r="M61" s="158" t="e">
        <f>SUMIFS('Variance Analysis'!M$9:M$24,'Variance Analysis'!$B$9:$B$24,'Variance Analysis'!$B$11,'Variance Analysis'!$A$9:$A$24,'Variance Analysis'!$A$21)</f>
        <v>#REF!</v>
      </c>
      <c r="N61" s="158" t="e">
        <f>SUMIFS('Variance Analysis'!N$9:N$24,'Variance Analysis'!$B$9:$B$24,'Variance Analysis'!$B$11,'Variance Analysis'!$A$9:$A$24,'Variance Analysis'!$A$21)</f>
        <v>#REF!</v>
      </c>
    </row>
    <row r="62" spans="1:26" ht="14.25" customHeight="1" x14ac:dyDescent="0.2">
      <c r="A62" s="137" t="s">
        <v>188</v>
      </c>
      <c r="B62" s="137" t="s">
        <v>38</v>
      </c>
      <c r="C62" s="158" t="e">
        <f>SUMIFS('Variance Analysis'!C$9:C$24,'Variance Analysis'!$B$9:$B$24,'Variance Analysis'!$B$9,'Variance Analysis'!$A$9:$A$24,'Variance Analysis'!$A$21)</f>
        <v>#REF!</v>
      </c>
      <c r="D62" s="158" t="e">
        <f>SUMIFS('Variance Analysis'!D$9:D$24,'Variance Analysis'!$B$9:$B$24,'Variance Analysis'!$B$9,'Variance Analysis'!$A$9:$A$24,'Variance Analysis'!$A$21)</f>
        <v>#REF!</v>
      </c>
      <c r="E62" s="158" t="e">
        <f>SUMIFS('Variance Analysis'!E$9:E$24,'Variance Analysis'!$B$9:$B$24,'Variance Analysis'!$B$9,'Variance Analysis'!$A$9:$A$24,'Variance Analysis'!$A$21)</f>
        <v>#REF!</v>
      </c>
      <c r="F62" s="158" t="e">
        <f>SUMIFS('Variance Analysis'!F$9:F$24,'Variance Analysis'!$B$9:$B$24,'Variance Analysis'!$B$9,'Variance Analysis'!$A$9:$A$24,'Variance Analysis'!$A$21)</f>
        <v>#REF!</v>
      </c>
      <c r="G62" s="158" t="e">
        <f>SUMIFS('Variance Analysis'!G$9:G$24,'Variance Analysis'!$B$9:$B$24,'Variance Analysis'!$B$9,'Variance Analysis'!$A$9:$A$24,'Variance Analysis'!$A$21)</f>
        <v>#REF!</v>
      </c>
      <c r="H62" s="158" t="e">
        <f>SUMIFS('Variance Analysis'!H$9:H$24,'Variance Analysis'!$B$9:$B$24,'Variance Analysis'!$B$9,'Variance Analysis'!$A$9:$A$24,'Variance Analysis'!$A$21)</f>
        <v>#REF!</v>
      </c>
      <c r="I62" s="158" t="e">
        <f>SUMIFS('Variance Analysis'!I$9:I$24,'Variance Analysis'!$B$9:$B$24,'Variance Analysis'!$B$9,'Variance Analysis'!$A$9:$A$24,'Variance Analysis'!$A$21)</f>
        <v>#REF!</v>
      </c>
      <c r="J62" s="158" t="e">
        <f>SUMIFS('Variance Analysis'!J$9:J$24,'Variance Analysis'!$B$9:$B$24,'Variance Analysis'!$B$9,'Variance Analysis'!$A$9:$A$24,'Variance Analysis'!$A$21)</f>
        <v>#REF!</v>
      </c>
      <c r="K62" s="158" t="e">
        <f>SUMIFS('Variance Analysis'!K$9:K$24,'Variance Analysis'!$B$9:$B$24,'Variance Analysis'!$B$9,'Variance Analysis'!$A$9:$A$24,'Variance Analysis'!$A$21)</f>
        <v>#REF!</v>
      </c>
      <c r="L62" s="158" t="e">
        <f>SUMIFS('Variance Analysis'!L$9:L$24,'Variance Analysis'!$B$9:$B$24,'Variance Analysis'!$B$9,'Variance Analysis'!$A$9:$A$24,'Variance Analysis'!$A$21)</f>
        <v>#REF!</v>
      </c>
      <c r="M62" s="158" t="e">
        <f>SUMIFS('Variance Analysis'!M$9:M$24,'Variance Analysis'!$B$9:$B$24,'Variance Analysis'!$B$9,'Variance Analysis'!$A$9:$A$24,'Variance Analysis'!$A$21)</f>
        <v>#REF!</v>
      </c>
      <c r="N62" s="158" t="e">
        <f>SUMIFS('Variance Analysis'!N$9:N$24,'Variance Analysis'!$B$9:$B$24,'Variance Analysis'!$B$9,'Variance Analysis'!$A$9:$A$24,'Variance Analysis'!$A$21)</f>
        <v>#REF!</v>
      </c>
    </row>
    <row r="63" spans="1:26" ht="14.25" customHeight="1" x14ac:dyDescent="0.2">
      <c r="A63" s="140" t="s">
        <v>239</v>
      </c>
      <c r="B63" s="141" t="s">
        <v>38</v>
      </c>
      <c r="C63" s="159" t="e">
        <f t="shared" ref="C63:N63" si="7">ABS(C62)-SUM(C59:C61)</f>
        <v>#REF!</v>
      </c>
      <c r="D63" s="159" t="e">
        <f t="shared" si="7"/>
        <v>#REF!</v>
      </c>
      <c r="E63" s="159" t="e">
        <f t="shared" si="7"/>
        <v>#REF!</v>
      </c>
      <c r="F63" s="159" t="e">
        <f t="shared" si="7"/>
        <v>#REF!</v>
      </c>
      <c r="G63" s="159" t="e">
        <f t="shared" si="7"/>
        <v>#REF!</v>
      </c>
      <c r="H63" s="159" t="e">
        <f t="shared" si="7"/>
        <v>#REF!</v>
      </c>
      <c r="I63" s="159" t="e">
        <f t="shared" si="7"/>
        <v>#REF!</v>
      </c>
      <c r="J63" s="159" t="e">
        <f t="shared" si="7"/>
        <v>#REF!</v>
      </c>
      <c r="K63" s="159" t="e">
        <f t="shared" si="7"/>
        <v>#REF!</v>
      </c>
      <c r="L63" s="159" t="e">
        <f t="shared" si="7"/>
        <v>#REF!</v>
      </c>
      <c r="M63" s="159" t="e">
        <f t="shared" si="7"/>
        <v>#REF!</v>
      </c>
      <c r="N63" s="159"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4" t="s">
        <v>242</v>
      </c>
      <c r="B65" s="145"/>
      <c r="C65" s="146"/>
      <c r="D65" s="146"/>
      <c r="E65" s="146"/>
      <c r="F65" s="146"/>
      <c r="G65" s="146"/>
      <c r="H65" s="146"/>
      <c r="I65" s="146"/>
      <c r="J65" s="146"/>
      <c r="K65" s="146"/>
      <c r="L65" s="146"/>
      <c r="M65" s="146"/>
      <c r="N65" s="146"/>
      <c r="O65" s="147"/>
      <c r="P65" s="147"/>
      <c r="Q65" s="147"/>
      <c r="R65" s="147"/>
      <c r="S65" s="147"/>
      <c r="T65" s="147"/>
      <c r="U65" s="147"/>
      <c r="V65" s="147"/>
      <c r="W65" s="147"/>
      <c r="X65" s="147"/>
      <c r="Y65" s="147"/>
      <c r="Z65" s="147"/>
    </row>
    <row r="66" spans="1:26" ht="14.25" customHeight="1" x14ac:dyDescent="0.2">
      <c r="A66" s="34" t="s">
        <v>243</v>
      </c>
      <c r="B66" s="7"/>
      <c r="C66" s="44"/>
      <c r="D66" s="44"/>
      <c r="E66" s="44"/>
      <c r="F66" s="44"/>
      <c r="G66" s="44"/>
      <c r="H66" s="44"/>
      <c r="I66" s="44"/>
      <c r="J66" s="44"/>
      <c r="K66" s="44"/>
      <c r="L66" s="44"/>
      <c r="M66" s="44"/>
      <c r="N66" s="44"/>
    </row>
    <row r="67" spans="1:26" ht="14.25" customHeight="1" x14ac:dyDescent="0.2">
      <c r="A67" s="34" t="s">
        <v>244</v>
      </c>
      <c r="B67" s="7"/>
      <c r="C67" s="44"/>
      <c r="D67" s="44"/>
      <c r="E67" s="44"/>
      <c r="F67" s="44"/>
      <c r="G67" s="44"/>
      <c r="H67" s="44"/>
      <c r="I67" s="44"/>
      <c r="J67" s="44"/>
      <c r="K67" s="44"/>
      <c r="L67" s="44"/>
      <c r="M67" s="44"/>
      <c r="N67" s="44"/>
    </row>
    <row r="68" spans="1:26" ht="14.25" customHeight="1" x14ac:dyDescent="0.2">
      <c r="A68" s="34" t="s">
        <v>245</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2022-01-30T17:39:49Z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